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<sst xmlns="http://schemas.openxmlformats.org/spreadsheetml/2006/main" count="8012" uniqueCount="1130">
  <si>
    <t>File opened</t>
  </si>
  <si>
    <t>2023-03-22 10:37:07</t>
  </si>
  <si>
    <t>Console s/n</t>
  </si>
  <si>
    <t>68C-022441</t>
  </si>
  <si>
    <t>Console ver</t>
  </si>
  <si>
    <t>Bluestem v.2.0.04</t>
  </si>
  <si>
    <t>Scripts ver</t>
  </si>
  <si>
    <t>2021.08  2.0.04, Aug 2021</t>
  </si>
  <si>
    <t>Head s/n</t>
  </si>
  <si>
    <t>68H-422431</t>
  </si>
  <si>
    <t>Head ver</t>
  </si>
  <si>
    <t>1.4.7</t>
  </si>
  <si>
    <t>Head cal</t>
  </si>
  <si>
    <t>{"oxygen": "21", "co2azero": "1.01285", "co2aspan1": "0.999312", "co2aspan2": "-0.0245248", "co2aspan2a": "0.283683", "co2aspan2b": "0.281514", "co2aspanconc1": "2471", "co2aspanconc2": "308.8", "co2bzero": "1.00332", "co2bspan1": "0.999334", "co2bspan2": "-0.0249618", "co2bspan2a": "0.285686", "co2bspan2b": "0.283458", "co2bspanconc1": "2471", "co2bspanconc2": "308.8", "h2oazero": "1.1068", "h2oaspan1": "1.01077", "h2oaspan2": "0", "h2oaspan2a": "0.0724819", "h2oaspan2b": "0.0732626", "h2oaspanconc1": "12.56", "h2oaspanconc2": "0", "h2obzero": "1.12784", "h2obspan1": "1.01489", "h2obspan2": "0", "h2obspan2a": "0.0726549", "h2obspan2b": "0.0737367", "h2obspanconc1": "12.56", "h2obspanconc2": "0", "tazero": "-0.0747223", "tbzero": "0.0477047", "flowmeterzero": "1.00042", "flowazero": "0.31761", "flowbzero": "0.29017", "chamberpressurezero": "2.57992", "ssa_ref": "38260.9", "ssb_ref": "36366.3"}</t>
  </si>
  <si>
    <t>CO2 rangematch</t>
  </si>
  <si>
    <t>Tue Mar 21 11:09</t>
  </si>
  <si>
    <t>H2O rangematch</t>
  </si>
  <si>
    <t>Tue Mar 21 11:14</t>
  </si>
  <si>
    <t>Chamber type</t>
  </si>
  <si>
    <t>6800-01A</t>
  </si>
  <si>
    <t>Chamber s/n</t>
  </si>
  <si>
    <t>MPF-282115</t>
  </si>
  <si>
    <t>Chamber rev</t>
  </si>
  <si>
    <t>0</t>
  </si>
  <si>
    <t>Chamber cal</t>
  </si>
  <si>
    <t>Fluorometer</t>
  </si>
  <si>
    <t>Flr. Version</t>
  </si>
  <si>
    <t>10:37:07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</si>
  <si>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</si>
  <si>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</si>
  <si>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</si>
  <si>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</si>
  <si>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</si>
  <si>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</si>
  <si>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</si>
  <si>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</si>
  <si>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</si>
  <si>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</si>
  <si>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</si>
  <si>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</si>
  <si>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</si>
  <si>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</si>
  <si>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</si>
  <si>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</si>
  <si>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</si>
  <si>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</si>
  <si>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</si>
  <si>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</si>
  <si>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</si>
  <si>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</si>
  <si>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</si>
  <si>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</si>
  <si>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</si>
  <si>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</si>
  <si>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</si>
  <si>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</si>
  <si>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</si>
  <si>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</si>
  <si>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</si>
  <si>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</si>
  <si>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</si>
  <si>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</si>
  <si>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</si>
  <si>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</si>
  <si>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</si>
  <si>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</si>
  <si>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</si>
  <si>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</si>
  <si>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</si>
  <si>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</si>
  <si>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</si>
  <si>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</si>
  <si>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</si>
  <si>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</si>
  <si>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</si>
  <si>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</si>
  <si>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</si>
  <si>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</si>
  <si>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</si>
  <si>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</si>
  <si>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2.78299 98.541 383.317 608.607 835.174 1047.46 1238.97 1393.63</t>
  </si>
  <si>
    <t>Fs_true</t>
  </si>
  <si>
    <t>0.992971 102.877 402.763 604.365 801.374 1004.33 1200.97 1401.94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</si>
  <si>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</si>
  <si>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</si>
  <si>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</si>
  <si>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</si>
  <si>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</si>
  <si>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</si>
  <si>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</si>
  <si>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</si>
  <si>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</si>
  <si>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</si>
  <si>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</si>
  <si>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</si>
  <si>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</si>
  <si>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</si>
  <si>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</si>
  <si>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</si>
  <si>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</si>
  <si>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</si>
  <si>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</si>
  <si>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</si>
  <si>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</si>
  <si>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</si>
  <si>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</si>
  <si>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</si>
  <si>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</si>
  <si>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</si>
  <si>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</si>
  <si>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</si>
  <si>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</si>
  <si>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</si>
  <si>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</si>
  <si>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</si>
  <si>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</si>
  <si>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</si>
  <si>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</si>
  <si>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</si>
  <si>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</si>
  <si>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</si>
  <si>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</si>
  <si>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</si>
  <si>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</si>
  <si>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</si>
  <si>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</si>
  <si>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</si>
  <si>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</si>
  <si>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</si>
  <si>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</si>
  <si>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</si>
  <si>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</si>
  <si>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</si>
  <si>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</si>
  <si>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</si>
  <si>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</si>
  <si>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</si>
  <si>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</si>
  <si>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</si>
  <si>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</si>
  <si>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</si>
  <si>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</si>
  <si>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</si>
  <si>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</si>
  <si>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</si>
  <si>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</si>
  <si>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</si>
  <si>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</si>
  <si>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</si>
  <si>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</si>
  <si>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</si>
  <si>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</si>
  <si>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</si>
  <si>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</si>
  <si>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</si>
  <si>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</si>
  <si>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</si>
  <si>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</si>
  <si>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</si>
  <si>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</si>
  <si>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</si>
  <si>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</si>
  <si>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</si>
  <si>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</si>
  <si>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</si>
  <si>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</si>
  <si>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</si>
  <si>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</si>
  <si>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</si>
  <si>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</si>
  <si>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</si>
  <si>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</si>
  <si>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</si>
  <si>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</si>
  <si>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</si>
  <si>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</si>
  <si>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</si>
  <si>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</si>
  <si>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</si>
  <si>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</si>
  <si>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</si>
  <si>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</si>
  <si>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</si>
  <si>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</si>
  <si>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</si>
  <si>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</si>
  <si>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</si>
  <si>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</si>
  <si>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</si>
  <si>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</si>
  <si>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</si>
  <si>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</si>
  <si>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</si>
  <si>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</si>
  <si>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</si>
  <si>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</si>
  <si>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</si>
  <si>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</si>
  <si>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</si>
  <si>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</si>
  <si>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</si>
  <si>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</si>
  <si>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</si>
  <si>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</si>
  <si>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</si>
  <si>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</si>
  <si>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</si>
  <si>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</si>
  <si>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</si>
  <si>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</si>
  <si>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</si>
  <si>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</si>
  <si>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</si>
  <si>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</si>
  <si>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</si>
  <si>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</si>
  <si>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</si>
  <si>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</si>
  <si>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</si>
  <si>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</si>
  <si>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</si>
  <si>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</si>
  <si>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</si>
  <si>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</si>
  <si>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</si>
  <si>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</si>
  <si>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</si>
  <si>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</si>
  <si>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</si>
  <si>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</si>
  <si>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</si>
  <si>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</si>
  <si>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</si>
  <si>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</si>
  <si>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</si>
  <si>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</si>
  <si>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</si>
  <si>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</si>
  <si>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</si>
  <si>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</si>
  <si>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</si>
  <si>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</si>
  <si>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</si>
  <si>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</si>
  <si>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</si>
  <si>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</si>
  <si>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</si>
  <si>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</si>
  <si>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</si>
  <si>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</si>
  <si>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</si>
  <si>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</si>
  <si>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</si>
  <si>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</si>
  <si>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</si>
  <si>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</si>
  <si>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</si>
  <si>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</si>
  <si>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</si>
  <si>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</si>
  <si>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</si>
  <si>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</si>
  <si>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</si>
  <si>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</si>
  <si>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</si>
  <si>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</si>
  <si>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</si>
  <si>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</si>
  <si>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</si>
  <si>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</si>
  <si>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</si>
  <si>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</si>
  <si>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</si>
  <si>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</si>
  <si>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</si>
  <si>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</si>
  <si>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</si>
  <si>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</si>
  <si>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</si>
  <si>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</si>
  <si>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</si>
  <si>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</si>
  <si>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</si>
  <si>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</si>
  <si>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</si>
  <si>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</si>
  <si>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</si>
  <si>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</si>
  <si>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</si>
  <si>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</si>
  <si>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</si>
  <si>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</si>
  <si>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</si>
  <si>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</si>
  <si>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</si>
  <si>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</si>
  <si>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</si>
  <si>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</si>
  <si>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</si>
  <si>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</si>
  <si>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</si>
  <si>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</si>
  <si>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</si>
  <si>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</si>
  <si>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</si>
  <si>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</si>
  <si>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</si>
  <si>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</si>
  <si>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</si>
  <si>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</si>
  <si>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</si>
  <si>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</si>
  <si>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</si>
  <si>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</si>
  <si>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</si>
  <si>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</si>
  <si>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</si>
  <si>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</si>
  <si>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</si>
  <si>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</si>
  <si>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</si>
  <si>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</si>
  <si>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</si>
  <si>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</si>
  <si>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</si>
  <si>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</si>
  <si>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</si>
  <si>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</si>
  <si>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</si>
  <si>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</si>
  <si>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</si>
  <si>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</si>
  <si>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</si>
  <si>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</si>
  <si>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</si>
  <si>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</si>
  <si>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</si>
  <si>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</si>
  <si>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</si>
  <si>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</si>
  <si>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</si>
  <si>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</si>
  <si>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</si>
  <si>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</si>
  <si>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</si>
  <si>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</si>
  <si>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</si>
  <si>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</si>
  <si>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</si>
  <si>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</si>
  <si>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</si>
  <si>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20230322 12:14:16</t>
  </si>
  <si>
    <t>12:14:16</t>
  </si>
  <si>
    <t>albert</t>
  </si>
  <si>
    <t>sch_sco30_t3_ch5</t>
  </si>
  <si>
    <t>0: Broadleaf</t>
  </si>
  <si>
    <t>--:--:--</t>
  </si>
  <si>
    <t>1/2</t>
  </si>
  <si>
    <t>11111111</t>
  </si>
  <si>
    <t>oooooooo</t>
  </si>
  <si>
    <t>on</t>
  </si>
  <si>
    <t>20230322 12:14:21</t>
  </si>
  <si>
    <t>12:14:21</t>
  </si>
  <si>
    <t>20230322 12:14:26</t>
  </si>
  <si>
    <t>12:14:26</t>
  </si>
  <si>
    <t>20230322 12:14:31</t>
  </si>
  <si>
    <t>12:14:31</t>
  </si>
  <si>
    <t>20230322 12:14:36</t>
  </si>
  <si>
    <t>12:14:36</t>
  </si>
  <si>
    <t>20230322 12:14:41</t>
  </si>
  <si>
    <t>12:14:41</t>
  </si>
  <si>
    <t>20230322 12:14:46</t>
  </si>
  <si>
    <t>12:14:46</t>
  </si>
  <si>
    <t>20230322 12:14:51</t>
  </si>
  <si>
    <t>12:14:51</t>
  </si>
  <si>
    <t>20230322 12:14:56</t>
  </si>
  <si>
    <t>12:14:56</t>
  </si>
  <si>
    <t>20230322 12:15:01</t>
  </si>
  <si>
    <t>12:15:01</t>
  </si>
  <si>
    <t>20230322 12:15:06</t>
  </si>
  <si>
    <t>12:15:06</t>
  </si>
  <si>
    <t>20230322 12:15:11</t>
  </si>
  <si>
    <t>12:15:11</t>
  </si>
  <si>
    <t>20230322 12:15:16</t>
  </si>
  <si>
    <t>12:15:16</t>
  </si>
  <si>
    <t>20230322 12:15:21</t>
  </si>
  <si>
    <t>12:15:21</t>
  </si>
  <si>
    <t>20230322 12:15:26</t>
  </si>
  <si>
    <t>12:15:26</t>
  </si>
  <si>
    <t>20230322 12:15:31</t>
  </si>
  <si>
    <t>12:15:31</t>
  </si>
  <si>
    <t>20230322 12:15:36</t>
  </si>
  <si>
    <t>12:15:36</t>
  </si>
  <si>
    <t>20230322 12:15:41</t>
  </si>
  <si>
    <t>12:15:41</t>
  </si>
  <si>
    <t>20230322 12:15:46</t>
  </si>
  <si>
    <t>12:15:46</t>
  </si>
  <si>
    <t>0/2</t>
  </si>
  <si>
    <t>20230322 12:15:51</t>
  </si>
  <si>
    <t>12:15:51</t>
  </si>
  <si>
    <t>20230322 12:15:56</t>
  </si>
  <si>
    <t>12:15:56</t>
  </si>
  <si>
    <t>20230322 12:16:01</t>
  </si>
  <si>
    <t>12:16:01</t>
  </si>
  <si>
    <t>20230322 12:16:06</t>
  </si>
  <si>
    <t>12:16:06</t>
  </si>
  <si>
    <t>20230322 12:16:11</t>
  </si>
  <si>
    <t>12:16:11</t>
  </si>
  <si>
    <t>20230322 12:17:48</t>
  </si>
  <si>
    <t>12:17:48</t>
  </si>
  <si>
    <t>20230322 12:17:53</t>
  </si>
  <si>
    <t>12:17:53</t>
  </si>
  <si>
    <t>20230322 12:17:58</t>
  </si>
  <si>
    <t>12:17:58</t>
  </si>
  <si>
    <t>20230322 12:18:03</t>
  </si>
  <si>
    <t>12:18:03</t>
  </si>
  <si>
    <t>20230322 12:18:08</t>
  </si>
  <si>
    <t>12:18:08</t>
  </si>
  <si>
    <t>20230322 12:18:13</t>
  </si>
  <si>
    <t>12:18:13</t>
  </si>
  <si>
    <t>20230322 12:18:18</t>
  </si>
  <si>
    <t>12:18:18</t>
  </si>
  <si>
    <t>20230322 12:18:23</t>
  </si>
  <si>
    <t>12:18:23</t>
  </si>
  <si>
    <t>20230322 12:18:28</t>
  </si>
  <si>
    <t>12:18:28</t>
  </si>
  <si>
    <t>20230322 12:18:33</t>
  </si>
  <si>
    <t>12:18:33</t>
  </si>
  <si>
    <t>20230322 12:18:38</t>
  </si>
  <si>
    <t>12:18:38</t>
  </si>
  <si>
    <t>20230322 12:18:43</t>
  </si>
  <si>
    <t>12:18:43</t>
  </si>
  <si>
    <t>20230322 12:18:48</t>
  </si>
  <si>
    <t>12:18:48</t>
  </si>
  <si>
    <t>20230322 12:18:53</t>
  </si>
  <si>
    <t>12:18:53</t>
  </si>
  <si>
    <t>20230322 12:18:58</t>
  </si>
  <si>
    <t>12:18:58</t>
  </si>
  <si>
    <t>2/2</t>
  </si>
  <si>
    <t>20230322 12:19:03</t>
  </si>
  <si>
    <t>12:19:03</t>
  </si>
  <si>
    <t>20230322 12:19:08</t>
  </si>
  <si>
    <t>12:19:08</t>
  </si>
  <si>
    <t>20230322 12:19:13</t>
  </si>
  <si>
    <t>12:19:13</t>
  </si>
  <si>
    <t>20230322 12:19:18</t>
  </si>
  <si>
    <t>12:19:18</t>
  </si>
  <si>
    <t>20230322 12:19:23</t>
  </si>
  <si>
    <t>12:19:23</t>
  </si>
  <si>
    <t>20230322 12:19:28</t>
  </si>
  <si>
    <t>12:19:28</t>
  </si>
  <si>
    <t>20230322 12:19:33</t>
  </si>
  <si>
    <t>12:19:33</t>
  </si>
  <si>
    <t>20230322 12:19:38</t>
  </si>
  <si>
    <t>12:19:38</t>
  </si>
  <si>
    <t>20230322 12:19:43</t>
  </si>
  <si>
    <t>12:19:43</t>
  </si>
  <si>
    <t>20230322 12:19:48</t>
  </si>
  <si>
    <t>12:19:48</t>
  </si>
  <si>
    <t>20230322 12:19:52</t>
  </si>
  <si>
    <t>12:19:52</t>
  </si>
  <si>
    <t>20230322 12:19:58</t>
  </si>
  <si>
    <t>12:19:58</t>
  </si>
  <si>
    <t>20230322 12:20:02</t>
  </si>
  <si>
    <t>12:20:02</t>
  </si>
  <si>
    <t>20230322 12:20:07</t>
  </si>
  <si>
    <t>12:20:07</t>
  </si>
  <si>
    <t>20230322 12:20:12</t>
  </si>
  <si>
    <t>12:20:12</t>
  </si>
  <si>
    <t>20230322 12:20:17</t>
  </si>
  <si>
    <t>12:20:17</t>
  </si>
  <si>
    <t>20230322 12:20:22</t>
  </si>
  <si>
    <t>12:20:22</t>
  </si>
  <si>
    <t>20230322 12:20:27</t>
  </si>
  <si>
    <t>12:20:27</t>
  </si>
  <si>
    <t>20230322 12:20:32</t>
  </si>
  <si>
    <t>12:20:32</t>
  </si>
  <si>
    <t>20230322 12:20:37</t>
  </si>
  <si>
    <t>12:20:37</t>
  </si>
  <si>
    <t>20230322 12:20:42</t>
  </si>
  <si>
    <t>12:20:42</t>
  </si>
  <si>
    <t>20230322 12:20:47</t>
  </si>
  <si>
    <t>12:20:47</t>
  </si>
  <si>
    <t>20230322 12:20:52</t>
  </si>
  <si>
    <t>12:20:52</t>
  </si>
  <si>
    <t>20230322 12:20:57</t>
  </si>
  <si>
    <t>12:20:57</t>
  </si>
  <si>
    <t>20230322 12:21:02</t>
  </si>
  <si>
    <t>12:21:02</t>
  </si>
  <si>
    <t>20230322 12:21:07</t>
  </si>
  <si>
    <t>12:21:07</t>
  </si>
  <si>
    <t>20230322 12:21:12</t>
  </si>
  <si>
    <t>12:21:12</t>
  </si>
  <si>
    <t>20230322 12:21:17</t>
  </si>
  <si>
    <t>12:21:17</t>
  </si>
  <si>
    <t>20230322 12:21:22</t>
  </si>
  <si>
    <t>12:21:22</t>
  </si>
  <si>
    <t>20230322 12:21:27</t>
  </si>
  <si>
    <t>12:21:27</t>
  </si>
  <si>
    <t>20230322 12:21:32</t>
  </si>
  <si>
    <t>12:21:32</t>
  </si>
  <si>
    <t>20230322 12:21:37</t>
  </si>
  <si>
    <t>12:21:37</t>
  </si>
  <si>
    <t>20230322 12:21:42</t>
  </si>
  <si>
    <t>12:21:42</t>
  </si>
  <si>
    <t>20230322 12:21:47</t>
  </si>
  <si>
    <t>12:21:47</t>
  </si>
  <si>
    <t>20230322 12:21:52</t>
  </si>
  <si>
    <t>12:21:52</t>
  </si>
  <si>
    <t>20230322 12:21:57</t>
  </si>
  <si>
    <t>12:21:57</t>
  </si>
  <si>
    <t>20230322 12:22:02</t>
  </si>
  <si>
    <t>12:22:02</t>
  </si>
  <si>
    <t>20230322 12:22:07</t>
  </si>
  <si>
    <t>12:22:07</t>
  </si>
  <si>
    <t>20230322 12:22:12</t>
  </si>
  <si>
    <t>12:22:12</t>
  </si>
  <si>
    <t>20230322 12:22:17</t>
  </si>
  <si>
    <t>12:22:17</t>
  </si>
  <si>
    <t>20230322 12:22:22</t>
  </si>
  <si>
    <t>12:22:22</t>
  </si>
  <si>
    <t>20230322 12:22:27</t>
  </si>
  <si>
    <t>12:22:27</t>
  </si>
  <si>
    <t>20230322 12:22:32</t>
  </si>
  <si>
    <t>12:22:32</t>
  </si>
  <si>
    <t>20230322 12:22:37</t>
  </si>
  <si>
    <t>12:22:37</t>
  </si>
  <si>
    <t>20230322 12:22:42</t>
  </si>
  <si>
    <t>12:22:42</t>
  </si>
  <si>
    <t>20230322 12:22:47</t>
  </si>
  <si>
    <t>12:22:47</t>
  </si>
  <si>
    <t>20230322 12:22:52</t>
  </si>
  <si>
    <t>12:22:52</t>
  </si>
  <si>
    <t>20230322 12:22:57</t>
  </si>
  <si>
    <t>12:22:57</t>
  </si>
  <si>
    <t>20230322 12:23:02</t>
  </si>
  <si>
    <t>12:23:02</t>
  </si>
  <si>
    <t>20230322 12:23:07</t>
  </si>
  <si>
    <t>12:23:07</t>
  </si>
  <si>
    <t>20230322 12:23:12</t>
  </si>
  <si>
    <t>12:23:12</t>
  </si>
  <si>
    <t>20230322 12:23:17</t>
  </si>
  <si>
    <t>12:23:17</t>
  </si>
  <si>
    <t>20230322 12:23:22</t>
  </si>
  <si>
    <t>12:23:22</t>
  </si>
  <si>
    <t>20230322 12:23:27</t>
  </si>
  <si>
    <t>12:23:27</t>
  </si>
  <si>
    <t>20230322 12:23:32</t>
  </si>
  <si>
    <t>12:23:32</t>
  </si>
  <si>
    <t>20230322 12:23:37</t>
  </si>
  <si>
    <t>12:23:37</t>
  </si>
  <si>
    <t>20230322 12:23:42</t>
  </si>
  <si>
    <t>12:23:42</t>
  </si>
  <si>
    <t>20230322 13:03:16</t>
  </si>
  <si>
    <t>13:03:16</t>
  </si>
  <si>
    <t>20230322 13:03:21</t>
  </si>
  <si>
    <t>13:03:21</t>
  </si>
  <si>
    <t>20230322 13:03:26</t>
  </si>
  <si>
    <t>13:03:26</t>
  </si>
  <si>
    <t>20230322 13:03:31</t>
  </si>
  <si>
    <t>13:03:31</t>
  </si>
  <si>
    <t>20230322 13:03:36</t>
  </si>
  <si>
    <t>13:03:36</t>
  </si>
  <si>
    <t>20230322 13:03:41</t>
  </si>
  <si>
    <t>13:03:41</t>
  </si>
  <si>
    <t>20230322 13:03:46</t>
  </si>
  <si>
    <t>13:03:46</t>
  </si>
  <si>
    <t>20230322 13:03:51</t>
  </si>
  <si>
    <t>13:03:51</t>
  </si>
  <si>
    <t>20230322 13:03:56</t>
  </si>
  <si>
    <t>13:03:56</t>
  </si>
  <si>
    <t>20230322 13:04:01</t>
  </si>
  <si>
    <t>13:04:01</t>
  </si>
  <si>
    <t>20230322 13:04:06</t>
  </si>
  <si>
    <t>13:04:06</t>
  </si>
  <si>
    <t>20230322 13:04:11</t>
  </si>
  <si>
    <t>13:04:11</t>
  </si>
  <si>
    <t>20230322 13:04:16</t>
  </si>
  <si>
    <t>13:04:16</t>
  </si>
  <si>
    <t>20230322 13:04:21</t>
  </si>
  <si>
    <t>13:04:21</t>
  </si>
  <si>
    <t>20230322 13:04:26</t>
  </si>
  <si>
    <t>13:04:26</t>
  </si>
  <si>
    <t>20230322 13:04:30</t>
  </si>
  <si>
    <t>13:04:30</t>
  </si>
  <si>
    <t>20230322 13:04:35</t>
  </si>
  <si>
    <t>13:04:35</t>
  </si>
  <si>
    <t>20230322 13:04:40</t>
  </si>
  <si>
    <t>13:04:40</t>
  </si>
  <si>
    <t>20230322 13:04:45</t>
  </si>
  <si>
    <t>13:04:45</t>
  </si>
  <si>
    <t>20230322 13:04:50</t>
  </si>
  <si>
    <t>13:04:50</t>
  </si>
  <si>
    <t>20230322 13:04:55</t>
  </si>
  <si>
    <t>13:04:55</t>
  </si>
  <si>
    <t>20230322 13:05:00</t>
  </si>
  <si>
    <t>13:05:00</t>
  </si>
  <si>
    <t>20230322 13:05:05</t>
  </si>
  <si>
    <t>13:05:05</t>
  </si>
  <si>
    <t>20230322 13:05:10</t>
  </si>
  <si>
    <t>13:05:10</t>
  </si>
  <si>
    <t>20230322 13:06:47</t>
  </si>
  <si>
    <t>13:06:47</t>
  </si>
  <si>
    <t>20230322 13:06:52</t>
  </si>
  <si>
    <t>13:06:52</t>
  </si>
  <si>
    <t>20230322 13:06:57</t>
  </si>
  <si>
    <t>13:06:57</t>
  </si>
  <si>
    <t>20230322 13:07:02</t>
  </si>
  <si>
    <t>13:07:02</t>
  </si>
  <si>
    <t>20230322 13:07:07</t>
  </si>
  <si>
    <t>13:07:07</t>
  </si>
  <si>
    <t>20230322 13:07:12</t>
  </si>
  <si>
    <t>13:07:12</t>
  </si>
  <si>
    <t>20230322 13:07:17</t>
  </si>
  <si>
    <t>13:07:17</t>
  </si>
  <si>
    <t>20230322 13:07:22</t>
  </si>
  <si>
    <t>13:07:22</t>
  </si>
  <si>
    <t>20230322 13:07:27</t>
  </si>
  <si>
    <t>13:07:27</t>
  </si>
  <si>
    <t>20230322 13:07:32</t>
  </si>
  <si>
    <t>13:07:32</t>
  </si>
  <si>
    <t>20230322 13:07:37</t>
  </si>
  <si>
    <t>13:07:37</t>
  </si>
  <si>
    <t>20230322 13:07:42</t>
  </si>
  <si>
    <t>13:07:42</t>
  </si>
  <si>
    <t>20230322 13:07:47</t>
  </si>
  <si>
    <t>13:07:47</t>
  </si>
  <si>
    <t>20230322 13:07:52</t>
  </si>
  <si>
    <t>13:07:52</t>
  </si>
  <si>
    <t>20230322 13:07:57</t>
  </si>
  <si>
    <t>13:07:57</t>
  </si>
  <si>
    <t>20230322 13:08:02</t>
  </si>
  <si>
    <t>13:08:02</t>
  </si>
  <si>
    <t>20230322 13:08:07</t>
  </si>
  <si>
    <t>13:08:07</t>
  </si>
  <si>
    <t>20230322 13:08:12</t>
  </si>
  <si>
    <t>13:08:12</t>
  </si>
  <si>
    <t>20230322 13:08:17</t>
  </si>
  <si>
    <t>13:08:17</t>
  </si>
  <si>
    <t>20230322 13:08:22</t>
  </si>
  <si>
    <t>13:08:22</t>
  </si>
  <si>
    <t>20230322 13:08:27</t>
  </si>
  <si>
    <t>13:08:27</t>
  </si>
  <si>
    <t>20230322 13:08:32</t>
  </si>
  <si>
    <t>13:08:32</t>
  </si>
  <si>
    <t>20230322 13:08:37</t>
  </si>
  <si>
    <t>13:08:37</t>
  </si>
  <si>
    <t>20230322 13:08:42</t>
  </si>
  <si>
    <t>13:08:42</t>
  </si>
  <si>
    <t>20230322 13:08:47</t>
  </si>
  <si>
    <t>13:08:47</t>
  </si>
  <si>
    <t>20230322 13:08:52</t>
  </si>
  <si>
    <t>13:08:52</t>
  </si>
  <si>
    <t>20230322 13:08:57</t>
  </si>
  <si>
    <t>13:08:57</t>
  </si>
  <si>
    <t>20230322 13:09:02</t>
  </si>
  <si>
    <t>13:09:02</t>
  </si>
  <si>
    <t>20230322 13:09:07</t>
  </si>
  <si>
    <t>13:09:07</t>
  </si>
  <si>
    <t>20230322 13:09:12</t>
  </si>
  <si>
    <t>13:09:12</t>
  </si>
  <si>
    <t>20230322 13:09:17</t>
  </si>
  <si>
    <t>13:09:17</t>
  </si>
  <si>
    <t>20230322 13:09:22</t>
  </si>
  <si>
    <t>13:09:22</t>
  </si>
  <si>
    <t>20230322 13:09:27</t>
  </si>
  <si>
    <t>13:09:27</t>
  </si>
  <si>
    <t>20230322 13:09:32</t>
  </si>
  <si>
    <t>13:09:32</t>
  </si>
  <si>
    <t>20230322 13:09:37</t>
  </si>
  <si>
    <t>13:09:37</t>
  </si>
  <si>
    <t>20230322 13:09:42</t>
  </si>
  <si>
    <t>13:09:42</t>
  </si>
  <si>
    <t>20230322 13:09:47</t>
  </si>
  <si>
    <t>13:09:47</t>
  </si>
  <si>
    <t>20230322 13:09:52</t>
  </si>
  <si>
    <t>13:09:52</t>
  </si>
  <si>
    <t>20230322 13:09:57</t>
  </si>
  <si>
    <t>13:09:57</t>
  </si>
  <si>
    <t>20230322 13:10:02</t>
  </si>
  <si>
    <t>13:10:02</t>
  </si>
  <si>
    <t>20230322 13:10:07</t>
  </si>
  <si>
    <t>13:10:07</t>
  </si>
  <si>
    <t>20230322 13:10:12</t>
  </si>
  <si>
    <t>13:10:12</t>
  </si>
  <si>
    <t>20230322 13:10:17</t>
  </si>
  <si>
    <t>13:10:17</t>
  </si>
  <si>
    <t>20230322 13:10:22</t>
  </si>
  <si>
    <t>13:10:22</t>
  </si>
  <si>
    <t>20230322 13:10:27</t>
  </si>
  <si>
    <t>13:10:27</t>
  </si>
  <si>
    <t>20230322 13:10:32</t>
  </si>
  <si>
    <t>13:10:32</t>
  </si>
  <si>
    <t>20230322 13:10:37</t>
  </si>
  <si>
    <t>13:10:37</t>
  </si>
  <si>
    <t>20230322 13:10:42</t>
  </si>
  <si>
    <t>13:10:42</t>
  </si>
  <si>
    <t>20230322 13:10:47</t>
  </si>
  <si>
    <t>13:10:47</t>
  </si>
  <si>
    <t>20230322 13:10:52</t>
  </si>
  <si>
    <t>13:10:52</t>
  </si>
  <si>
    <t>20230322 13:10:57</t>
  </si>
  <si>
    <t>13:10:57</t>
  </si>
  <si>
    <t>20230322 13:11:02</t>
  </si>
  <si>
    <t>13:11:02</t>
  </si>
  <si>
    <t>20230322 13:11:07</t>
  </si>
  <si>
    <t>13:11:07</t>
  </si>
  <si>
    <t>20230322 13:11:12</t>
  </si>
  <si>
    <t>13:11:12</t>
  </si>
  <si>
    <t>20230322 13:11:17</t>
  </si>
  <si>
    <t>13:11:17</t>
  </si>
  <si>
    <t>20230322 13:11:22</t>
  </si>
  <si>
    <t>13:11:22</t>
  </si>
  <si>
    <t>20230322 13:11:27</t>
  </si>
  <si>
    <t>13:11:27</t>
  </si>
  <si>
    <t>20230322 13:11:32</t>
  </si>
  <si>
    <t>13:11:32</t>
  </si>
  <si>
    <t>20230322 13:11:37</t>
  </si>
  <si>
    <t>13:11:37</t>
  </si>
  <si>
    <t>20230322 13:11:42</t>
  </si>
  <si>
    <t>13:11:42</t>
  </si>
  <si>
    <t>20230322 13:11:47</t>
  </si>
  <si>
    <t>13:11:47</t>
  </si>
  <si>
    <t>20230322 13:11:52</t>
  </si>
  <si>
    <t>13:11:52</t>
  </si>
  <si>
    <t>20230322 13:11:57</t>
  </si>
  <si>
    <t>13:11:57</t>
  </si>
  <si>
    <t>20230322 13:12:02</t>
  </si>
  <si>
    <t>13:12:02</t>
  </si>
  <si>
    <t>20230322 13:12:07</t>
  </si>
  <si>
    <t>13:12:07</t>
  </si>
  <si>
    <t>20230322 13:12:12</t>
  </si>
  <si>
    <t>13:12:12</t>
  </si>
  <si>
    <t>20230322 13:12:17</t>
  </si>
  <si>
    <t>13:12:17</t>
  </si>
  <si>
    <t>20230322 13:12:22</t>
  </si>
  <si>
    <t>13:12:22</t>
  </si>
  <si>
    <t>20230322 13:12:27</t>
  </si>
  <si>
    <t>13:12:27</t>
  </si>
  <si>
    <t>20230322 13:12:32</t>
  </si>
  <si>
    <t>13:12:32</t>
  </si>
  <si>
    <t>20230322 13:12:37</t>
  </si>
  <si>
    <t>13:12:37</t>
  </si>
  <si>
    <t>20230322 13:12:42</t>
  </si>
  <si>
    <t>13:12:42</t>
  </si>
  <si>
    <t>20230322 13:25:18</t>
  </si>
  <si>
    <t>13:25:18</t>
  </si>
  <si>
    <t>sch_sco29_t3_ch5</t>
  </si>
  <si>
    <t>20230322 13:25:23</t>
  </si>
  <si>
    <t>13:25:23</t>
  </si>
  <si>
    <t>20230322 13:25:28</t>
  </si>
  <si>
    <t>13:25:28</t>
  </si>
  <si>
    <t>20230322 13:25:33</t>
  </si>
  <si>
    <t>13:25:33</t>
  </si>
  <si>
    <t>20230322 13:25:38</t>
  </si>
  <si>
    <t>13:25:38</t>
  </si>
  <si>
    <t>20230322 13:25:43</t>
  </si>
  <si>
    <t>13:25:43</t>
  </si>
  <si>
    <t>20230322 13:25:48</t>
  </si>
  <si>
    <t>13:25:48</t>
  </si>
  <si>
    <t>20230322 13:25:53</t>
  </si>
  <si>
    <t>13:25:53</t>
  </si>
  <si>
    <t>20230322 13:25:58</t>
  </si>
  <si>
    <t>13:25:58</t>
  </si>
  <si>
    <t>20230322 13:26:03</t>
  </si>
  <si>
    <t>13:26:03</t>
  </si>
  <si>
    <t>20230322 13:26:08</t>
  </si>
  <si>
    <t>13:26:08</t>
  </si>
  <si>
    <t>20230322 13:26:13</t>
  </si>
  <si>
    <t>13:26:13</t>
  </si>
  <si>
    <t>20230322 13:26:18</t>
  </si>
  <si>
    <t>13:26:18</t>
  </si>
  <si>
    <t>20230322 13:26:23</t>
  </si>
  <si>
    <t>13:26:23</t>
  </si>
  <si>
    <t>20230322 13:26:28</t>
  </si>
  <si>
    <t>13:26:28</t>
  </si>
  <si>
    <t>20230322 13:26:33</t>
  </si>
  <si>
    <t>13:26:33</t>
  </si>
  <si>
    <t>20230322 13:26:38</t>
  </si>
  <si>
    <t>13:26:38</t>
  </si>
  <si>
    <t>20230322 13:26:43</t>
  </si>
  <si>
    <t>13:26:43</t>
  </si>
  <si>
    <t>20230322 13:26:48</t>
  </si>
  <si>
    <t>13:26:48</t>
  </si>
  <si>
    <t>20230322 13:26:53</t>
  </si>
  <si>
    <t>13:26:53</t>
  </si>
  <si>
    <t>20230322 13:26:58</t>
  </si>
  <si>
    <t>13:26:58</t>
  </si>
  <si>
    <t>20230322 13:27:03</t>
  </si>
  <si>
    <t>13:27:03</t>
  </si>
  <si>
    <t>20230322 13:27:08</t>
  </si>
  <si>
    <t>13:27:08</t>
  </si>
  <si>
    <t>20230322 13:27:13</t>
  </si>
  <si>
    <t>13:27:13</t>
  </si>
  <si>
    <t>20230322 13:28:50</t>
  </si>
  <si>
    <t>13:28:50</t>
  </si>
  <si>
    <t>20230322 13:28:55</t>
  </si>
  <si>
    <t>13:28:55</t>
  </si>
  <si>
    <t>20230322 13:29:00</t>
  </si>
  <si>
    <t>13:29:00</t>
  </si>
  <si>
    <t>20230322 13:29:05</t>
  </si>
  <si>
    <t>13:29:05</t>
  </si>
  <si>
    <t>20230322 13:29:10</t>
  </si>
  <si>
    <t>13:29:10</t>
  </si>
  <si>
    <t>20230322 13:29:15</t>
  </si>
  <si>
    <t>13:29:15</t>
  </si>
  <si>
    <t>20230322 13:29:20</t>
  </si>
  <si>
    <t>13:29:20</t>
  </si>
  <si>
    <t>20230322 13:29:25</t>
  </si>
  <si>
    <t>13:29:25</t>
  </si>
  <si>
    <t>20230322 13:29:30</t>
  </si>
  <si>
    <t>13:29:30</t>
  </si>
  <si>
    <t>20230322 13:29:35</t>
  </si>
  <si>
    <t>13:29:35</t>
  </si>
  <si>
    <t>20230322 13:29:40</t>
  </si>
  <si>
    <t>13:29:40</t>
  </si>
  <si>
    <t>20230322 13:29:45</t>
  </si>
  <si>
    <t>13:29:45</t>
  </si>
  <si>
    <t>20230322 13:29:50</t>
  </si>
  <si>
    <t>13:29:50</t>
  </si>
  <si>
    <t>20230322 13:29:55</t>
  </si>
  <si>
    <t>13:29:55</t>
  </si>
  <si>
    <t>20230322 13:30:00</t>
  </si>
  <si>
    <t>13:30:00</t>
  </si>
  <si>
    <t>20230322 13:30:05</t>
  </si>
  <si>
    <t>13:30:05</t>
  </si>
  <si>
    <t>20230322 13:30:10</t>
  </si>
  <si>
    <t>13:30:10</t>
  </si>
  <si>
    <t>20230322 13:30:15</t>
  </si>
  <si>
    <t>13:30:15</t>
  </si>
  <si>
    <t>20230322 13:30:20</t>
  </si>
  <si>
    <t>13:30:20</t>
  </si>
  <si>
    <t>20230322 13:30:25</t>
  </si>
  <si>
    <t>13:30:25</t>
  </si>
  <si>
    <t>20230322 13:30:30</t>
  </si>
  <si>
    <t>13:30:30</t>
  </si>
  <si>
    <t>20230322 13:30:35</t>
  </si>
  <si>
    <t>13:30:35</t>
  </si>
  <si>
    <t>20230322 13:30:40</t>
  </si>
  <si>
    <t>13:30:40</t>
  </si>
  <si>
    <t>20230322 13:30:45</t>
  </si>
  <si>
    <t>13:30:45</t>
  </si>
  <si>
    <t>20230322 13:30:50</t>
  </si>
  <si>
    <t>13:30:50</t>
  </si>
  <si>
    <t>20230322 13:30:55</t>
  </si>
  <si>
    <t>13:30:55</t>
  </si>
  <si>
    <t>20230322 13:31:00</t>
  </si>
  <si>
    <t>13:31:00</t>
  </si>
  <si>
    <t>20230322 13:31:05</t>
  </si>
  <si>
    <t>13:31:05</t>
  </si>
  <si>
    <t>20230322 13:31:10</t>
  </si>
  <si>
    <t>13:31:10</t>
  </si>
  <si>
    <t>20230322 13:31:15</t>
  </si>
  <si>
    <t>13:31:15</t>
  </si>
  <si>
    <t>20230322 13:31:20</t>
  </si>
  <si>
    <t>13:31:20</t>
  </si>
  <si>
    <t>20230322 13:31:25</t>
  </si>
  <si>
    <t>13:31:25</t>
  </si>
  <si>
    <t>20230322 13:31:30</t>
  </si>
  <si>
    <t>13:31:30</t>
  </si>
  <si>
    <t>20230322 13:31:35</t>
  </si>
  <si>
    <t>13:31:35</t>
  </si>
  <si>
    <t>20230322 13:31:40</t>
  </si>
  <si>
    <t>13:31:40</t>
  </si>
  <si>
    <t>20230322 13:31:45</t>
  </si>
  <si>
    <t>13:31:45</t>
  </si>
  <si>
    <t>20230322 13:31:50</t>
  </si>
  <si>
    <t>13:31:50</t>
  </si>
  <si>
    <t>20230322 13:31:55</t>
  </si>
  <si>
    <t>13:31:55</t>
  </si>
  <si>
    <t>20230322 13:32:00</t>
  </si>
  <si>
    <t>13:32:00</t>
  </si>
  <si>
    <t>20230322 13:32:05</t>
  </si>
  <si>
    <t>13:32:05</t>
  </si>
  <si>
    <t>20230322 13:32:10</t>
  </si>
  <si>
    <t>13:32:10</t>
  </si>
  <si>
    <t>20230322 13:32:15</t>
  </si>
  <si>
    <t>13:32:15</t>
  </si>
  <si>
    <t>20230322 13:32:20</t>
  </si>
  <si>
    <t>13:32:20</t>
  </si>
  <si>
    <t>20230322 13:32:25</t>
  </si>
  <si>
    <t>13:32:25</t>
  </si>
  <si>
    <t>20230322 13:32:30</t>
  </si>
  <si>
    <t>13:32:30</t>
  </si>
  <si>
    <t>20230322 13:32:35</t>
  </si>
  <si>
    <t>13:32:35</t>
  </si>
  <si>
    <t>20230322 13:32:40</t>
  </si>
  <si>
    <t>13:32:40</t>
  </si>
  <si>
    <t>20230322 13:32:45</t>
  </si>
  <si>
    <t>13:32:45</t>
  </si>
  <si>
    <t>20230322 13:32:50</t>
  </si>
  <si>
    <t>13:32:50</t>
  </si>
  <si>
    <t>20230322 13:32:55</t>
  </si>
  <si>
    <t>13:32:55</t>
  </si>
  <si>
    <t>20230322 13:33:00</t>
  </si>
  <si>
    <t>13:33:00</t>
  </si>
  <si>
    <t>20230322 13:33:05</t>
  </si>
  <si>
    <t>13:33:05</t>
  </si>
  <si>
    <t>20230322 13:33:10</t>
  </si>
  <si>
    <t>13:33:10</t>
  </si>
  <si>
    <t>20230322 13:33:15</t>
  </si>
  <si>
    <t>13:33:15</t>
  </si>
  <si>
    <t>20230322 13:33:20</t>
  </si>
  <si>
    <t>13:33:20</t>
  </si>
  <si>
    <t>20230322 13:33:25</t>
  </si>
  <si>
    <t>13:33:25</t>
  </si>
  <si>
    <t>20230322 13:33:30</t>
  </si>
  <si>
    <t>13:33:30</t>
  </si>
  <si>
    <t>20230322 13:33:35</t>
  </si>
  <si>
    <t>13:33:35</t>
  </si>
  <si>
    <t>20230322 13:33:40</t>
  </si>
  <si>
    <t>13:33:40</t>
  </si>
  <si>
    <t>20230322 13:33:45</t>
  </si>
  <si>
    <t>13:33:45</t>
  </si>
  <si>
    <t>20230322 13:33:50</t>
  </si>
  <si>
    <t>13:33:50</t>
  </si>
  <si>
    <t>20230322 13:33:55</t>
  </si>
  <si>
    <t>13:33:55</t>
  </si>
  <si>
    <t>20230322 13:34:00</t>
  </si>
  <si>
    <t>13:34:00</t>
  </si>
  <si>
    <t>20230322 13:34:05</t>
  </si>
  <si>
    <t>13:34:05</t>
  </si>
  <si>
    <t>20230322 13:34:10</t>
  </si>
  <si>
    <t>13:34:10</t>
  </si>
  <si>
    <t>20230322 13:34:15</t>
  </si>
  <si>
    <t>13:34:15</t>
  </si>
  <si>
    <t>20230322 13:34:20</t>
  </si>
  <si>
    <t>13:34:20</t>
  </si>
  <si>
    <t>20230322 13:34:25</t>
  </si>
  <si>
    <t>13:34:25</t>
  </si>
  <si>
    <t>20230322 13:34:30</t>
  </si>
  <si>
    <t>13:34:30</t>
  </si>
  <si>
    <t>20230322 13:34:35</t>
  </si>
  <si>
    <t>13:34:35</t>
  </si>
  <si>
    <t>20230322 13:34:40</t>
  </si>
  <si>
    <t>13:34:40</t>
  </si>
  <si>
    <t>20230322 13:34:45</t>
  </si>
  <si>
    <t>13:34:45</t>
  </si>
  <si>
    <t>20230322 14:36:39</t>
  </si>
  <si>
    <t>14:36:39</t>
  </si>
  <si>
    <t>20230322 14:36:44</t>
  </si>
  <si>
    <t>14:36:44</t>
  </si>
  <si>
    <t>20230322 14:36:49</t>
  </si>
  <si>
    <t>14:36:49</t>
  </si>
  <si>
    <t>20230322 14:36:54</t>
  </si>
  <si>
    <t>14:36:54</t>
  </si>
  <si>
    <t>20230322 14:36:59</t>
  </si>
  <si>
    <t>14:36:59</t>
  </si>
  <si>
    <t>20230322 14:37:04</t>
  </si>
  <si>
    <t>14:37:04</t>
  </si>
  <si>
    <t>20230322 14:37:09</t>
  </si>
  <si>
    <t>14:37:09</t>
  </si>
  <si>
    <t>20230322 14:37:14</t>
  </si>
  <si>
    <t>14:37:14</t>
  </si>
  <si>
    <t>20230322 14:37:19</t>
  </si>
  <si>
    <t>14:37:19</t>
  </si>
  <si>
    <t>20230322 14:37:24</t>
  </si>
  <si>
    <t>14:37:24</t>
  </si>
  <si>
    <t>20230322 14:37:29</t>
  </si>
  <si>
    <t>14:37:29</t>
  </si>
  <si>
    <t>20230322 14:37:34</t>
  </si>
  <si>
    <t>14:37:34</t>
  </si>
  <si>
    <t>20230322 14:37:39</t>
  </si>
  <si>
    <t>14:37:39</t>
  </si>
  <si>
    <t>20230322 14:37:44</t>
  </si>
  <si>
    <t>14:37:44</t>
  </si>
  <si>
    <t>20230322 14:37:49</t>
  </si>
  <si>
    <t>14:37:49</t>
  </si>
  <si>
    <t>20230322 14:37:54</t>
  </si>
  <si>
    <t>14:37:54</t>
  </si>
  <si>
    <t>20230322 14:37:59</t>
  </si>
  <si>
    <t>14:37:59</t>
  </si>
  <si>
    <t>20230322 14:38:04</t>
  </si>
  <si>
    <t>14:38:04</t>
  </si>
  <si>
    <t>20230322 14:38:09</t>
  </si>
  <si>
    <t>14:38:09</t>
  </si>
  <si>
    <t>20230322 14:38:14</t>
  </si>
  <si>
    <t>14:38:14</t>
  </si>
  <si>
    <t>20230322 14:38:19</t>
  </si>
  <si>
    <t>14:38:19</t>
  </si>
  <si>
    <t>20230322 14:38:24</t>
  </si>
  <si>
    <t>14:38:24</t>
  </si>
  <si>
    <t>20230322 14:38:29</t>
  </si>
  <si>
    <t>14:38:29</t>
  </si>
  <si>
    <t>20230322 14:38:34</t>
  </si>
  <si>
    <t>14:38:34</t>
  </si>
  <si>
    <t>20230322 14:40:11</t>
  </si>
  <si>
    <t>14:40:11</t>
  </si>
  <si>
    <t>20230322 14:40:16</t>
  </si>
  <si>
    <t>14:40:16</t>
  </si>
  <si>
    <t>20230322 14:40:21</t>
  </si>
  <si>
    <t>14:40:21</t>
  </si>
  <si>
    <t>20230322 14:40:26</t>
  </si>
  <si>
    <t>14:40:26</t>
  </si>
  <si>
    <t>20230322 14:40:31</t>
  </si>
  <si>
    <t>14:40:31</t>
  </si>
  <si>
    <t>20230322 14:40:36</t>
  </si>
  <si>
    <t>14:40:36</t>
  </si>
  <si>
    <t>20230322 14:40:41</t>
  </si>
  <si>
    <t>14:40:41</t>
  </si>
  <si>
    <t>20230322 14:40:46</t>
  </si>
  <si>
    <t>14:40:46</t>
  </si>
  <si>
    <t>20230322 14:40:51</t>
  </si>
  <si>
    <t>14:40:51</t>
  </si>
  <si>
    <t>20230322 14:40:56</t>
  </si>
  <si>
    <t>14:40:56</t>
  </si>
  <si>
    <t>20230322 14:41:01</t>
  </si>
  <si>
    <t>14:41:01</t>
  </si>
  <si>
    <t>20230322 14:41:06</t>
  </si>
  <si>
    <t>14:41:06</t>
  </si>
  <si>
    <t>20230322 14:41:11</t>
  </si>
  <si>
    <t>14:41:11</t>
  </si>
  <si>
    <t>20230322 14:41:16</t>
  </si>
  <si>
    <t>14:41:16</t>
  </si>
  <si>
    <t>20230322 14:41:21</t>
  </si>
  <si>
    <t>14:41:21</t>
  </si>
  <si>
    <t>20230322 14:41:26</t>
  </si>
  <si>
    <t>14:41:26</t>
  </si>
  <si>
    <t>20230322 14:41:31</t>
  </si>
  <si>
    <t>14:41:31</t>
  </si>
  <si>
    <t>20230322 14:41:36</t>
  </si>
  <si>
    <t>14:41:36</t>
  </si>
  <si>
    <t>20230322 14:41:41</t>
  </si>
  <si>
    <t>14:41:41</t>
  </si>
  <si>
    <t>20230322 14:41:46</t>
  </si>
  <si>
    <t>14:41:46</t>
  </si>
  <si>
    <t>20230322 14:41:51</t>
  </si>
  <si>
    <t>14:41:51</t>
  </si>
  <si>
    <t>20230322 14:41:56</t>
  </si>
  <si>
    <t>14:41:56</t>
  </si>
  <si>
    <t>20230322 14:42:01</t>
  </si>
  <si>
    <t>14:42:01</t>
  </si>
  <si>
    <t>20230322 14:42:06</t>
  </si>
  <si>
    <t>14:42:06</t>
  </si>
  <si>
    <t>20230322 14:42:11</t>
  </si>
  <si>
    <t>14:42:11</t>
  </si>
  <si>
    <t>20230322 14:42:16</t>
  </si>
  <si>
    <t>14:42:16</t>
  </si>
  <si>
    <t>20230322 14:42:21</t>
  </si>
  <si>
    <t>14:42:21</t>
  </si>
  <si>
    <t>20230322 14:42:26</t>
  </si>
  <si>
    <t>14:42:26</t>
  </si>
  <si>
    <t>20230322 14:42:31</t>
  </si>
  <si>
    <t>14:42:31</t>
  </si>
  <si>
    <t>20230322 14:42:36</t>
  </si>
  <si>
    <t>14:42:36</t>
  </si>
  <si>
    <t>20230322 14:42:41</t>
  </si>
  <si>
    <t>14:42:41</t>
  </si>
  <si>
    <t>20230322 14:42:45</t>
  </si>
  <si>
    <t>14:42:45</t>
  </si>
  <si>
    <t>20230322 14:42:51</t>
  </si>
  <si>
    <t>14:42:51</t>
  </si>
  <si>
    <t>20230322 14:42:56</t>
  </si>
  <si>
    <t>14:42:56</t>
  </si>
  <si>
    <t>20230322 14:43:01</t>
  </si>
  <si>
    <t>14:43:01</t>
  </si>
  <si>
    <t>20230322 14:43:06</t>
  </si>
  <si>
    <t>14:43:06</t>
  </si>
  <si>
    <t>20230322 14:43:11</t>
  </si>
  <si>
    <t>14:43:11</t>
  </si>
  <si>
    <t>20230322 14:43:16</t>
  </si>
  <si>
    <t>14:43:16</t>
  </si>
  <si>
    <t>20230322 14:43:21</t>
  </si>
  <si>
    <t>14:43:21</t>
  </si>
  <si>
    <t>20230322 14:43:26</t>
  </si>
  <si>
    <t>14:43:26</t>
  </si>
  <si>
    <t>20230322 14:43:31</t>
  </si>
  <si>
    <t>14:43:31</t>
  </si>
  <si>
    <t>20230322 14:43:36</t>
  </si>
  <si>
    <t>14:43:36</t>
  </si>
  <si>
    <t>20230322 14:43:41</t>
  </si>
  <si>
    <t>14:43:41</t>
  </si>
  <si>
    <t>20230322 14:43:46</t>
  </si>
  <si>
    <t>14:43:46</t>
  </si>
  <si>
    <t>20230322 14:43:51</t>
  </si>
  <si>
    <t>14:43:51</t>
  </si>
  <si>
    <t>20230322 14:43:56</t>
  </si>
  <si>
    <t>14:43:56</t>
  </si>
  <si>
    <t>20230322 14:44:01</t>
  </si>
  <si>
    <t>14:44:01</t>
  </si>
  <si>
    <t>20230322 14:44:06</t>
  </si>
  <si>
    <t>14:44:06</t>
  </si>
  <si>
    <t>20230322 14:44:11</t>
  </si>
  <si>
    <t>14:44:11</t>
  </si>
  <si>
    <t>20230322 14:44:16</t>
  </si>
  <si>
    <t>14:44:16</t>
  </si>
  <si>
    <t>20230322 14:44:21</t>
  </si>
  <si>
    <t>14:44:21</t>
  </si>
  <si>
    <t>20230322 14:44:26</t>
  </si>
  <si>
    <t>14:44:26</t>
  </si>
  <si>
    <t>20230322 14:44:31</t>
  </si>
  <si>
    <t>14:44:31</t>
  </si>
  <si>
    <t>20230322 14:44:36</t>
  </si>
  <si>
    <t>14:44:36</t>
  </si>
  <si>
    <t>20230322 14:44:41</t>
  </si>
  <si>
    <t>14:44:41</t>
  </si>
  <si>
    <t>20230322 14:44:46</t>
  </si>
  <si>
    <t>14:44:46</t>
  </si>
  <si>
    <t>20230322 14:44:51</t>
  </si>
  <si>
    <t>14:44:51</t>
  </si>
  <si>
    <t>20230322 14:44:56</t>
  </si>
  <si>
    <t>14:44:56</t>
  </si>
  <si>
    <t>20230322 14:45:01</t>
  </si>
  <si>
    <t>14:45:01</t>
  </si>
  <si>
    <t>20230322 14:45:06</t>
  </si>
  <si>
    <t>14:45:06</t>
  </si>
  <si>
    <t>20230322 14:45:11</t>
  </si>
  <si>
    <t>14:45:11</t>
  </si>
  <si>
    <t>20230322 14:45:16</t>
  </si>
  <si>
    <t>14:45:16</t>
  </si>
  <si>
    <t>20230322 14:45:20</t>
  </si>
  <si>
    <t>14:45:20</t>
  </si>
  <si>
    <t>20230322 14:45:25</t>
  </si>
  <si>
    <t>14:45:25</t>
  </si>
  <si>
    <t>20230322 14:45:30</t>
  </si>
  <si>
    <t>14:45:30</t>
  </si>
  <si>
    <t>20230322 14:45:35</t>
  </si>
  <si>
    <t>14:45:35</t>
  </si>
  <si>
    <t>20230322 14:45:40</t>
  </si>
  <si>
    <t>14:45:40</t>
  </si>
  <si>
    <t>20230322 14:45:45</t>
  </si>
  <si>
    <t>14:45:45</t>
  </si>
  <si>
    <t>20230322 14:45:50</t>
  </si>
  <si>
    <t>14:45:50</t>
  </si>
  <si>
    <t>20230322 14:45:55</t>
  </si>
  <si>
    <t>14:45:55</t>
  </si>
  <si>
    <t>20230322 14:46:00</t>
  </si>
  <si>
    <t>14:46:00</t>
  </si>
  <si>
    <t>20230322 14:46:05</t>
  </si>
  <si>
    <t>14:46:05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</si>
</sst>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400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1679505256.1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1679505248.099999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423.5166258892739</v>
      </c>
      <c r="AK17">
        <v>419.0286424242426</v>
      </c>
      <c r="AL17">
        <v>0.02053903919469412</v>
      </c>
      <c r="AM17">
        <v>63.93369429513372</v>
      </c>
      <c r="AN17">
        <f>(AP17 - AO17 + BO17*1E3/(8.314*(BQ17+273.15)) * AR17/BN17 * AQ17) * BN17/(100*BB17) * 1000/(1000 - AP17)</f>
        <v>0</v>
      </c>
      <c r="AO17">
        <v>8.757752132621544</v>
      </c>
      <c r="AP17">
        <v>9.350702606060599</v>
      </c>
      <c r="AQ17">
        <v>-1.293267606079467E-06</v>
      </c>
      <c r="AR17">
        <v>100.9875523592358</v>
      </c>
      <c r="AS17">
        <v>2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1.65</v>
      </c>
      <c r="BC17">
        <v>0.5</v>
      </c>
      <c r="BD17" t="s">
        <v>355</v>
      </c>
      <c r="BE17">
        <v>2</v>
      </c>
      <c r="BF17" t="b">
        <v>1</v>
      </c>
      <c r="BG17">
        <v>1679505248.099999</v>
      </c>
      <c r="BH17">
        <v>415.0586451612903</v>
      </c>
      <c r="BI17">
        <v>419.9627741935484</v>
      </c>
      <c r="BJ17">
        <v>9.354883225806452</v>
      </c>
      <c r="BK17">
        <v>8.76965129032258</v>
      </c>
      <c r="BL17">
        <v>411.5327096774193</v>
      </c>
      <c r="BM17">
        <v>9.277143870967743</v>
      </c>
      <c r="BN17">
        <v>500.0737741935484</v>
      </c>
      <c r="BO17">
        <v>90.14619999999999</v>
      </c>
      <c r="BP17">
        <v>0.100039735483871</v>
      </c>
      <c r="BQ17">
        <v>18.84271935483871</v>
      </c>
      <c r="BR17">
        <v>19.98644193548387</v>
      </c>
      <c r="BS17">
        <v>999.9000000000003</v>
      </c>
      <c r="BT17">
        <v>0</v>
      </c>
      <c r="BU17">
        <v>0</v>
      </c>
      <c r="BV17">
        <v>10000.96193548387</v>
      </c>
      <c r="BW17">
        <v>0</v>
      </c>
      <c r="BX17">
        <v>9.280460645161288</v>
      </c>
      <c r="BY17">
        <v>-4.904237419354839</v>
      </c>
      <c r="BZ17">
        <v>418.9781612903226</v>
      </c>
      <c r="CA17">
        <v>423.6783225806451</v>
      </c>
      <c r="CB17">
        <v>0.5852320322580646</v>
      </c>
      <c r="CC17">
        <v>419.9627741935484</v>
      </c>
      <c r="CD17">
        <v>8.76965129032258</v>
      </c>
      <c r="CE17">
        <v>0.8433072903225807</v>
      </c>
      <c r="CF17">
        <v>0.7905507741935485</v>
      </c>
      <c r="CG17">
        <v>4.457957096774193</v>
      </c>
      <c r="CH17">
        <v>3.538752903225806</v>
      </c>
      <c r="CI17">
        <v>2000.009677419354</v>
      </c>
      <c r="CJ17">
        <v>0.980002387096774</v>
      </c>
      <c r="CK17">
        <v>0.0199975</v>
      </c>
      <c r="CL17">
        <v>0</v>
      </c>
      <c r="CM17">
        <v>2.034909677419355</v>
      </c>
      <c r="CN17">
        <v>0</v>
      </c>
      <c r="CO17">
        <v>3391.25</v>
      </c>
      <c r="CP17">
        <v>17338.32258064516</v>
      </c>
      <c r="CQ17">
        <v>37.20732258064515</v>
      </c>
      <c r="CR17">
        <v>38.45732258064514</v>
      </c>
      <c r="CS17">
        <v>37.38090322580644</v>
      </c>
      <c r="CT17">
        <v>36.31199999999999</v>
      </c>
      <c r="CU17">
        <v>36.06199999999999</v>
      </c>
      <c r="CV17">
        <v>1960.014838709677</v>
      </c>
      <c r="CW17">
        <v>39.99193548387097</v>
      </c>
      <c r="CX17">
        <v>0</v>
      </c>
      <c r="CY17">
        <v>1679505285.9</v>
      </c>
      <c r="CZ17">
        <v>0</v>
      </c>
      <c r="DA17">
        <v>0</v>
      </c>
      <c r="DB17" t="s">
        <v>356</v>
      </c>
      <c r="DC17">
        <v>1679454360.5</v>
      </c>
      <c r="DD17">
        <v>1679454360.5</v>
      </c>
      <c r="DE17">
        <v>0</v>
      </c>
      <c r="DF17">
        <v>-0.152</v>
      </c>
      <c r="DG17">
        <v>-0.046</v>
      </c>
      <c r="DH17">
        <v>3.296</v>
      </c>
      <c r="DI17">
        <v>0.35</v>
      </c>
      <c r="DJ17">
        <v>420</v>
      </c>
      <c r="DK17">
        <v>24</v>
      </c>
      <c r="DL17">
        <v>0.27</v>
      </c>
      <c r="DM17">
        <v>0.09</v>
      </c>
      <c r="DN17">
        <v>-4.900936585365853</v>
      </c>
      <c r="DO17">
        <v>0.2036602787456426</v>
      </c>
      <c r="DP17">
        <v>0.09795480719063714</v>
      </c>
      <c r="DQ17">
        <v>0</v>
      </c>
      <c r="DR17">
        <v>0.585039243902439</v>
      </c>
      <c r="DS17">
        <v>0.03194790940766667</v>
      </c>
      <c r="DT17">
        <v>0.005510867015051696</v>
      </c>
      <c r="DU17">
        <v>1</v>
      </c>
      <c r="DV17">
        <v>1</v>
      </c>
      <c r="DW17">
        <v>2</v>
      </c>
      <c r="DX17" t="s">
        <v>357</v>
      </c>
      <c r="DY17">
        <v>2.98043</v>
      </c>
      <c r="DZ17">
        <v>2.72809</v>
      </c>
      <c r="EA17">
        <v>0.0847036</v>
      </c>
      <c r="EB17">
        <v>0.0864859</v>
      </c>
      <c r="EC17">
        <v>0.0539771</v>
      </c>
      <c r="ED17">
        <v>0.0518701</v>
      </c>
      <c r="EE17">
        <v>27498.3</v>
      </c>
      <c r="EF17">
        <v>27098.7</v>
      </c>
      <c r="EG17">
        <v>30569.3</v>
      </c>
      <c r="EH17">
        <v>29907.5</v>
      </c>
      <c r="EI17">
        <v>39914.9</v>
      </c>
      <c r="EJ17">
        <v>37347.3</v>
      </c>
      <c r="EK17">
        <v>46747.8</v>
      </c>
      <c r="EL17">
        <v>44470.2</v>
      </c>
      <c r="EM17">
        <v>1.88412</v>
      </c>
      <c r="EN17">
        <v>1.85987</v>
      </c>
      <c r="EO17">
        <v>0.0477284</v>
      </c>
      <c r="EP17">
        <v>0</v>
      </c>
      <c r="EQ17">
        <v>19.1873</v>
      </c>
      <c r="ER17">
        <v>999.9</v>
      </c>
      <c r="ES17">
        <v>26.1</v>
      </c>
      <c r="ET17">
        <v>30.3</v>
      </c>
      <c r="EU17">
        <v>12.5496</v>
      </c>
      <c r="EV17">
        <v>63.5423</v>
      </c>
      <c r="EW17">
        <v>23.5216</v>
      </c>
      <c r="EX17">
        <v>1</v>
      </c>
      <c r="EY17">
        <v>-0.0754421</v>
      </c>
      <c r="EZ17">
        <v>4.81165</v>
      </c>
      <c r="FA17">
        <v>20.1409</v>
      </c>
      <c r="FB17">
        <v>5.23571</v>
      </c>
      <c r="FC17">
        <v>11.9706</v>
      </c>
      <c r="FD17">
        <v>4.9719</v>
      </c>
      <c r="FE17">
        <v>3.29025</v>
      </c>
      <c r="FF17">
        <v>9999</v>
      </c>
      <c r="FG17">
        <v>9999</v>
      </c>
      <c r="FH17">
        <v>9999</v>
      </c>
      <c r="FI17">
        <v>999.9</v>
      </c>
      <c r="FJ17">
        <v>4.9729</v>
      </c>
      <c r="FK17">
        <v>1.87697</v>
      </c>
      <c r="FL17">
        <v>1.8751</v>
      </c>
      <c r="FM17">
        <v>1.8779</v>
      </c>
      <c r="FN17">
        <v>1.87459</v>
      </c>
      <c r="FO17">
        <v>1.87822</v>
      </c>
      <c r="FP17">
        <v>1.87531</v>
      </c>
      <c r="FQ17">
        <v>1.87642</v>
      </c>
      <c r="FR17">
        <v>0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3.526</v>
      </c>
      <c r="GF17">
        <v>0.07770000000000001</v>
      </c>
      <c r="GG17">
        <v>1.972114183739502</v>
      </c>
      <c r="GH17">
        <v>0.004449671774874308</v>
      </c>
      <c r="GI17">
        <v>-1.829466635312074E-06</v>
      </c>
      <c r="GJ17">
        <v>4.661545964856727E-10</v>
      </c>
      <c r="GK17">
        <v>0.005649818396270764</v>
      </c>
      <c r="GL17">
        <v>0.003047750899037379</v>
      </c>
      <c r="GM17">
        <v>0.0005145890388989142</v>
      </c>
      <c r="GN17">
        <v>-5.930110997495773E-07</v>
      </c>
      <c r="GO17">
        <v>0</v>
      </c>
      <c r="GP17">
        <v>2134</v>
      </c>
      <c r="GQ17">
        <v>1</v>
      </c>
      <c r="GR17">
        <v>23</v>
      </c>
      <c r="GS17">
        <v>848.3</v>
      </c>
      <c r="GT17">
        <v>848.3</v>
      </c>
      <c r="GU17">
        <v>1.10107</v>
      </c>
      <c r="GV17">
        <v>2.53906</v>
      </c>
      <c r="GW17">
        <v>1.39893</v>
      </c>
      <c r="GX17">
        <v>2.34131</v>
      </c>
      <c r="GY17">
        <v>1.44897</v>
      </c>
      <c r="GZ17">
        <v>2.45117</v>
      </c>
      <c r="HA17">
        <v>36.0816</v>
      </c>
      <c r="HB17">
        <v>24.0262</v>
      </c>
      <c r="HC17">
        <v>18</v>
      </c>
      <c r="HD17">
        <v>490.206</v>
      </c>
      <c r="HE17">
        <v>446.302</v>
      </c>
      <c r="HF17">
        <v>13.5762</v>
      </c>
      <c r="HG17">
        <v>25.8309</v>
      </c>
      <c r="HH17">
        <v>30</v>
      </c>
      <c r="HI17">
        <v>25.7188</v>
      </c>
      <c r="HJ17">
        <v>25.7968</v>
      </c>
      <c r="HK17">
        <v>22.0608</v>
      </c>
      <c r="HL17">
        <v>25.4024</v>
      </c>
      <c r="HM17">
        <v>10.7795</v>
      </c>
      <c r="HN17">
        <v>13.5838</v>
      </c>
      <c r="HO17">
        <v>420.032</v>
      </c>
      <c r="HP17">
        <v>8.78406</v>
      </c>
      <c r="HQ17">
        <v>101.039</v>
      </c>
      <c r="HR17">
        <v>102.262</v>
      </c>
    </row>
    <row r="18" spans="1:226">
      <c r="A18">
        <v>2</v>
      </c>
      <c r="B18">
        <v>1679505261.1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1679505253.255172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423.9003791694914</v>
      </c>
      <c r="AK18">
        <v>419.0334484848483</v>
      </c>
      <c r="AL18">
        <v>-0.00527928688535809</v>
      </c>
      <c r="AM18">
        <v>63.93369429513372</v>
      </c>
      <c r="AN18">
        <f>(AP18 - AO18 + BO18*1E3/(8.314*(BQ18+273.15)) * AR18/BN18 * AQ18) * BN18/(100*BB18) * 1000/(1000 - AP18)</f>
        <v>0</v>
      </c>
      <c r="AO18">
        <v>8.750794450469792</v>
      </c>
      <c r="AP18">
        <v>9.345475151515146</v>
      </c>
      <c r="AQ18">
        <v>-9.89955399392011E-07</v>
      </c>
      <c r="AR18">
        <v>100.9875523592358</v>
      </c>
      <c r="AS18">
        <v>1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1.65</v>
      </c>
      <c r="BC18">
        <v>0.5</v>
      </c>
      <c r="BD18" t="s">
        <v>355</v>
      </c>
      <c r="BE18">
        <v>2</v>
      </c>
      <c r="BF18" t="b">
        <v>1</v>
      </c>
      <c r="BG18">
        <v>1679505253.255172</v>
      </c>
      <c r="BH18">
        <v>415.0814827586207</v>
      </c>
      <c r="BI18">
        <v>419.8538620689655</v>
      </c>
      <c r="BJ18">
        <v>9.352693448275863</v>
      </c>
      <c r="BK18">
        <v>8.762558620689655</v>
      </c>
      <c r="BL18">
        <v>411.5554482758621</v>
      </c>
      <c r="BM18">
        <v>9.27498103448276</v>
      </c>
      <c r="BN18">
        <v>500.0672068965517</v>
      </c>
      <c r="BO18">
        <v>90.14769655172415</v>
      </c>
      <c r="BP18">
        <v>0.09986375517241382</v>
      </c>
      <c r="BQ18">
        <v>18.84429655172414</v>
      </c>
      <c r="BR18">
        <v>19.98249655172413</v>
      </c>
      <c r="BS18">
        <v>999.9000000000002</v>
      </c>
      <c r="BT18">
        <v>0</v>
      </c>
      <c r="BU18">
        <v>0</v>
      </c>
      <c r="BV18">
        <v>9998.84827586207</v>
      </c>
      <c r="BW18">
        <v>0</v>
      </c>
      <c r="BX18">
        <v>9.283537931034482</v>
      </c>
      <c r="BY18">
        <v>-4.772594137931033</v>
      </c>
      <c r="BZ18">
        <v>419.0001724137932</v>
      </c>
      <c r="CA18">
        <v>423.5653793103448</v>
      </c>
      <c r="CB18">
        <v>0.5901356206896551</v>
      </c>
      <c r="CC18">
        <v>419.8538620689655</v>
      </c>
      <c r="CD18">
        <v>8.762558620689655</v>
      </c>
      <c r="CE18">
        <v>0.8431238965517242</v>
      </c>
      <c r="CF18">
        <v>0.7899244137931033</v>
      </c>
      <c r="CG18">
        <v>4.454849310344827</v>
      </c>
      <c r="CH18">
        <v>3.527513793103448</v>
      </c>
      <c r="CI18">
        <v>2000.025862068965</v>
      </c>
      <c r="CJ18">
        <v>0.9800023103448274</v>
      </c>
      <c r="CK18">
        <v>0.01999757931034483</v>
      </c>
      <c r="CL18">
        <v>0</v>
      </c>
      <c r="CM18">
        <v>2.124010344827586</v>
      </c>
      <c r="CN18">
        <v>0</v>
      </c>
      <c r="CO18">
        <v>3391.065862068965</v>
      </c>
      <c r="CP18">
        <v>17338.46551724138</v>
      </c>
      <c r="CQ18">
        <v>37.18275862068965</v>
      </c>
      <c r="CR18">
        <v>38.4413448275862</v>
      </c>
      <c r="CS18">
        <v>37.35327586206896</v>
      </c>
      <c r="CT18">
        <v>36.30558620689656</v>
      </c>
      <c r="CU18">
        <v>36.04489655172414</v>
      </c>
      <c r="CV18">
        <v>1960.027931034482</v>
      </c>
      <c r="CW18">
        <v>39.99448275862069</v>
      </c>
      <c r="CX18">
        <v>0</v>
      </c>
      <c r="CY18">
        <v>1679505291.3</v>
      </c>
      <c r="CZ18">
        <v>0</v>
      </c>
      <c r="DA18">
        <v>0</v>
      </c>
      <c r="DB18" t="s">
        <v>356</v>
      </c>
      <c r="DC18">
        <v>1679454360.5</v>
      </c>
      <c r="DD18">
        <v>1679454360.5</v>
      </c>
      <c r="DE18">
        <v>0</v>
      </c>
      <c r="DF18">
        <v>-0.152</v>
      </c>
      <c r="DG18">
        <v>-0.046</v>
      </c>
      <c r="DH18">
        <v>3.296</v>
      </c>
      <c r="DI18">
        <v>0.35</v>
      </c>
      <c r="DJ18">
        <v>420</v>
      </c>
      <c r="DK18">
        <v>24</v>
      </c>
      <c r="DL18">
        <v>0.27</v>
      </c>
      <c r="DM18">
        <v>0.09</v>
      </c>
      <c r="DN18">
        <v>-4.839433414634146</v>
      </c>
      <c r="DO18">
        <v>1.441442090592331</v>
      </c>
      <c r="DP18">
        <v>0.3401415448382124</v>
      </c>
      <c r="DQ18">
        <v>0</v>
      </c>
      <c r="DR18">
        <v>0.5878851219512194</v>
      </c>
      <c r="DS18">
        <v>0.06441146341463395</v>
      </c>
      <c r="DT18">
        <v>0.007235654608898513</v>
      </c>
      <c r="DU18">
        <v>1</v>
      </c>
      <c r="DV18">
        <v>1</v>
      </c>
      <c r="DW18">
        <v>2</v>
      </c>
      <c r="DX18" t="s">
        <v>357</v>
      </c>
      <c r="DY18">
        <v>2.98036</v>
      </c>
      <c r="DZ18">
        <v>2.72816</v>
      </c>
      <c r="EA18">
        <v>0.0846874</v>
      </c>
      <c r="EB18">
        <v>0.08607289999999999</v>
      </c>
      <c r="EC18">
        <v>0.0539553</v>
      </c>
      <c r="ED18">
        <v>0.0518672</v>
      </c>
      <c r="EE18">
        <v>27498.7</v>
      </c>
      <c r="EF18">
        <v>27110.6</v>
      </c>
      <c r="EG18">
        <v>30569.1</v>
      </c>
      <c r="EH18">
        <v>29907.1</v>
      </c>
      <c r="EI18">
        <v>39915.7</v>
      </c>
      <c r="EJ18">
        <v>37346.7</v>
      </c>
      <c r="EK18">
        <v>46747.5</v>
      </c>
      <c r="EL18">
        <v>44469.4</v>
      </c>
      <c r="EM18">
        <v>1.8845</v>
      </c>
      <c r="EN18">
        <v>1.85977</v>
      </c>
      <c r="EO18">
        <v>0.0474453</v>
      </c>
      <c r="EP18">
        <v>0</v>
      </c>
      <c r="EQ18">
        <v>19.1873</v>
      </c>
      <c r="ER18">
        <v>999.9</v>
      </c>
      <c r="ES18">
        <v>26.1</v>
      </c>
      <c r="ET18">
        <v>30.3</v>
      </c>
      <c r="EU18">
        <v>12.5499</v>
      </c>
      <c r="EV18">
        <v>63.2523</v>
      </c>
      <c r="EW18">
        <v>23.3974</v>
      </c>
      <c r="EX18">
        <v>1</v>
      </c>
      <c r="EY18">
        <v>-0.07560210000000001</v>
      </c>
      <c r="EZ18">
        <v>4.77575</v>
      </c>
      <c r="FA18">
        <v>20.1415</v>
      </c>
      <c r="FB18">
        <v>5.23107</v>
      </c>
      <c r="FC18">
        <v>11.9718</v>
      </c>
      <c r="FD18">
        <v>4.9712</v>
      </c>
      <c r="FE18">
        <v>3.28945</v>
      </c>
      <c r="FF18">
        <v>9999</v>
      </c>
      <c r="FG18">
        <v>9999</v>
      </c>
      <c r="FH18">
        <v>9999</v>
      </c>
      <c r="FI18">
        <v>999.9</v>
      </c>
      <c r="FJ18">
        <v>4.97291</v>
      </c>
      <c r="FK18">
        <v>1.87696</v>
      </c>
      <c r="FL18">
        <v>1.87513</v>
      </c>
      <c r="FM18">
        <v>1.8779</v>
      </c>
      <c r="FN18">
        <v>1.87455</v>
      </c>
      <c r="FO18">
        <v>1.8782</v>
      </c>
      <c r="FP18">
        <v>1.87531</v>
      </c>
      <c r="FQ18">
        <v>1.8764</v>
      </c>
      <c r="FR18">
        <v>0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3.526</v>
      </c>
      <c r="GF18">
        <v>0.0776</v>
      </c>
      <c r="GG18">
        <v>1.972114183739502</v>
      </c>
      <c r="GH18">
        <v>0.004449671774874308</v>
      </c>
      <c r="GI18">
        <v>-1.829466635312074E-06</v>
      </c>
      <c r="GJ18">
        <v>4.661545964856727E-10</v>
      </c>
      <c r="GK18">
        <v>0.005649818396270764</v>
      </c>
      <c r="GL18">
        <v>0.003047750899037379</v>
      </c>
      <c r="GM18">
        <v>0.0005145890388989142</v>
      </c>
      <c r="GN18">
        <v>-5.930110997495773E-07</v>
      </c>
      <c r="GO18">
        <v>0</v>
      </c>
      <c r="GP18">
        <v>2134</v>
      </c>
      <c r="GQ18">
        <v>1</v>
      </c>
      <c r="GR18">
        <v>23</v>
      </c>
      <c r="GS18">
        <v>848.3</v>
      </c>
      <c r="GT18">
        <v>848.3</v>
      </c>
      <c r="GU18">
        <v>1.07422</v>
      </c>
      <c r="GV18">
        <v>2.53418</v>
      </c>
      <c r="GW18">
        <v>1.39893</v>
      </c>
      <c r="GX18">
        <v>2.34131</v>
      </c>
      <c r="GY18">
        <v>1.44897</v>
      </c>
      <c r="GZ18">
        <v>2.48779</v>
      </c>
      <c r="HA18">
        <v>36.0816</v>
      </c>
      <c r="HB18">
        <v>24.0262</v>
      </c>
      <c r="HC18">
        <v>18</v>
      </c>
      <c r="HD18">
        <v>490.404</v>
      </c>
      <c r="HE18">
        <v>446.241</v>
      </c>
      <c r="HF18">
        <v>13.586</v>
      </c>
      <c r="HG18">
        <v>25.8294</v>
      </c>
      <c r="HH18">
        <v>29.9999</v>
      </c>
      <c r="HI18">
        <v>25.7178</v>
      </c>
      <c r="HJ18">
        <v>25.7968</v>
      </c>
      <c r="HK18">
        <v>21.5301</v>
      </c>
      <c r="HL18">
        <v>25.4024</v>
      </c>
      <c r="HM18">
        <v>10.7795</v>
      </c>
      <c r="HN18">
        <v>13.6008</v>
      </c>
      <c r="HO18">
        <v>399.982</v>
      </c>
      <c r="HP18">
        <v>8.78453</v>
      </c>
      <c r="HQ18">
        <v>101.039</v>
      </c>
      <c r="HR18">
        <v>102.26</v>
      </c>
    </row>
    <row r="19" spans="1:226">
      <c r="A19">
        <v>3</v>
      </c>
      <c r="B19">
        <v>1679505266.1</v>
      </c>
      <c r="C19">
        <v>10</v>
      </c>
      <c r="D19" t="s">
        <v>363</v>
      </c>
      <c r="E19" t="s">
        <v>364</v>
      </c>
      <c r="F19">
        <v>5</v>
      </c>
      <c r="G19" t="s">
        <v>353</v>
      </c>
      <c r="H19" t="s">
        <v>354</v>
      </c>
      <c r="I19">
        <v>1679505258.332142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416.7363226950434</v>
      </c>
      <c r="AK19">
        <v>415.8515393939393</v>
      </c>
      <c r="AL19">
        <v>-0.8153031362535873</v>
      </c>
      <c r="AM19">
        <v>63.93369429513372</v>
      </c>
      <c r="AN19">
        <f>(AP19 - AO19 + BO19*1E3/(8.314*(BQ19+273.15)) * AR19/BN19 * AQ19) * BN19/(100*BB19) * 1000/(1000 - AP19)</f>
        <v>0</v>
      </c>
      <c r="AO19">
        <v>8.738230171332978</v>
      </c>
      <c r="AP19">
        <v>9.341633757575753</v>
      </c>
      <c r="AQ19">
        <v>-9.005125345748985E-07</v>
      </c>
      <c r="AR19">
        <v>100.9875523592358</v>
      </c>
      <c r="AS19">
        <v>2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1.65</v>
      </c>
      <c r="BC19">
        <v>0.5</v>
      </c>
      <c r="BD19" t="s">
        <v>355</v>
      </c>
      <c r="BE19">
        <v>2</v>
      </c>
      <c r="BF19" t="b">
        <v>1</v>
      </c>
      <c r="BG19">
        <v>1679505258.332142</v>
      </c>
      <c r="BH19">
        <v>414.6717142857143</v>
      </c>
      <c r="BI19">
        <v>417.3067857142857</v>
      </c>
      <c r="BJ19">
        <v>9.348325714285716</v>
      </c>
      <c r="BK19">
        <v>8.751427142857141</v>
      </c>
      <c r="BL19">
        <v>411.1469285714285</v>
      </c>
      <c r="BM19">
        <v>9.270666428571428</v>
      </c>
      <c r="BN19">
        <v>500.0483214285714</v>
      </c>
      <c r="BO19">
        <v>90.14685357142858</v>
      </c>
      <c r="BP19">
        <v>0.09980057142857142</v>
      </c>
      <c r="BQ19">
        <v>18.84792142857143</v>
      </c>
      <c r="BR19">
        <v>19.97801071428571</v>
      </c>
      <c r="BS19">
        <v>999.9000000000002</v>
      </c>
      <c r="BT19">
        <v>0</v>
      </c>
      <c r="BU19">
        <v>0</v>
      </c>
      <c r="BV19">
        <v>9999.657500000001</v>
      </c>
      <c r="BW19">
        <v>0</v>
      </c>
      <c r="BX19">
        <v>9.292333214285716</v>
      </c>
      <c r="BY19">
        <v>-2.635289571428572</v>
      </c>
      <c r="BZ19">
        <v>418.5846071428572</v>
      </c>
      <c r="CA19">
        <v>420.9911071428571</v>
      </c>
      <c r="CB19">
        <v>0.5968983928571429</v>
      </c>
      <c r="CC19">
        <v>417.3067857142857</v>
      </c>
      <c r="CD19">
        <v>8.751427142857141</v>
      </c>
      <c r="CE19">
        <v>0.8427221428571429</v>
      </c>
      <c r="CF19">
        <v>0.7889135714285714</v>
      </c>
      <c r="CG19">
        <v>4.448042857142857</v>
      </c>
      <c r="CH19">
        <v>3.509367857142858</v>
      </c>
      <c r="CI19">
        <v>2000.020357142857</v>
      </c>
      <c r="CJ19">
        <v>0.9800018928571428</v>
      </c>
      <c r="CK19">
        <v>0.01999802142857143</v>
      </c>
      <c r="CL19">
        <v>0</v>
      </c>
      <c r="CM19">
        <v>2.123360714285714</v>
      </c>
      <c r="CN19">
        <v>0</v>
      </c>
      <c r="CO19">
        <v>3391.428214285715</v>
      </c>
      <c r="CP19">
        <v>17338.41428571428</v>
      </c>
      <c r="CQ19">
        <v>37.16042857142857</v>
      </c>
      <c r="CR19">
        <v>38.42592857142857</v>
      </c>
      <c r="CS19">
        <v>37.33224999999999</v>
      </c>
      <c r="CT19">
        <v>36.28542857142857</v>
      </c>
      <c r="CU19">
        <v>36.02435714285714</v>
      </c>
      <c r="CV19">
        <v>1960.020357142857</v>
      </c>
      <c r="CW19">
        <v>39.99678571428571</v>
      </c>
      <c r="CX19">
        <v>0</v>
      </c>
      <c r="CY19">
        <v>1679505296.1</v>
      </c>
      <c r="CZ19">
        <v>0</v>
      </c>
      <c r="DA19">
        <v>0</v>
      </c>
      <c r="DB19" t="s">
        <v>356</v>
      </c>
      <c r="DC19">
        <v>1679454360.5</v>
      </c>
      <c r="DD19">
        <v>1679454360.5</v>
      </c>
      <c r="DE19">
        <v>0</v>
      </c>
      <c r="DF19">
        <v>-0.152</v>
      </c>
      <c r="DG19">
        <v>-0.046</v>
      </c>
      <c r="DH19">
        <v>3.296</v>
      </c>
      <c r="DI19">
        <v>0.35</v>
      </c>
      <c r="DJ19">
        <v>420</v>
      </c>
      <c r="DK19">
        <v>24</v>
      </c>
      <c r="DL19">
        <v>0.27</v>
      </c>
      <c r="DM19">
        <v>0.09</v>
      </c>
      <c r="DN19">
        <v>-3.5152822</v>
      </c>
      <c r="DO19">
        <v>20.04094234896813</v>
      </c>
      <c r="DP19">
        <v>2.645726270297394</v>
      </c>
      <c r="DQ19">
        <v>0</v>
      </c>
      <c r="DR19">
        <v>0.5922651</v>
      </c>
      <c r="DS19">
        <v>0.07592345966228795</v>
      </c>
      <c r="DT19">
        <v>0.008124310896316069</v>
      </c>
      <c r="DU19">
        <v>1</v>
      </c>
      <c r="DV19">
        <v>1</v>
      </c>
      <c r="DW19">
        <v>2</v>
      </c>
      <c r="DX19" t="s">
        <v>357</v>
      </c>
      <c r="DY19">
        <v>2.98019</v>
      </c>
      <c r="DZ19">
        <v>2.7286</v>
      </c>
      <c r="EA19">
        <v>0.0841061</v>
      </c>
      <c r="EB19">
        <v>0.0841023</v>
      </c>
      <c r="EC19">
        <v>0.0539362</v>
      </c>
      <c r="ED19">
        <v>0.051793</v>
      </c>
      <c r="EE19">
        <v>27516.1</v>
      </c>
      <c r="EF19">
        <v>27168.9</v>
      </c>
      <c r="EG19">
        <v>30569.1</v>
      </c>
      <c r="EH19">
        <v>29906.9</v>
      </c>
      <c r="EI19">
        <v>39916.2</v>
      </c>
      <c r="EJ19">
        <v>37348.1</v>
      </c>
      <c r="EK19">
        <v>46747.3</v>
      </c>
      <c r="EL19">
        <v>44467.7</v>
      </c>
      <c r="EM19">
        <v>1.88423</v>
      </c>
      <c r="EN19">
        <v>1.86005</v>
      </c>
      <c r="EO19">
        <v>0.0481084</v>
      </c>
      <c r="EP19">
        <v>0</v>
      </c>
      <c r="EQ19">
        <v>19.1889</v>
      </c>
      <c r="ER19">
        <v>999.9</v>
      </c>
      <c r="ES19">
        <v>26.1</v>
      </c>
      <c r="ET19">
        <v>30.3</v>
      </c>
      <c r="EU19">
        <v>12.5492</v>
      </c>
      <c r="EV19">
        <v>63.3223</v>
      </c>
      <c r="EW19">
        <v>23.9984</v>
      </c>
      <c r="EX19">
        <v>1</v>
      </c>
      <c r="EY19">
        <v>-0.07600609999999999</v>
      </c>
      <c r="EZ19">
        <v>4.74032</v>
      </c>
      <c r="FA19">
        <v>20.1426</v>
      </c>
      <c r="FB19">
        <v>5.23137</v>
      </c>
      <c r="FC19">
        <v>11.9701</v>
      </c>
      <c r="FD19">
        <v>4.9711</v>
      </c>
      <c r="FE19">
        <v>3.28953</v>
      </c>
      <c r="FF19">
        <v>9999</v>
      </c>
      <c r="FG19">
        <v>9999</v>
      </c>
      <c r="FH19">
        <v>9999</v>
      </c>
      <c r="FI19">
        <v>999.9</v>
      </c>
      <c r="FJ19">
        <v>4.9729</v>
      </c>
      <c r="FK19">
        <v>1.87693</v>
      </c>
      <c r="FL19">
        <v>1.87509</v>
      </c>
      <c r="FM19">
        <v>1.87789</v>
      </c>
      <c r="FN19">
        <v>1.87456</v>
      </c>
      <c r="FO19">
        <v>1.87821</v>
      </c>
      <c r="FP19">
        <v>1.87531</v>
      </c>
      <c r="FQ19">
        <v>1.87638</v>
      </c>
      <c r="FR19">
        <v>0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3.514</v>
      </c>
      <c r="GF19">
        <v>0.0776</v>
      </c>
      <c r="GG19">
        <v>1.972114183739502</v>
      </c>
      <c r="GH19">
        <v>0.004449671774874308</v>
      </c>
      <c r="GI19">
        <v>-1.829466635312074E-06</v>
      </c>
      <c r="GJ19">
        <v>4.661545964856727E-10</v>
      </c>
      <c r="GK19">
        <v>0.005649818396270764</v>
      </c>
      <c r="GL19">
        <v>0.003047750899037379</v>
      </c>
      <c r="GM19">
        <v>0.0005145890388989142</v>
      </c>
      <c r="GN19">
        <v>-5.930110997495773E-07</v>
      </c>
      <c r="GO19">
        <v>0</v>
      </c>
      <c r="GP19">
        <v>2134</v>
      </c>
      <c r="GQ19">
        <v>1</v>
      </c>
      <c r="GR19">
        <v>23</v>
      </c>
      <c r="GS19">
        <v>848.4</v>
      </c>
      <c r="GT19">
        <v>848.4</v>
      </c>
      <c r="GU19">
        <v>1.04248</v>
      </c>
      <c r="GV19">
        <v>2.55005</v>
      </c>
      <c r="GW19">
        <v>1.39893</v>
      </c>
      <c r="GX19">
        <v>2.34009</v>
      </c>
      <c r="GY19">
        <v>1.44897</v>
      </c>
      <c r="GZ19">
        <v>2.36816</v>
      </c>
      <c r="HA19">
        <v>36.0816</v>
      </c>
      <c r="HB19">
        <v>24.0175</v>
      </c>
      <c r="HC19">
        <v>18</v>
      </c>
      <c r="HD19">
        <v>490.245</v>
      </c>
      <c r="HE19">
        <v>446.398</v>
      </c>
      <c r="HF19">
        <v>13.6014</v>
      </c>
      <c r="HG19">
        <v>25.8273</v>
      </c>
      <c r="HH19">
        <v>29.9997</v>
      </c>
      <c r="HI19">
        <v>25.7166</v>
      </c>
      <c r="HJ19">
        <v>25.7951</v>
      </c>
      <c r="HK19">
        <v>20.9084</v>
      </c>
      <c r="HL19">
        <v>25.4024</v>
      </c>
      <c r="HM19">
        <v>10.7795</v>
      </c>
      <c r="HN19">
        <v>13.619</v>
      </c>
      <c r="HO19">
        <v>379.946</v>
      </c>
      <c r="HP19">
        <v>8.784829999999999</v>
      </c>
      <c r="HQ19">
        <v>101.038</v>
      </c>
      <c r="HR19">
        <v>102.258</v>
      </c>
    </row>
    <row r="20" spans="1:226">
      <c r="A20">
        <v>4</v>
      </c>
      <c r="B20">
        <v>1679505271.1</v>
      </c>
      <c r="C20">
        <v>15</v>
      </c>
      <c r="D20" t="s">
        <v>365</v>
      </c>
      <c r="E20" t="s">
        <v>366</v>
      </c>
      <c r="F20">
        <v>5</v>
      </c>
      <c r="G20" t="s">
        <v>353</v>
      </c>
      <c r="H20" t="s">
        <v>354</v>
      </c>
      <c r="I20">
        <v>1679505263.6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402.2306811121082</v>
      </c>
      <c r="AK20">
        <v>406.820103030303</v>
      </c>
      <c r="AL20">
        <v>-1.959421460855682</v>
      </c>
      <c r="AM20">
        <v>63.93369429513372</v>
      </c>
      <c r="AN20">
        <f>(AP20 - AO20 + BO20*1E3/(8.314*(BQ20+273.15)) * AR20/BN20 * AQ20) * BN20/(100*BB20) * 1000/(1000 - AP20)</f>
        <v>0</v>
      </c>
      <c r="AO20">
        <v>8.750950840894088</v>
      </c>
      <c r="AP20">
        <v>9.338735030303029</v>
      </c>
      <c r="AQ20">
        <v>-4.912318771796098E-07</v>
      </c>
      <c r="AR20">
        <v>100.9875523592358</v>
      </c>
      <c r="AS20">
        <v>2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1.65</v>
      </c>
      <c r="BC20">
        <v>0.5</v>
      </c>
      <c r="BD20" t="s">
        <v>355</v>
      </c>
      <c r="BE20">
        <v>2</v>
      </c>
      <c r="BF20" t="b">
        <v>1</v>
      </c>
      <c r="BG20">
        <v>1679505263.6</v>
      </c>
      <c r="BH20">
        <v>411.9787037037037</v>
      </c>
      <c r="BI20">
        <v>409.7444444444445</v>
      </c>
      <c r="BJ20">
        <v>9.343495185185187</v>
      </c>
      <c r="BK20">
        <v>8.746953333333332</v>
      </c>
      <c r="BL20">
        <v>408.4624444444445</v>
      </c>
      <c r="BM20">
        <v>9.265895185185185</v>
      </c>
      <c r="BN20">
        <v>500.0626296296296</v>
      </c>
      <c r="BO20">
        <v>90.14607037037038</v>
      </c>
      <c r="BP20">
        <v>0.09979030740740742</v>
      </c>
      <c r="BQ20">
        <v>18.85021111111111</v>
      </c>
      <c r="BR20">
        <v>19.97811481481482</v>
      </c>
      <c r="BS20">
        <v>999.9000000000001</v>
      </c>
      <c r="BT20">
        <v>0</v>
      </c>
      <c r="BU20">
        <v>0</v>
      </c>
      <c r="BV20">
        <v>10007.80148148148</v>
      </c>
      <c r="BW20">
        <v>0</v>
      </c>
      <c r="BX20">
        <v>9.298358518518517</v>
      </c>
      <c r="BY20">
        <v>2.234088962962963</v>
      </c>
      <c r="BZ20">
        <v>415.8642962962963</v>
      </c>
      <c r="CA20">
        <v>413.3601481481481</v>
      </c>
      <c r="CB20">
        <v>0.596542</v>
      </c>
      <c r="CC20">
        <v>409.7444444444445</v>
      </c>
      <c r="CD20">
        <v>8.746953333333332</v>
      </c>
      <c r="CE20">
        <v>0.8422793333333333</v>
      </c>
      <c r="CF20">
        <v>0.7885034074074073</v>
      </c>
      <c r="CG20">
        <v>4.440538148148148</v>
      </c>
      <c r="CH20">
        <v>3.50200074074074</v>
      </c>
      <c r="CI20">
        <v>2000.026666666667</v>
      </c>
      <c r="CJ20">
        <v>0.9800012222222222</v>
      </c>
      <c r="CK20">
        <v>0.01999873333333333</v>
      </c>
      <c r="CL20">
        <v>0</v>
      </c>
      <c r="CM20">
        <v>2.13637037037037</v>
      </c>
      <c r="CN20">
        <v>0</v>
      </c>
      <c r="CO20">
        <v>3392.143333333333</v>
      </c>
      <c r="CP20">
        <v>17338.47407407407</v>
      </c>
      <c r="CQ20">
        <v>37.13877777777778</v>
      </c>
      <c r="CR20">
        <v>38.40485185185185</v>
      </c>
      <c r="CS20">
        <v>37.31666666666667</v>
      </c>
      <c r="CT20">
        <v>36.26377777777778</v>
      </c>
      <c r="CU20">
        <v>36.00229629629629</v>
      </c>
      <c r="CV20">
        <v>1960.025925925926</v>
      </c>
      <c r="CW20">
        <v>40</v>
      </c>
      <c r="CX20">
        <v>0</v>
      </c>
      <c r="CY20">
        <v>1679505300.9</v>
      </c>
      <c r="CZ20">
        <v>0</v>
      </c>
      <c r="DA20">
        <v>0</v>
      </c>
      <c r="DB20" t="s">
        <v>356</v>
      </c>
      <c r="DC20">
        <v>1679454360.5</v>
      </c>
      <c r="DD20">
        <v>1679454360.5</v>
      </c>
      <c r="DE20">
        <v>0</v>
      </c>
      <c r="DF20">
        <v>-0.152</v>
      </c>
      <c r="DG20">
        <v>-0.046</v>
      </c>
      <c r="DH20">
        <v>3.296</v>
      </c>
      <c r="DI20">
        <v>0.35</v>
      </c>
      <c r="DJ20">
        <v>420</v>
      </c>
      <c r="DK20">
        <v>24</v>
      </c>
      <c r="DL20">
        <v>0.27</v>
      </c>
      <c r="DM20">
        <v>0.09</v>
      </c>
      <c r="DN20">
        <v>-0.1603169500000002</v>
      </c>
      <c r="DO20">
        <v>54.20538373733586</v>
      </c>
      <c r="DP20">
        <v>5.696832128054486</v>
      </c>
      <c r="DQ20">
        <v>0</v>
      </c>
      <c r="DR20">
        <v>0.595663575</v>
      </c>
      <c r="DS20">
        <v>0.01143265666041299</v>
      </c>
      <c r="DT20">
        <v>0.005279047295144745</v>
      </c>
      <c r="DU20">
        <v>1</v>
      </c>
      <c r="DV20">
        <v>1</v>
      </c>
      <c r="DW20">
        <v>2</v>
      </c>
      <c r="DX20" t="s">
        <v>357</v>
      </c>
      <c r="DY20">
        <v>2.9806</v>
      </c>
      <c r="DZ20">
        <v>2.72848</v>
      </c>
      <c r="EA20">
        <v>0.082631</v>
      </c>
      <c r="EB20">
        <v>0.08163140000000001</v>
      </c>
      <c r="EC20">
        <v>0.0539289</v>
      </c>
      <c r="ED20">
        <v>0.0518065</v>
      </c>
      <c r="EE20">
        <v>27560.5</v>
      </c>
      <c r="EF20">
        <v>27242.6</v>
      </c>
      <c r="EG20">
        <v>30569.2</v>
      </c>
      <c r="EH20">
        <v>29907.3</v>
      </c>
      <c r="EI20">
        <v>39916.4</v>
      </c>
      <c r="EJ20">
        <v>37348.1</v>
      </c>
      <c r="EK20">
        <v>46747.3</v>
      </c>
      <c r="EL20">
        <v>44468.5</v>
      </c>
      <c r="EM20">
        <v>1.88445</v>
      </c>
      <c r="EN20">
        <v>1.85987</v>
      </c>
      <c r="EO20">
        <v>0.0476465</v>
      </c>
      <c r="EP20">
        <v>0</v>
      </c>
      <c r="EQ20">
        <v>19.1894</v>
      </c>
      <c r="ER20">
        <v>999.9</v>
      </c>
      <c r="ES20">
        <v>26.1</v>
      </c>
      <c r="ET20">
        <v>30.3</v>
      </c>
      <c r="EU20">
        <v>12.5493</v>
      </c>
      <c r="EV20">
        <v>63.5423</v>
      </c>
      <c r="EW20">
        <v>23.3654</v>
      </c>
      <c r="EX20">
        <v>1</v>
      </c>
      <c r="EY20">
        <v>-0.07636179999999999</v>
      </c>
      <c r="EZ20">
        <v>4.72414</v>
      </c>
      <c r="FA20">
        <v>20.143</v>
      </c>
      <c r="FB20">
        <v>5.23241</v>
      </c>
      <c r="FC20">
        <v>11.9709</v>
      </c>
      <c r="FD20">
        <v>4.9713</v>
      </c>
      <c r="FE20">
        <v>3.28968</v>
      </c>
      <c r="FF20">
        <v>9999</v>
      </c>
      <c r="FG20">
        <v>9999</v>
      </c>
      <c r="FH20">
        <v>9999</v>
      </c>
      <c r="FI20">
        <v>999.9</v>
      </c>
      <c r="FJ20">
        <v>4.9729</v>
      </c>
      <c r="FK20">
        <v>1.87697</v>
      </c>
      <c r="FL20">
        <v>1.87509</v>
      </c>
      <c r="FM20">
        <v>1.87789</v>
      </c>
      <c r="FN20">
        <v>1.87456</v>
      </c>
      <c r="FO20">
        <v>1.87821</v>
      </c>
      <c r="FP20">
        <v>1.87531</v>
      </c>
      <c r="FQ20">
        <v>1.87639</v>
      </c>
      <c r="FR20">
        <v>0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3.484</v>
      </c>
      <c r="GF20">
        <v>0.0776</v>
      </c>
      <c r="GG20">
        <v>1.972114183739502</v>
      </c>
      <c r="GH20">
        <v>0.004449671774874308</v>
      </c>
      <c r="GI20">
        <v>-1.829466635312074E-06</v>
      </c>
      <c r="GJ20">
        <v>4.661545964856727E-10</v>
      </c>
      <c r="GK20">
        <v>0.005649818396270764</v>
      </c>
      <c r="GL20">
        <v>0.003047750899037379</v>
      </c>
      <c r="GM20">
        <v>0.0005145890388989142</v>
      </c>
      <c r="GN20">
        <v>-5.930110997495773E-07</v>
      </c>
      <c r="GO20">
        <v>0</v>
      </c>
      <c r="GP20">
        <v>2134</v>
      </c>
      <c r="GQ20">
        <v>1</v>
      </c>
      <c r="GR20">
        <v>23</v>
      </c>
      <c r="GS20">
        <v>848.5</v>
      </c>
      <c r="GT20">
        <v>848.5</v>
      </c>
      <c r="GU20">
        <v>1.00586</v>
      </c>
      <c r="GV20">
        <v>2.5415</v>
      </c>
      <c r="GW20">
        <v>1.39893</v>
      </c>
      <c r="GX20">
        <v>2.34009</v>
      </c>
      <c r="GY20">
        <v>1.44897</v>
      </c>
      <c r="GZ20">
        <v>2.49512</v>
      </c>
      <c r="HA20">
        <v>36.0582</v>
      </c>
      <c r="HB20">
        <v>24.0262</v>
      </c>
      <c r="HC20">
        <v>18</v>
      </c>
      <c r="HD20">
        <v>490.361</v>
      </c>
      <c r="HE20">
        <v>446.285</v>
      </c>
      <c r="HF20">
        <v>13.6201</v>
      </c>
      <c r="HG20">
        <v>25.8255</v>
      </c>
      <c r="HH20">
        <v>29.9998</v>
      </c>
      <c r="HI20">
        <v>25.7156</v>
      </c>
      <c r="HJ20">
        <v>25.7946</v>
      </c>
      <c r="HK20">
        <v>20.1748</v>
      </c>
      <c r="HL20">
        <v>25.4024</v>
      </c>
      <c r="HM20">
        <v>10.7795</v>
      </c>
      <c r="HN20">
        <v>13.6289</v>
      </c>
      <c r="HO20">
        <v>366.589</v>
      </c>
      <c r="HP20">
        <v>8.78792</v>
      </c>
      <c r="HQ20">
        <v>101.039</v>
      </c>
      <c r="HR20">
        <v>102.259</v>
      </c>
    </row>
    <row r="21" spans="1:226">
      <c r="A21">
        <v>5</v>
      </c>
      <c r="B21">
        <v>1679505276.1</v>
      </c>
      <c r="C21">
        <v>20</v>
      </c>
      <c r="D21" t="s">
        <v>367</v>
      </c>
      <c r="E21" t="s">
        <v>368</v>
      </c>
      <c r="F21">
        <v>5</v>
      </c>
      <c r="G21" t="s">
        <v>353</v>
      </c>
      <c r="H21" t="s">
        <v>354</v>
      </c>
      <c r="I21">
        <v>1679505268.314285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386.0201483672657</v>
      </c>
      <c r="AK21">
        <v>394.0217030303032</v>
      </c>
      <c r="AL21">
        <v>-2.648132812775017</v>
      </c>
      <c r="AM21">
        <v>63.93369429513372</v>
      </c>
      <c r="AN21">
        <f>(AP21 - AO21 + BO21*1E3/(8.314*(BQ21+273.15)) * AR21/BN21 * AQ21) * BN21/(100*BB21) * 1000/(1000 - AP21)</f>
        <v>0</v>
      </c>
      <c r="AO21">
        <v>8.74226116838412</v>
      </c>
      <c r="AP21">
        <v>9.337738000000002</v>
      </c>
      <c r="AQ21">
        <v>-2.998983557259703E-07</v>
      </c>
      <c r="AR21">
        <v>100.9875523592358</v>
      </c>
      <c r="AS21">
        <v>2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1.65</v>
      </c>
      <c r="BC21">
        <v>0.5</v>
      </c>
      <c r="BD21" t="s">
        <v>355</v>
      </c>
      <c r="BE21">
        <v>2</v>
      </c>
      <c r="BF21" t="b">
        <v>1</v>
      </c>
      <c r="BG21">
        <v>1679505268.314285</v>
      </c>
      <c r="BH21">
        <v>405.8241785714285</v>
      </c>
      <c r="BI21">
        <v>397.7519285714285</v>
      </c>
      <c r="BJ21">
        <v>9.340617857142858</v>
      </c>
      <c r="BK21">
        <v>8.744467142857143</v>
      </c>
      <c r="BL21">
        <v>402.3277142857143</v>
      </c>
      <c r="BM21">
        <v>9.263053571428571</v>
      </c>
      <c r="BN21">
        <v>500.0579285714285</v>
      </c>
      <c r="BO21">
        <v>90.14522500000001</v>
      </c>
      <c r="BP21">
        <v>0.09989875357142859</v>
      </c>
      <c r="BQ21">
        <v>18.850475</v>
      </c>
      <c r="BR21">
        <v>19.98769285714286</v>
      </c>
      <c r="BS21">
        <v>999.9000000000002</v>
      </c>
      <c r="BT21">
        <v>0</v>
      </c>
      <c r="BU21">
        <v>0</v>
      </c>
      <c r="BV21">
        <v>10012.72357142857</v>
      </c>
      <c r="BW21">
        <v>0</v>
      </c>
      <c r="BX21">
        <v>9.299425714285714</v>
      </c>
      <c r="BY21">
        <v>8.072271857142857</v>
      </c>
      <c r="BZ21">
        <v>409.6506071428571</v>
      </c>
      <c r="CA21">
        <v>401.26075</v>
      </c>
      <c r="CB21">
        <v>0.5961503571428572</v>
      </c>
      <c r="CC21">
        <v>397.7519285714285</v>
      </c>
      <c r="CD21">
        <v>8.744467142857143</v>
      </c>
      <c r="CE21">
        <v>0.8420120714285714</v>
      </c>
      <c r="CF21">
        <v>0.7882719642857142</v>
      </c>
      <c r="CG21">
        <v>4.436006428571429</v>
      </c>
      <c r="CH21">
        <v>3.497839642857142</v>
      </c>
      <c r="CI21">
        <v>1999.999642857143</v>
      </c>
      <c r="CJ21">
        <v>0.9800002857142857</v>
      </c>
      <c r="CK21">
        <v>0.01999972857142857</v>
      </c>
      <c r="CL21">
        <v>0</v>
      </c>
      <c r="CM21">
        <v>2.124657142857143</v>
      </c>
      <c r="CN21">
        <v>0</v>
      </c>
      <c r="CO21">
        <v>3393.475357142857</v>
      </c>
      <c r="CP21">
        <v>17338.22857142858</v>
      </c>
      <c r="CQ21">
        <v>37.11825</v>
      </c>
      <c r="CR21">
        <v>38.38382142857142</v>
      </c>
      <c r="CS21">
        <v>37.29207142857143</v>
      </c>
      <c r="CT21">
        <v>36.24325</v>
      </c>
      <c r="CU21">
        <v>35.98875</v>
      </c>
      <c r="CV21">
        <v>1959.998928571429</v>
      </c>
      <c r="CW21">
        <v>40.00071428571429</v>
      </c>
      <c r="CX21">
        <v>0</v>
      </c>
      <c r="CY21">
        <v>1679505306.3</v>
      </c>
      <c r="CZ21">
        <v>0</v>
      </c>
      <c r="DA21">
        <v>0</v>
      </c>
      <c r="DB21" t="s">
        <v>356</v>
      </c>
      <c r="DC21">
        <v>1679454360.5</v>
      </c>
      <c r="DD21">
        <v>1679454360.5</v>
      </c>
      <c r="DE21">
        <v>0</v>
      </c>
      <c r="DF21">
        <v>-0.152</v>
      </c>
      <c r="DG21">
        <v>-0.046</v>
      </c>
      <c r="DH21">
        <v>3.296</v>
      </c>
      <c r="DI21">
        <v>0.35</v>
      </c>
      <c r="DJ21">
        <v>420</v>
      </c>
      <c r="DK21">
        <v>24</v>
      </c>
      <c r="DL21">
        <v>0.27</v>
      </c>
      <c r="DM21">
        <v>0.09</v>
      </c>
      <c r="DN21">
        <v>4.730783463414634</v>
      </c>
      <c r="DO21">
        <v>74.42019135888502</v>
      </c>
      <c r="DP21">
        <v>7.42601739377702</v>
      </c>
      <c r="DQ21">
        <v>0</v>
      </c>
      <c r="DR21">
        <v>0.5963197073170732</v>
      </c>
      <c r="DS21">
        <v>-0.01146066898954702</v>
      </c>
      <c r="DT21">
        <v>0.005130545400779398</v>
      </c>
      <c r="DU21">
        <v>1</v>
      </c>
      <c r="DV21">
        <v>1</v>
      </c>
      <c r="DW21">
        <v>2</v>
      </c>
      <c r="DX21" t="s">
        <v>357</v>
      </c>
      <c r="DY21">
        <v>2.98038</v>
      </c>
      <c r="DZ21">
        <v>2.72847</v>
      </c>
      <c r="EA21">
        <v>0.08057549999999999</v>
      </c>
      <c r="EB21">
        <v>0.0789538</v>
      </c>
      <c r="EC21">
        <v>0.0539249</v>
      </c>
      <c r="ED21">
        <v>0.0518723</v>
      </c>
      <c r="EE21">
        <v>27622.5</v>
      </c>
      <c r="EF21">
        <v>27322.6</v>
      </c>
      <c r="EG21">
        <v>30569.5</v>
      </c>
      <c r="EH21">
        <v>29907.9</v>
      </c>
      <c r="EI21">
        <v>39916.9</v>
      </c>
      <c r="EJ21">
        <v>37347.6</v>
      </c>
      <c r="EK21">
        <v>46747.9</v>
      </c>
      <c r="EL21">
        <v>44471.3</v>
      </c>
      <c r="EM21">
        <v>1.88437</v>
      </c>
      <c r="EN21">
        <v>1.85975</v>
      </c>
      <c r="EO21">
        <v>0.0493042</v>
      </c>
      <c r="EP21">
        <v>0</v>
      </c>
      <c r="EQ21">
        <v>19.1906</v>
      </c>
      <c r="ER21">
        <v>999.9</v>
      </c>
      <c r="ES21">
        <v>26.1</v>
      </c>
      <c r="ET21">
        <v>30.3</v>
      </c>
      <c r="EU21">
        <v>12.5486</v>
      </c>
      <c r="EV21">
        <v>63.4623</v>
      </c>
      <c r="EW21">
        <v>23.8141</v>
      </c>
      <c r="EX21">
        <v>1</v>
      </c>
      <c r="EY21">
        <v>-0.0766159</v>
      </c>
      <c r="EZ21">
        <v>4.73755</v>
      </c>
      <c r="FA21">
        <v>20.1428</v>
      </c>
      <c r="FB21">
        <v>5.23256</v>
      </c>
      <c r="FC21">
        <v>11.9701</v>
      </c>
      <c r="FD21">
        <v>4.9715</v>
      </c>
      <c r="FE21">
        <v>3.28965</v>
      </c>
      <c r="FF21">
        <v>9999</v>
      </c>
      <c r="FG21">
        <v>9999</v>
      </c>
      <c r="FH21">
        <v>9999</v>
      </c>
      <c r="FI21">
        <v>999.9</v>
      </c>
      <c r="FJ21">
        <v>4.97289</v>
      </c>
      <c r="FK21">
        <v>1.87694</v>
      </c>
      <c r="FL21">
        <v>1.87503</v>
      </c>
      <c r="FM21">
        <v>1.87789</v>
      </c>
      <c r="FN21">
        <v>1.87454</v>
      </c>
      <c r="FO21">
        <v>1.87821</v>
      </c>
      <c r="FP21">
        <v>1.87531</v>
      </c>
      <c r="FQ21">
        <v>1.87637</v>
      </c>
      <c r="FR21">
        <v>0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3.442</v>
      </c>
      <c r="GF21">
        <v>0.0775</v>
      </c>
      <c r="GG21">
        <v>1.972114183739502</v>
      </c>
      <c r="GH21">
        <v>0.004449671774874308</v>
      </c>
      <c r="GI21">
        <v>-1.829466635312074E-06</v>
      </c>
      <c r="GJ21">
        <v>4.661545964856727E-10</v>
      </c>
      <c r="GK21">
        <v>0.005649818396270764</v>
      </c>
      <c r="GL21">
        <v>0.003047750899037379</v>
      </c>
      <c r="GM21">
        <v>0.0005145890388989142</v>
      </c>
      <c r="GN21">
        <v>-5.930110997495773E-07</v>
      </c>
      <c r="GO21">
        <v>0</v>
      </c>
      <c r="GP21">
        <v>2134</v>
      </c>
      <c r="GQ21">
        <v>1</v>
      </c>
      <c r="GR21">
        <v>23</v>
      </c>
      <c r="GS21">
        <v>848.6</v>
      </c>
      <c r="GT21">
        <v>848.6</v>
      </c>
      <c r="GU21">
        <v>0.9729</v>
      </c>
      <c r="GV21">
        <v>2.54272</v>
      </c>
      <c r="GW21">
        <v>1.39893</v>
      </c>
      <c r="GX21">
        <v>2.34009</v>
      </c>
      <c r="GY21">
        <v>1.44897</v>
      </c>
      <c r="GZ21">
        <v>2.40479</v>
      </c>
      <c r="HA21">
        <v>36.0816</v>
      </c>
      <c r="HB21">
        <v>24.0175</v>
      </c>
      <c r="HC21">
        <v>18</v>
      </c>
      <c r="HD21">
        <v>490.312</v>
      </c>
      <c r="HE21">
        <v>446.2</v>
      </c>
      <c r="HF21">
        <v>13.6326</v>
      </c>
      <c r="HG21">
        <v>25.8244</v>
      </c>
      <c r="HH21">
        <v>29.9998</v>
      </c>
      <c r="HI21">
        <v>25.7144</v>
      </c>
      <c r="HJ21">
        <v>25.7935</v>
      </c>
      <c r="HK21">
        <v>19.5046</v>
      </c>
      <c r="HL21">
        <v>25.4024</v>
      </c>
      <c r="HM21">
        <v>10.7795</v>
      </c>
      <c r="HN21">
        <v>13.6364</v>
      </c>
      <c r="HO21">
        <v>346.554</v>
      </c>
      <c r="HP21">
        <v>8.79041</v>
      </c>
      <c r="HQ21">
        <v>101.04</v>
      </c>
      <c r="HR21">
        <v>102.264</v>
      </c>
    </row>
    <row r="22" spans="1:226">
      <c r="A22">
        <v>6</v>
      </c>
      <c r="B22">
        <v>1679505281.1</v>
      </c>
      <c r="C22">
        <v>25</v>
      </c>
      <c r="D22" t="s">
        <v>369</v>
      </c>
      <c r="E22" t="s">
        <v>370</v>
      </c>
      <c r="F22">
        <v>5</v>
      </c>
      <c r="G22" t="s">
        <v>353</v>
      </c>
      <c r="H22" t="s">
        <v>354</v>
      </c>
      <c r="I22">
        <v>1679505273.6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369.3462262944731</v>
      </c>
      <c r="AK22">
        <v>379.263206060606</v>
      </c>
      <c r="AL22">
        <v>-2.983886743875481</v>
      </c>
      <c r="AM22">
        <v>63.93369429513372</v>
      </c>
      <c r="AN22">
        <f>(AP22 - AO22 + BO22*1E3/(8.314*(BQ22+273.15)) * AR22/BN22 * AQ22) * BN22/(100*BB22) * 1000/(1000 - AP22)</f>
        <v>0</v>
      </c>
      <c r="AO22">
        <v>8.750237717815278</v>
      </c>
      <c r="AP22">
        <v>9.336436121212117</v>
      </c>
      <c r="AQ22">
        <v>-3.369683277974226E-07</v>
      </c>
      <c r="AR22">
        <v>100.9875523592358</v>
      </c>
      <c r="AS22">
        <v>2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1.65</v>
      </c>
      <c r="BC22">
        <v>0.5</v>
      </c>
      <c r="BD22" t="s">
        <v>355</v>
      </c>
      <c r="BE22">
        <v>2</v>
      </c>
      <c r="BF22" t="b">
        <v>1</v>
      </c>
      <c r="BG22">
        <v>1679505273.6</v>
      </c>
      <c r="BH22">
        <v>394.7822592592592</v>
      </c>
      <c r="BI22">
        <v>381.3025555555555</v>
      </c>
      <c r="BJ22">
        <v>9.338323333333333</v>
      </c>
      <c r="BK22">
        <v>8.746682222222221</v>
      </c>
      <c r="BL22">
        <v>391.3214074074075</v>
      </c>
      <c r="BM22">
        <v>9.260787777777779</v>
      </c>
      <c r="BN22">
        <v>500.0773333333334</v>
      </c>
      <c r="BO22">
        <v>90.14572222222223</v>
      </c>
      <c r="BP22">
        <v>0.1000141222222222</v>
      </c>
      <c r="BQ22">
        <v>18.84921851851852</v>
      </c>
      <c r="BR22">
        <v>19.99462222222222</v>
      </c>
      <c r="BS22">
        <v>999.9000000000001</v>
      </c>
      <c r="BT22">
        <v>0</v>
      </c>
      <c r="BU22">
        <v>0</v>
      </c>
      <c r="BV22">
        <v>10011.36740740741</v>
      </c>
      <c r="BW22">
        <v>0</v>
      </c>
      <c r="BX22">
        <v>9.297592962962963</v>
      </c>
      <c r="BY22">
        <v>13.47984444444445</v>
      </c>
      <c r="BZ22">
        <v>398.5037407407407</v>
      </c>
      <c r="CA22">
        <v>384.6670740740741</v>
      </c>
      <c r="CB22">
        <v>0.591641962962963</v>
      </c>
      <c r="CC22">
        <v>381.3025555555555</v>
      </c>
      <c r="CD22">
        <v>8.746682222222221</v>
      </c>
      <c r="CE22">
        <v>0.8418100370370369</v>
      </c>
      <c r="CF22">
        <v>0.7884760000000001</v>
      </c>
      <c r="CG22">
        <v>4.432578888888889</v>
      </c>
      <c r="CH22">
        <v>3.501508148148148</v>
      </c>
      <c r="CI22">
        <v>1999.994444444444</v>
      </c>
      <c r="CJ22">
        <v>0.9799998888888888</v>
      </c>
      <c r="CK22">
        <v>0.02000015185185185</v>
      </c>
      <c r="CL22">
        <v>0</v>
      </c>
      <c r="CM22">
        <v>2.179870370370371</v>
      </c>
      <c r="CN22">
        <v>0</v>
      </c>
      <c r="CO22">
        <v>3395.187037037037</v>
      </c>
      <c r="CP22">
        <v>17338.18518518519</v>
      </c>
      <c r="CQ22">
        <v>37.097</v>
      </c>
      <c r="CR22">
        <v>38.35166666666666</v>
      </c>
      <c r="CS22">
        <v>37.27066666666666</v>
      </c>
      <c r="CT22">
        <v>36.222</v>
      </c>
      <c r="CU22">
        <v>35.96733333333334</v>
      </c>
      <c r="CV22">
        <v>1959.993703703704</v>
      </c>
      <c r="CW22">
        <v>40.00074074074074</v>
      </c>
      <c r="CX22">
        <v>0</v>
      </c>
      <c r="CY22">
        <v>1679505311.1</v>
      </c>
      <c r="CZ22">
        <v>0</v>
      </c>
      <c r="DA22">
        <v>0</v>
      </c>
      <c r="DB22" t="s">
        <v>356</v>
      </c>
      <c r="DC22">
        <v>1679454360.5</v>
      </c>
      <c r="DD22">
        <v>1679454360.5</v>
      </c>
      <c r="DE22">
        <v>0</v>
      </c>
      <c r="DF22">
        <v>-0.152</v>
      </c>
      <c r="DG22">
        <v>-0.046</v>
      </c>
      <c r="DH22">
        <v>3.296</v>
      </c>
      <c r="DI22">
        <v>0.35</v>
      </c>
      <c r="DJ22">
        <v>420</v>
      </c>
      <c r="DK22">
        <v>24</v>
      </c>
      <c r="DL22">
        <v>0.27</v>
      </c>
      <c r="DM22">
        <v>0.09</v>
      </c>
      <c r="DN22">
        <v>8.922079560975611</v>
      </c>
      <c r="DO22">
        <v>67.05630175609757</v>
      </c>
      <c r="DP22">
        <v>6.784844376039227</v>
      </c>
      <c r="DQ22">
        <v>0</v>
      </c>
      <c r="DR22">
        <v>0.5945265609756097</v>
      </c>
      <c r="DS22">
        <v>-0.03599109407665517</v>
      </c>
      <c r="DT22">
        <v>0.006320121660795586</v>
      </c>
      <c r="DU22">
        <v>1</v>
      </c>
      <c r="DV22">
        <v>1</v>
      </c>
      <c r="DW22">
        <v>2</v>
      </c>
      <c r="DX22" t="s">
        <v>357</v>
      </c>
      <c r="DY22">
        <v>2.98068</v>
      </c>
      <c r="DZ22">
        <v>2.72854</v>
      </c>
      <c r="EA22">
        <v>0.0782027</v>
      </c>
      <c r="EB22">
        <v>0.0762364</v>
      </c>
      <c r="EC22">
        <v>0.0539176</v>
      </c>
      <c r="ED22">
        <v>0.0518373</v>
      </c>
      <c r="EE22">
        <v>27693.7</v>
      </c>
      <c r="EF22">
        <v>27403.1</v>
      </c>
      <c r="EG22">
        <v>30569.4</v>
      </c>
      <c r="EH22">
        <v>29907.7</v>
      </c>
      <c r="EI22">
        <v>39916.7</v>
      </c>
      <c r="EJ22">
        <v>37347.8</v>
      </c>
      <c r="EK22">
        <v>46747.4</v>
      </c>
      <c r="EL22">
        <v>44470.1</v>
      </c>
      <c r="EM22">
        <v>1.88447</v>
      </c>
      <c r="EN22">
        <v>1.85972</v>
      </c>
      <c r="EO22">
        <v>0.0485145</v>
      </c>
      <c r="EP22">
        <v>0</v>
      </c>
      <c r="EQ22">
        <v>19.1897</v>
      </c>
      <c r="ER22">
        <v>999.9</v>
      </c>
      <c r="ES22">
        <v>26.1</v>
      </c>
      <c r="ET22">
        <v>30.3</v>
      </c>
      <c r="EU22">
        <v>12.5495</v>
      </c>
      <c r="EV22">
        <v>63.5023</v>
      </c>
      <c r="EW22">
        <v>23.5817</v>
      </c>
      <c r="EX22">
        <v>1</v>
      </c>
      <c r="EY22">
        <v>-0.0765701</v>
      </c>
      <c r="EZ22">
        <v>4.97475</v>
      </c>
      <c r="FA22">
        <v>20.1356</v>
      </c>
      <c r="FB22">
        <v>5.23212</v>
      </c>
      <c r="FC22">
        <v>11.9716</v>
      </c>
      <c r="FD22">
        <v>4.9713</v>
      </c>
      <c r="FE22">
        <v>3.28965</v>
      </c>
      <c r="FF22">
        <v>9999</v>
      </c>
      <c r="FG22">
        <v>9999</v>
      </c>
      <c r="FH22">
        <v>9999</v>
      </c>
      <c r="FI22">
        <v>999.9</v>
      </c>
      <c r="FJ22">
        <v>4.9729</v>
      </c>
      <c r="FK22">
        <v>1.87696</v>
      </c>
      <c r="FL22">
        <v>1.87509</v>
      </c>
      <c r="FM22">
        <v>1.8779</v>
      </c>
      <c r="FN22">
        <v>1.87456</v>
      </c>
      <c r="FO22">
        <v>1.8782</v>
      </c>
      <c r="FP22">
        <v>1.87531</v>
      </c>
      <c r="FQ22">
        <v>1.87639</v>
      </c>
      <c r="FR22">
        <v>0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3.395</v>
      </c>
      <c r="GF22">
        <v>0.0775</v>
      </c>
      <c r="GG22">
        <v>1.972114183739502</v>
      </c>
      <c r="GH22">
        <v>0.004449671774874308</v>
      </c>
      <c r="GI22">
        <v>-1.829466635312074E-06</v>
      </c>
      <c r="GJ22">
        <v>4.661545964856727E-10</v>
      </c>
      <c r="GK22">
        <v>0.005649818396270764</v>
      </c>
      <c r="GL22">
        <v>0.003047750899037379</v>
      </c>
      <c r="GM22">
        <v>0.0005145890388989142</v>
      </c>
      <c r="GN22">
        <v>-5.930110997495773E-07</v>
      </c>
      <c r="GO22">
        <v>0</v>
      </c>
      <c r="GP22">
        <v>2134</v>
      </c>
      <c r="GQ22">
        <v>1</v>
      </c>
      <c r="GR22">
        <v>23</v>
      </c>
      <c r="GS22">
        <v>848.7</v>
      </c>
      <c r="GT22">
        <v>848.7</v>
      </c>
      <c r="GU22">
        <v>0.935059</v>
      </c>
      <c r="GV22">
        <v>2.55005</v>
      </c>
      <c r="GW22">
        <v>1.39893</v>
      </c>
      <c r="GX22">
        <v>2.34009</v>
      </c>
      <c r="GY22">
        <v>1.44897</v>
      </c>
      <c r="GZ22">
        <v>2.4646</v>
      </c>
      <c r="HA22">
        <v>36.0816</v>
      </c>
      <c r="HB22">
        <v>24.0175</v>
      </c>
      <c r="HC22">
        <v>18</v>
      </c>
      <c r="HD22">
        <v>490.359</v>
      </c>
      <c r="HE22">
        <v>446.175</v>
      </c>
      <c r="HF22">
        <v>13.6344</v>
      </c>
      <c r="HG22">
        <v>25.8228</v>
      </c>
      <c r="HH22">
        <v>30.0001</v>
      </c>
      <c r="HI22">
        <v>25.7134</v>
      </c>
      <c r="HJ22">
        <v>25.7925</v>
      </c>
      <c r="HK22">
        <v>18.7622</v>
      </c>
      <c r="HL22">
        <v>25.4024</v>
      </c>
      <c r="HM22">
        <v>10.7795</v>
      </c>
      <c r="HN22">
        <v>13.5488</v>
      </c>
      <c r="HO22">
        <v>333.194</v>
      </c>
      <c r="HP22">
        <v>8.794700000000001</v>
      </c>
      <c r="HQ22">
        <v>101.039</v>
      </c>
      <c r="HR22">
        <v>102.262</v>
      </c>
    </row>
    <row r="23" spans="1:226">
      <c r="A23">
        <v>7</v>
      </c>
      <c r="B23">
        <v>1679505286.1</v>
      </c>
      <c r="C23">
        <v>30</v>
      </c>
      <c r="D23" t="s">
        <v>371</v>
      </c>
      <c r="E23" t="s">
        <v>372</v>
      </c>
      <c r="F23">
        <v>5</v>
      </c>
      <c r="G23" t="s">
        <v>353</v>
      </c>
      <c r="H23" t="s">
        <v>354</v>
      </c>
      <c r="I23">
        <v>1679505278.314285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352.5740424897007</v>
      </c>
      <c r="AK23">
        <v>363.4901030303029</v>
      </c>
      <c r="AL23">
        <v>-3.183682728036449</v>
      </c>
      <c r="AM23">
        <v>63.93369429513372</v>
      </c>
      <c r="AN23">
        <f>(AP23 - AO23 + BO23*1E3/(8.314*(BQ23+273.15)) * AR23/BN23 * AQ23) * BN23/(100*BB23) * 1000/(1000 - AP23)</f>
        <v>0</v>
      </c>
      <c r="AO23">
        <v>8.74454326976098</v>
      </c>
      <c r="AP23">
        <v>9.335268606060604</v>
      </c>
      <c r="AQ23">
        <v>-3.031589878577354E-07</v>
      </c>
      <c r="AR23">
        <v>100.9875523592358</v>
      </c>
      <c r="AS23">
        <v>2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1.65</v>
      </c>
      <c r="BC23">
        <v>0.5</v>
      </c>
      <c r="BD23" t="s">
        <v>355</v>
      </c>
      <c r="BE23">
        <v>2</v>
      </c>
      <c r="BF23" t="b">
        <v>1</v>
      </c>
      <c r="BG23">
        <v>1679505278.314285</v>
      </c>
      <c r="BH23">
        <v>382.0265000000001</v>
      </c>
      <c r="BI23">
        <v>365.8515357142857</v>
      </c>
      <c r="BJ23">
        <v>9.337355000000001</v>
      </c>
      <c r="BK23">
        <v>8.745765357142856</v>
      </c>
      <c r="BL23">
        <v>378.6070714285715</v>
      </c>
      <c r="BM23">
        <v>9.259831785714287</v>
      </c>
      <c r="BN23">
        <v>500.0813214285715</v>
      </c>
      <c r="BO23">
        <v>90.14568214285715</v>
      </c>
      <c r="BP23">
        <v>0.1001236142857143</v>
      </c>
      <c r="BQ23">
        <v>18.85094642857143</v>
      </c>
      <c r="BR23">
        <v>19.989375</v>
      </c>
      <c r="BS23">
        <v>999.9000000000002</v>
      </c>
      <c r="BT23">
        <v>0</v>
      </c>
      <c r="BU23">
        <v>0</v>
      </c>
      <c r="BV23">
        <v>9994.151785714286</v>
      </c>
      <c r="BW23">
        <v>0</v>
      </c>
      <c r="BX23">
        <v>9.303218571428571</v>
      </c>
      <c r="BY23">
        <v>16.17511071428572</v>
      </c>
      <c r="BZ23">
        <v>385.6273214285715</v>
      </c>
      <c r="CA23">
        <v>369.0793571428572</v>
      </c>
      <c r="CB23">
        <v>0.5915909285714285</v>
      </c>
      <c r="CC23">
        <v>365.8515357142857</v>
      </c>
      <c r="CD23">
        <v>8.745765357142856</v>
      </c>
      <c r="CE23">
        <v>0.8417225</v>
      </c>
      <c r="CF23">
        <v>0.7883930357142858</v>
      </c>
      <c r="CG23">
        <v>4.431093571428572</v>
      </c>
      <c r="CH23">
        <v>3.500017857142857</v>
      </c>
      <c r="CI23">
        <v>1999.996785714285</v>
      </c>
      <c r="CJ23">
        <v>0.9799995357142856</v>
      </c>
      <c r="CK23">
        <v>0.02000052857142857</v>
      </c>
      <c r="CL23">
        <v>0</v>
      </c>
      <c r="CM23">
        <v>2.205035714285714</v>
      </c>
      <c r="CN23">
        <v>0</v>
      </c>
      <c r="CO23">
        <v>3397.2075</v>
      </c>
      <c r="CP23">
        <v>17338.19642857143</v>
      </c>
      <c r="CQ23">
        <v>37.07774999999999</v>
      </c>
      <c r="CR23">
        <v>38.33224999999999</v>
      </c>
      <c r="CS23">
        <v>37.25221428571428</v>
      </c>
      <c r="CT23">
        <v>36.20275</v>
      </c>
      <c r="CU23">
        <v>35.94825</v>
      </c>
      <c r="CV23">
        <v>1959.995714285714</v>
      </c>
      <c r="CW23">
        <v>40.00107142857143</v>
      </c>
      <c r="CX23">
        <v>0</v>
      </c>
      <c r="CY23">
        <v>1679505315.9</v>
      </c>
      <c r="CZ23">
        <v>0</v>
      </c>
      <c r="DA23">
        <v>0</v>
      </c>
      <c r="DB23" t="s">
        <v>356</v>
      </c>
      <c r="DC23">
        <v>1679454360.5</v>
      </c>
      <c r="DD23">
        <v>1679454360.5</v>
      </c>
      <c r="DE23">
        <v>0</v>
      </c>
      <c r="DF23">
        <v>-0.152</v>
      </c>
      <c r="DG23">
        <v>-0.046</v>
      </c>
      <c r="DH23">
        <v>3.296</v>
      </c>
      <c r="DI23">
        <v>0.35</v>
      </c>
      <c r="DJ23">
        <v>420</v>
      </c>
      <c r="DK23">
        <v>24</v>
      </c>
      <c r="DL23">
        <v>0.27</v>
      </c>
      <c r="DM23">
        <v>0.09</v>
      </c>
      <c r="DN23">
        <v>14.14457225</v>
      </c>
      <c r="DO23">
        <v>37.27461894934334</v>
      </c>
      <c r="DP23">
        <v>3.750682946495536</v>
      </c>
      <c r="DQ23">
        <v>0</v>
      </c>
      <c r="DR23">
        <v>0.5922970750000001</v>
      </c>
      <c r="DS23">
        <v>-0.02332967729831297</v>
      </c>
      <c r="DT23">
        <v>0.004972450177666437</v>
      </c>
      <c r="DU23">
        <v>1</v>
      </c>
      <c r="DV23">
        <v>1</v>
      </c>
      <c r="DW23">
        <v>2</v>
      </c>
      <c r="DX23" t="s">
        <v>357</v>
      </c>
      <c r="DY23">
        <v>2.98041</v>
      </c>
      <c r="DZ23">
        <v>2.72827</v>
      </c>
      <c r="EA23">
        <v>0.0756201</v>
      </c>
      <c r="EB23">
        <v>0.0734407</v>
      </c>
      <c r="EC23">
        <v>0.0539074</v>
      </c>
      <c r="ED23">
        <v>0.0518444</v>
      </c>
      <c r="EE23">
        <v>27771.2</v>
      </c>
      <c r="EF23">
        <v>27486.1</v>
      </c>
      <c r="EG23">
        <v>30569.3</v>
      </c>
      <c r="EH23">
        <v>29907.8</v>
      </c>
      <c r="EI23">
        <v>39917.2</v>
      </c>
      <c r="EJ23">
        <v>37347.5</v>
      </c>
      <c r="EK23">
        <v>46747.7</v>
      </c>
      <c r="EL23">
        <v>44470.3</v>
      </c>
      <c r="EM23">
        <v>1.88425</v>
      </c>
      <c r="EN23">
        <v>1.8597</v>
      </c>
      <c r="EO23">
        <v>0.0466369</v>
      </c>
      <c r="EP23">
        <v>0</v>
      </c>
      <c r="EQ23">
        <v>19.1889</v>
      </c>
      <c r="ER23">
        <v>999.9</v>
      </c>
      <c r="ES23">
        <v>26.1</v>
      </c>
      <c r="ET23">
        <v>30.3</v>
      </c>
      <c r="EU23">
        <v>12.5498</v>
      </c>
      <c r="EV23">
        <v>63.6623</v>
      </c>
      <c r="EW23">
        <v>23.5377</v>
      </c>
      <c r="EX23">
        <v>1</v>
      </c>
      <c r="EY23">
        <v>-0.0749416</v>
      </c>
      <c r="EZ23">
        <v>5.00083</v>
      </c>
      <c r="FA23">
        <v>20.1348</v>
      </c>
      <c r="FB23">
        <v>5.23197</v>
      </c>
      <c r="FC23">
        <v>11.9718</v>
      </c>
      <c r="FD23">
        <v>4.9711</v>
      </c>
      <c r="FE23">
        <v>3.2895</v>
      </c>
      <c r="FF23">
        <v>9999</v>
      </c>
      <c r="FG23">
        <v>9999</v>
      </c>
      <c r="FH23">
        <v>9999</v>
      </c>
      <c r="FI23">
        <v>999.9</v>
      </c>
      <c r="FJ23">
        <v>4.97291</v>
      </c>
      <c r="FK23">
        <v>1.87693</v>
      </c>
      <c r="FL23">
        <v>1.87502</v>
      </c>
      <c r="FM23">
        <v>1.87788</v>
      </c>
      <c r="FN23">
        <v>1.87454</v>
      </c>
      <c r="FO23">
        <v>1.8782</v>
      </c>
      <c r="FP23">
        <v>1.8753</v>
      </c>
      <c r="FQ23">
        <v>1.87638</v>
      </c>
      <c r="FR23">
        <v>0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3.342</v>
      </c>
      <c r="GF23">
        <v>0.0775</v>
      </c>
      <c r="GG23">
        <v>1.972114183739502</v>
      </c>
      <c r="GH23">
        <v>0.004449671774874308</v>
      </c>
      <c r="GI23">
        <v>-1.829466635312074E-06</v>
      </c>
      <c r="GJ23">
        <v>4.661545964856727E-10</v>
      </c>
      <c r="GK23">
        <v>0.005649818396270764</v>
      </c>
      <c r="GL23">
        <v>0.003047750899037379</v>
      </c>
      <c r="GM23">
        <v>0.0005145890388989142</v>
      </c>
      <c r="GN23">
        <v>-5.930110997495773E-07</v>
      </c>
      <c r="GO23">
        <v>0</v>
      </c>
      <c r="GP23">
        <v>2134</v>
      </c>
      <c r="GQ23">
        <v>1</v>
      </c>
      <c r="GR23">
        <v>23</v>
      </c>
      <c r="GS23">
        <v>848.8</v>
      </c>
      <c r="GT23">
        <v>848.8</v>
      </c>
      <c r="GU23">
        <v>0.900879</v>
      </c>
      <c r="GV23">
        <v>2.53662</v>
      </c>
      <c r="GW23">
        <v>1.39893</v>
      </c>
      <c r="GX23">
        <v>2.34009</v>
      </c>
      <c r="GY23">
        <v>1.44897</v>
      </c>
      <c r="GZ23">
        <v>2.44995</v>
      </c>
      <c r="HA23">
        <v>36.0816</v>
      </c>
      <c r="HB23">
        <v>24.0262</v>
      </c>
      <c r="HC23">
        <v>18</v>
      </c>
      <c r="HD23">
        <v>490.228</v>
      </c>
      <c r="HE23">
        <v>446.16</v>
      </c>
      <c r="HF23">
        <v>13.5662</v>
      </c>
      <c r="HG23">
        <v>25.8207</v>
      </c>
      <c r="HH23">
        <v>30.0009</v>
      </c>
      <c r="HI23">
        <v>25.7122</v>
      </c>
      <c r="HJ23">
        <v>25.7925</v>
      </c>
      <c r="HK23">
        <v>18.0828</v>
      </c>
      <c r="HL23">
        <v>25.4024</v>
      </c>
      <c r="HM23">
        <v>10.7795</v>
      </c>
      <c r="HN23">
        <v>13.5698</v>
      </c>
      <c r="HO23">
        <v>319.839</v>
      </c>
      <c r="HP23">
        <v>8.80214</v>
      </c>
      <c r="HQ23">
        <v>101.039</v>
      </c>
      <c r="HR23">
        <v>102.262</v>
      </c>
    </row>
    <row r="24" spans="1:226">
      <c r="A24">
        <v>8</v>
      </c>
      <c r="B24">
        <v>1679505291.1</v>
      </c>
      <c r="C24">
        <v>35</v>
      </c>
      <c r="D24" t="s">
        <v>373</v>
      </c>
      <c r="E24" t="s">
        <v>374</v>
      </c>
      <c r="F24">
        <v>5</v>
      </c>
      <c r="G24" t="s">
        <v>353</v>
      </c>
      <c r="H24" t="s">
        <v>354</v>
      </c>
      <c r="I24">
        <v>1679505283.6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335.8879411447589</v>
      </c>
      <c r="AK24">
        <v>347.3354606060605</v>
      </c>
      <c r="AL24">
        <v>-3.241979610058933</v>
      </c>
      <c r="AM24">
        <v>63.93369429513372</v>
      </c>
      <c r="AN24">
        <f>(AP24 - AO24 + BO24*1E3/(8.314*(BQ24+273.15)) * AR24/BN24 * AQ24) * BN24/(100*BB24) * 1000/(1000 - AP24)</f>
        <v>0</v>
      </c>
      <c r="AO24">
        <v>8.747395147364974</v>
      </c>
      <c r="AP24">
        <v>9.331227393939391</v>
      </c>
      <c r="AQ24">
        <v>-6.814246445881726E-07</v>
      </c>
      <c r="AR24">
        <v>100.9875523592358</v>
      </c>
      <c r="AS24">
        <v>2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1.65</v>
      </c>
      <c r="BC24">
        <v>0.5</v>
      </c>
      <c r="BD24" t="s">
        <v>355</v>
      </c>
      <c r="BE24">
        <v>2</v>
      </c>
      <c r="BF24" t="b">
        <v>1</v>
      </c>
      <c r="BG24">
        <v>1679505283.6</v>
      </c>
      <c r="BH24">
        <v>366.2046666666666</v>
      </c>
      <c r="BI24">
        <v>348.3700740740741</v>
      </c>
      <c r="BJ24">
        <v>9.335148148148148</v>
      </c>
      <c r="BK24">
        <v>8.747194444444444</v>
      </c>
      <c r="BL24">
        <v>362.8369259259259</v>
      </c>
      <c r="BM24">
        <v>9.257652222222221</v>
      </c>
      <c r="BN24">
        <v>500.0713333333333</v>
      </c>
      <c r="BO24">
        <v>90.14618518518519</v>
      </c>
      <c r="BP24">
        <v>0.1000928407407407</v>
      </c>
      <c r="BQ24">
        <v>18.85242222222222</v>
      </c>
      <c r="BR24">
        <v>19.97902592592593</v>
      </c>
      <c r="BS24">
        <v>999.9000000000001</v>
      </c>
      <c r="BT24">
        <v>0</v>
      </c>
      <c r="BU24">
        <v>0</v>
      </c>
      <c r="BV24">
        <v>9991.221481481482</v>
      </c>
      <c r="BW24">
        <v>0</v>
      </c>
      <c r="BX24">
        <v>9.308522222222223</v>
      </c>
      <c r="BY24">
        <v>17.83466666666667</v>
      </c>
      <c r="BZ24">
        <v>369.6555925925925</v>
      </c>
      <c r="CA24">
        <v>351.4442962962963</v>
      </c>
      <c r="CB24">
        <v>0.5879552222222222</v>
      </c>
      <c r="CC24">
        <v>348.3700740740741</v>
      </c>
      <c r="CD24">
        <v>8.747194444444444</v>
      </c>
      <c r="CE24">
        <v>0.8415282592592592</v>
      </c>
      <c r="CF24">
        <v>0.7885262222222222</v>
      </c>
      <c r="CG24">
        <v>4.427797777777777</v>
      </c>
      <c r="CH24">
        <v>3.502413333333334</v>
      </c>
      <c r="CI24">
        <v>2000.013333333334</v>
      </c>
      <c r="CJ24">
        <v>0.9799996666666666</v>
      </c>
      <c r="CK24">
        <v>0.02000038888888889</v>
      </c>
      <c r="CL24">
        <v>0</v>
      </c>
      <c r="CM24">
        <v>2.171540740740741</v>
      </c>
      <c r="CN24">
        <v>0</v>
      </c>
      <c r="CO24">
        <v>3399.872962962963</v>
      </c>
      <c r="CP24">
        <v>17338.34074074074</v>
      </c>
      <c r="CQ24">
        <v>37.05511111111111</v>
      </c>
      <c r="CR24">
        <v>38.312</v>
      </c>
      <c r="CS24">
        <v>37.22900000000001</v>
      </c>
      <c r="CT24">
        <v>36.187</v>
      </c>
      <c r="CU24">
        <v>35.93011111111111</v>
      </c>
      <c r="CV24">
        <v>1960.012592592593</v>
      </c>
      <c r="CW24">
        <v>40.00074074074074</v>
      </c>
      <c r="CX24">
        <v>0</v>
      </c>
      <c r="CY24">
        <v>1679505321.3</v>
      </c>
      <c r="CZ24">
        <v>0</v>
      </c>
      <c r="DA24">
        <v>0</v>
      </c>
      <c r="DB24" t="s">
        <v>356</v>
      </c>
      <c r="DC24">
        <v>1679454360.5</v>
      </c>
      <c r="DD24">
        <v>1679454360.5</v>
      </c>
      <c r="DE24">
        <v>0</v>
      </c>
      <c r="DF24">
        <v>-0.152</v>
      </c>
      <c r="DG24">
        <v>-0.046</v>
      </c>
      <c r="DH24">
        <v>3.296</v>
      </c>
      <c r="DI24">
        <v>0.35</v>
      </c>
      <c r="DJ24">
        <v>420</v>
      </c>
      <c r="DK24">
        <v>24</v>
      </c>
      <c r="DL24">
        <v>0.27</v>
      </c>
      <c r="DM24">
        <v>0.09</v>
      </c>
      <c r="DN24">
        <v>16.6648325</v>
      </c>
      <c r="DO24">
        <v>19.74309230769229</v>
      </c>
      <c r="DP24">
        <v>2.006282308448577</v>
      </c>
      <c r="DQ24">
        <v>0</v>
      </c>
      <c r="DR24">
        <v>0.589927825</v>
      </c>
      <c r="DS24">
        <v>-0.03521994371482302</v>
      </c>
      <c r="DT24">
        <v>0.004844262069126215</v>
      </c>
      <c r="DU24">
        <v>1</v>
      </c>
      <c r="DV24">
        <v>1</v>
      </c>
      <c r="DW24">
        <v>2</v>
      </c>
      <c r="DX24" t="s">
        <v>357</v>
      </c>
      <c r="DY24">
        <v>2.98038</v>
      </c>
      <c r="DZ24">
        <v>2.72825</v>
      </c>
      <c r="EA24">
        <v>0.07294100000000001</v>
      </c>
      <c r="EB24">
        <v>0.0706058</v>
      </c>
      <c r="EC24">
        <v>0.0538959</v>
      </c>
      <c r="ED24">
        <v>0.0518352</v>
      </c>
      <c r="EE24">
        <v>27852</v>
      </c>
      <c r="EF24">
        <v>27570.1</v>
      </c>
      <c r="EG24">
        <v>30569.6</v>
      </c>
      <c r="EH24">
        <v>29907.6</v>
      </c>
      <c r="EI24">
        <v>39917.8</v>
      </c>
      <c r="EJ24">
        <v>37347.8</v>
      </c>
      <c r="EK24">
        <v>46748.1</v>
      </c>
      <c r="EL24">
        <v>44470.5</v>
      </c>
      <c r="EM24">
        <v>1.88425</v>
      </c>
      <c r="EN24">
        <v>1.85952</v>
      </c>
      <c r="EO24">
        <v>0.0476614</v>
      </c>
      <c r="EP24">
        <v>0</v>
      </c>
      <c r="EQ24">
        <v>19.1889</v>
      </c>
      <c r="ER24">
        <v>999.9</v>
      </c>
      <c r="ES24">
        <v>26.1</v>
      </c>
      <c r="ET24">
        <v>30.3</v>
      </c>
      <c r="EU24">
        <v>12.5505</v>
      </c>
      <c r="EV24">
        <v>63.4023</v>
      </c>
      <c r="EW24">
        <v>23.8822</v>
      </c>
      <c r="EX24">
        <v>1</v>
      </c>
      <c r="EY24">
        <v>-0.07593999999999999</v>
      </c>
      <c r="EZ24">
        <v>4.83216</v>
      </c>
      <c r="FA24">
        <v>20.1395</v>
      </c>
      <c r="FB24">
        <v>5.23002</v>
      </c>
      <c r="FC24">
        <v>11.9715</v>
      </c>
      <c r="FD24">
        <v>4.971</v>
      </c>
      <c r="FE24">
        <v>3.28927</v>
      </c>
      <c r="FF24">
        <v>9999</v>
      </c>
      <c r="FG24">
        <v>9999</v>
      </c>
      <c r="FH24">
        <v>9999</v>
      </c>
      <c r="FI24">
        <v>999.9</v>
      </c>
      <c r="FJ24">
        <v>4.97291</v>
      </c>
      <c r="FK24">
        <v>1.87692</v>
      </c>
      <c r="FL24">
        <v>1.87501</v>
      </c>
      <c r="FM24">
        <v>1.87788</v>
      </c>
      <c r="FN24">
        <v>1.87454</v>
      </c>
      <c r="FO24">
        <v>1.8782</v>
      </c>
      <c r="FP24">
        <v>1.87529</v>
      </c>
      <c r="FQ24">
        <v>1.87637</v>
      </c>
      <c r="FR24">
        <v>0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3.289</v>
      </c>
      <c r="GF24">
        <v>0.0774</v>
      </c>
      <c r="GG24">
        <v>1.972114183739502</v>
      </c>
      <c r="GH24">
        <v>0.004449671774874308</v>
      </c>
      <c r="GI24">
        <v>-1.829466635312074E-06</v>
      </c>
      <c r="GJ24">
        <v>4.661545964856727E-10</v>
      </c>
      <c r="GK24">
        <v>0.005649818396270764</v>
      </c>
      <c r="GL24">
        <v>0.003047750899037379</v>
      </c>
      <c r="GM24">
        <v>0.0005145890388989142</v>
      </c>
      <c r="GN24">
        <v>-5.930110997495773E-07</v>
      </c>
      <c r="GO24">
        <v>0</v>
      </c>
      <c r="GP24">
        <v>2134</v>
      </c>
      <c r="GQ24">
        <v>1</v>
      </c>
      <c r="GR24">
        <v>23</v>
      </c>
      <c r="GS24">
        <v>848.8</v>
      </c>
      <c r="GT24">
        <v>848.8</v>
      </c>
      <c r="GU24">
        <v>0.864258</v>
      </c>
      <c r="GV24">
        <v>2.55493</v>
      </c>
      <c r="GW24">
        <v>1.39893</v>
      </c>
      <c r="GX24">
        <v>2.34009</v>
      </c>
      <c r="GY24">
        <v>1.44897</v>
      </c>
      <c r="GZ24">
        <v>2.41211</v>
      </c>
      <c r="HA24">
        <v>36.0816</v>
      </c>
      <c r="HB24">
        <v>24.0175</v>
      </c>
      <c r="HC24">
        <v>18</v>
      </c>
      <c r="HD24">
        <v>490.221</v>
      </c>
      <c r="HE24">
        <v>446.035</v>
      </c>
      <c r="HF24">
        <v>13.5622</v>
      </c>
      <c r="HG24">
        <v>25.819</v>
      </c>
      <c r="HH24">
        <v>29.9998</v>
      </c>
      <c r="HI24">
        <v>25.7112</v>
      </c>
      <c r="HJ24">
        <v>25.7903</v>
      </c>
      <c r="HK24">
        <v>17.3165</v>
      </c>
      <c r="HL24">
        <v>25.4024</v>
      </c>
      <c r="HM24">
        <v>10.7795</v>
      </c>
      <c r="HN24">
        <v>13.5948</v>
      </c>
      <c r="HO24">
        <v>299.803</v>
      </c>
      <c r="HP24">
        <v>8.79425</v>
      </c>
      <c r="HQ24">
        <v>101.04</v>
      </c>
      <c r="HR24">
        <v>102.262</v>
      </c>
    </row>
    <row r="25" spans="1:226">
      <c r="A25">
        <v>9</v>
      </c>
      <c r="B25">
        <v>1679505296.1</v>
      </c>
      <c r="C25">
        <v>40</v>
      </c>
      <c r="D25" t="s">
        <v>375</v>
      </c>
      <c r="E25" t="s">
        <v>376</v>
      </c>
      <c r="F25">
        <v>5</v>
      </c>
      <c r="G25" t="s">
        <v>353</v>
      </c>
      <c r="H25" t="s">
        <v>354</v>
      </c>
      <c r="I25">
        <v>1679505288.314285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319.2770764929861</v>
      </c>
      <c r="AK25">
        <v>331.0752181818181</v>
      </c>
      <c r="AL25">
        <v>-3.256936292560874</v>
      </c>
      <c r="AM25">
        <v>63.93369429513372</v>
      </c>
      <c r="AN25">
        <f>(AP25 - AO25 + BO25*1E3/(8.314*(BQ25+273.15)) * AR25/BN25 * AQ25) * BN25/(100*BB25) * 1000/(1000 - AP25)</f>
        <v>0</v>
      </c>
      <c r="AO25">
        <v>8.745792467773349</v>
      </c>
      <c r="AP25">
        <v>9.330135757575755</v>
      </c>
      <c r="AQ25">
        <v>-1.200251371608348E-07</v>
      </c>
      <c r="AR25">
        <v>100.9875523592358</v>
      </c>
      <c r="AS25">
        <v>2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1.65</v>
      </c>
      <c r="BC25">
        <v>0.5</v>
      </c>
      <c r="BD25" t="s">
        <v>355</v>
      </c>
      <c r="BE25">
        <v>2</v>
      </c>
      <c r="BF25" t="b">
        <v>1</v>
      </c>
      <c r="BG25">
        <v>1679505288.314285</v>
      </c>
      <c r="BH25">
        <v>351.3685714285715</v>
      </c>
      <c r="BI25">
        <v>332.7702142857142</v>
      </c>
      <c r="BJ25">
        <v>9.333051785714286</v>
      </c>
      <c r="BK25">
        <v>8.746185000000001</v>
      </c>
      <c r="BL25">
        <v>348.0499642857143</v>
      </c>
      <c r="BM25">
        <v>9.255581071428571</v>
      </c>
      <c r="BN25">
        <v>500.0879642857143</v>
      </c>
      <c r="BO25">
        <v>90.14597857142857</v>
      </c>
      <c r="BP25">
        <v>0.1000470142857143</v>
      </c>
      <c r="BQ25">
        <v>18.85213928571429</v>
      </c>
      <c r="BR25">
        <v>19.97198214285714</v>
      </c>
      <c r="BS25">
        <v>999.9000000000002</v>
      </c>
      <c r="BT25">
        <v>0</v>
      </c>
      <c r="BU25">
        <v>0</v>
      </c>
      <c r="BV25">
        <v>9990.422499999999</v>
      </c>
      <c r="BW25">
        <v>0</v>
      </c>
      <c r="BX25">
        <v>9.319125</v>
      </c>
      <c r="BY25">
        <v>18.59836071428572</v>
      </c>
      <c r="BZ25">
        <v>354.6788928571428</v>
      </c>
      <c r="CA25">
        <v>335.7064285714285</v>
      </c>
      <c r="CB25">
        <v>0.5868672142857143</v>
      </c>
      <c r="CC25">
        <v>332.7702142857142</v>
      </c>
      <c r="CD25">
        <v>8.746185000000001</v>
      </c>
      <c r="CE25">
        <v>0.8413372499999998</v>
      </c>
      <c r="CF25">
        <v>0.7884333928571428</v>
      </c>
      <c r="CG25">
        <v>4.424555714285715</v>
      </c>
      <c r="CH25">
        <v>3.500744642857143</v>
      </c>
      <c r="CI25">
        <v>2000.001071428571</v>
      </c>
      <c r="CJ25">
        <v>0.9799994285714284</v>
      </c>
      <c r="CK25">
        <v>0.02000064285714286</v>
      </c>
      <c r="CL25">
        <v>0</v>
      </c>
      <c r="CM25">
        <v>2.156571428571428</v>
      </c>
      <c r="CN25">
        <v>0</v>
      </c>
      <c r="CO25">
        <v>3402.465714285714</v>
      </c>
      <c r="CP25">
        <v>17338.21785714286</v>
      </c>
      <c r="CQ25">
        <v>37.03542857142857</v>
      </c>
      <c r="CR25">
        <v>38.29649999999999</v>
      </c>
      <c r="CS25">
        <v>37.2095</v>
      </c>
      <c r="CT25">
        <v>36.18257142857143</v>
      </c>
      <c r="CU25">
        <v>35.91042857142857</v>
      </c>
      <c r="CV25">
        <v>1960.000357142857</v>
      </c>
      <c r="CW25">
        <v>40.00071428571429</v>
      </c>
      <c r="CX25">
        <v>0</v>
      </c>
      <c r="CY25">
        <v>1679505326.1</v>
      </c>
      <c r="CZ25">
        <v>0</v>
      </c>
      <c r="DA25">
        <v>0</v>
      </c>
      <c r="DB25" t="s">
        <v>356</v>
      </c>
      <c r="DC25">
        <v>1679454360.5</v>
      </c>
      <c r="DD25">
        <v>1679454360.5</v>
      </c>
      <c r="DE25">
        <v>0</v>
      </c>
      <c r="DF25">
        <v>-0.152</v>
      </c>
      <c r="DG25">
        <v>-0.046</v>
      </c>
      <c r="DH25">
        <v>3.296</v>
      </c>
      <c r="DI25">
        <v>0.35</v>
      </c>
      <c r="DJ25">
        <v>420</v>
      </c>
      <c r="DK25">
        <v>24</v>
      </c>
      <c r="DL25">
        <v>0.27</v>
      </c>
      <c r="DM25">
        <v>0.09</v>
      </c>
      <c r="DN25">
        <v>18.05584634146341</v>
      </c>
      <c r="DO25">
        <v>10.15212752613239</v>
      </c>
      <c r="DP25">
        <v>1.046476710867974</v>
      </c>
      <c r="DQ25">
        <v>0</v>
      </c>
      <c r="DR25">
        <v>0.5870190975609756</v>
      </c>
      <c r="DS25">
        <v>-0.017179233449477</v>
      </c>
      <c r="DT25">
        <v>0.003141744138911427</v>
      </c>
      <c r="DU25">
        <v>1</v>
      </c>
      <c r="DV25">
        <v>1</v>
      </c>
      <c r="DW25">
        <v>2</v>
      </c>
      <c r="DX25" t="s">
        <v>357</v>
      </c>
      <c r="DY25">
        <v>2.98049</v>
      </c>
      <c r="DZ25">
        <v>2.7284</v>
      </c>
      <c r="EA25">
        <v>0.07017959999999999</v>
      </c>
      <c r="EB25">
        <v>0.0676267</v>
      </c>
      <c r="EC25">
        <v>0.0538916</v>
      </c>
      <c r="ED25">
        <v>0.0518416</v>
      </c>
      <c r="EE25">
        <v>27935.7</v>
      </c>
      <c r="EF25">
        <v>27658.5</v>
      </c>
      <c r="EG25">
        <v>30570.3</v>
      </c>
      <c r="EH25">
        <v>29907.7</v>
      </c>
      <c r="EI25">
        <v>39918.9</v>
      </c>
      <c r="EJ25">
        <v>37347.7</v>
      </c>
      <c r="EK25">
        <v>46749.4</v>
      </c>
      <c r="EL25">
        <v>44471</v>
      </c>
      <c r="EM25">
        <v>1.8845</v>
      </c>
      <c r="EN25">
        <v>1.85935</v>
      </c>
      <c r="EO25">
        <v>0.0472814</v>
      </c>
      <c r="EP25">
        <v>0</v>
      </c>
      <c r="EQ25">
        <v>19.1889</v>
      </c>
      <c r="ER25">
        <v>999.9</v>
      </c>
      <c r="ES25">
        <v>26.1</v>
      </c>
      <c r="ET25">
        <v>30.3</v>
      </c>
      <c r="EU25">
        <v>12.5497</v>
      </c>
      <c r="EV25">
        <v>63.5323</v>
      </c>
      <c r="EW25">
        <v>23.3333</v>
      </c>
      <c r="EX25">
        <v>1</v>
      </c>
      <c r="EY25">
        <v>-0.07670730000000001</v>
      </c>
      <c r="EZ25">
        <v>4.73549</v>
      </c>
      <c r="FA25">
        <v>20.1426</v>
      </c>
      <c r="FB25">
        <v>5.23137</v>
      </c>
      <c r="FC25">
        <v>11.9704</v>
      </c>
      <c r="FD25">
        <v>4.9711</v>
      </c>
      <c r="FE25">
        <v>3.28948</v>
      </c>
      <c r="FF25">
        <v>9999</v>
      </c>
      <c r="FG25">
        <v>9999</v>
      </c>
      <c r="FH25">
        <v>9999</v>
      </c>
      <c r="FI25">
        <v>999.9</v>
      </c>
      <c r="FJ25">
        <v>4.97291</v>
      </c>
      <c r="FK25">
        <v>1.8769</v>
      </c>
      <c r="FL25">
        <v>1.87501</v>
      </c>
      <c r="FM25">
        <v>1.87786</v>
      </c>
      <c r="FN25">
        <v>1.87454</v>
      </c>
      <c r="FO25">
        <v>1.87819</v>
      </c>
      <c r="FP25">
        <v>1.87529</v>
      </c>
      <c r="FQ25">
        <v>1.87637</v>
      </c>
      <c r="FR25">
        <v>0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3.235</v>
      </c>
      <c r="GF25">
        <v>0.0774</v>
      </c>
      <c r="GG25">
        <v>1.972114183739502</v>
      </c>
      <c r="GH25">
        <v>0.004449671774874308</v>
      </c>
      <c r="GI25">
        <v>-1.829466635312074E-06</v>
      </c>
      <c r="GJ25">
        <v>4.661545964856727E-10</v>
      </c>
      <c r="GK25">
        <v>0.005649818396270764</v>
      </c>
      <c r="GL25">
        <v>0.003047750899037379</v>
      </c>
      <c r="GM25">
        <v>0.0005145890388989142</v>
      </c>
      <c r="GN25">
        <v>-5.930110997495773E-07</v>
      </c>
      <c r="GO25">
        <v>0</v>
      </c>
      <c r="GP25">
        <v>2134</v>
      </c>
      <c r="GQ25">
        <v>1</v>
      </c>
      <c r="GR25">
        <v>23</v>
      </c>
      <c r="GS25">
        <v>848.9</v>
      </c>
      <c r="GT25">
        <v>848.9</v>
      </c>
      <c r="GU25">
        <v>0.830078</v>
      </c>
      <c r="GV25">
        <v>2.54883</v>
      </c>
      <c r="GW25">
        <v>1.39893</v>
      </c>
      <c r="GX25">
        <v>2.34009</v>
      </c>
      <c r="GY25">
        <v>1.44897</v>
      </c>
      <c r="GZ25">
        <v>2.49023</v>
      </c>
      <c r="HA25">
        <v>36.0816</v>
      </c>
      <c r="HB25">
        <v>24.0262</v>
      </c>
      <c r="HC25">
        <v>18</v>
      </c>
      <c r="HD25">
        <v>490.346</v>
      </c>
      <c r="HE25">
        <v>445.927</v>
      </c>
      <c r="HF25">
        <v>13.5842</v>
      </c>
      <c r="HG25">
        <v>25.8173</v>
      </c>
      <c r="HH25">
        <v>29.9995</v>
      </c>
      <c r="HI25">
        <v>25.7095</v>
      </c>
      <c r="HJ25">
        <v>25.7903</v>
      </c>
      <c r="HK25">
        <v>16.6394</v>
      </c>
      <c r="HL25">
        <v>25.4024</v>
      </c>
      <c r="HM25">
        <v>10.7795</v>
      </c>
      <c r="HN25">
        <v>13.6122</v>
      </c>
      <c r="HO25">
        <v>286.447</v>
      </c>
      <c r="HP25">
        <v>8.79425</v>
      </c>
      <c r="HQ25">
        <v>101.043</v>
      </c>
      <c r="HR25">
        <v>102.263</v>
      </c>
    </row>
    <row r="26" spans="1:226">
      <c r="A26">
        <v>10</v>
      </c>
      <c r="B26">
        <v>1679505301.1</v>
      </c>
      <c r="C26">
        <v>45</v>
      </c>
      <c r="D26" t="s">
        <v>377</v>
      </c>
      <c r="E26" t="s">
        <v>378</v>
      </c>
      <c r="F26">
        <v>5</v>
      </c>
      <c r="G26" t="s">
        <v>353</v>
      </c>
      <c r="H26" t="s">
        <v>354</v>
      </c>
      <c r="I26">
        <v>1679505293.6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302.3280492869799</v>
      </c>
      <c r="AK26">
        <v>314.5502363636363</v>
      </c>
      <c r="AL26">
        <v>-3.304514209419058</v>
      </c>
      <c r="AM26">
        <v>63.93369429513372</v>
      </c>
      <c r="AN26">
        <f>(AP26 - AO26 + BO26*1E3/(8.314*(BQ26+273.15)) * AR26/BN26 * AQ26) * BN26/(100*BB26) * 1000/(1000 - AP26)</f>
        <v>0</v>
      </c>
      <c r="AO26">
        <v>8.745578973757874</v>
      </c>
      <c r="AP26">
        <v>9.329627151515149</v>
      </c>
      <c r="AQ26">
        <v>-1.472907163036566E-07</v>
      </c>
      <c r="AR26">
        <v>100.9875523592358</v>
      </c>
      <c r="AS26">
        <v>2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1.65</v>
      </c>
      <c r="BC26">
        <v>0.5</v>
      </c>
      <c r="BD26" t="s">
        <v>355</v>
      </c>
      <c r="BE26">
        <v>2</v>
      </c>
      <c r="BF26" t="b">
        <v>1</v>
      </c>
      <c r="BG26">
        <v>1679505293.6</v>
      </c>
      <c r="BH26">
        <v>334.3765555555555</v>
      </c>
      <c r="BI26">
        <v>315.2328148148147</v>
      </c>
      <c r="BJ26">
        <v>9.330725185185186</v>
      </c>
      <c r="BK26">
        <v>8.746256296296297</v>
      </c>
      <c r="BL26">
        <v>331.1149629629629</v>
      </c>
      <c r="BM26">
        <v>9.253282222222222</v>
      </c>
      <c r="BN26">
        <v>500.0632962962962</v>
      </c>
      <c r="BO26">
        <v>90.14646666666665</v>
      </c>
      <c r="BP26">
        <v>0.0999045074074074</v>
      </c>
      <c r="BQ26">
        <v>18.84851851851852</v>
      </c>
      <c r="BR26">
        <v>19.97205185185185</v>
      </c>
      <c r="BS26">
        <v>999.9000000000001</v>
      </c>
      <c r="BT26">
        <v>0</v>
      </c>
      <c r="BU26">
        <v>0</v>
      </c>
      <c r="BV26">
        <v>10009.90444444444</v>
      </c>
      <c r="BW26">
        <v>0</v>
      </c>
      <c r="BX26">
        <v>9.32272</v>
      </c>
      <c r="BY26">
        <v>19.1437037037037</v>
      </c>
      <c r="BZ26">
        <v>337.525962962963</v>
      </c>
      <c r="CA26">
        <v>318.0143333333333</v>
      </c>
      <c r="CB26">
        <v>0.5844685925925925</v>
      </c>
      <c r="CC26">
        <v>315.2328148148147</v>
      </c>
      <c r="CD26">
        <v>8.746256296296297</v>
      </c>
      <c r="CE26">
        <v>0.8411318888888888</v>
      </c>
      <c r="CF26">
        <v>0.7884439999999999</v>
      </c>
      <c r="CG26">
        <v>4.421070740740741</v>
      </c>
      <c r="CH26">
        <v>3.500935185185185</v>
      </c>
      <c r="CI26">
        <v>2000.009259259259</v>
      </c>
      <c r="CJ26">
        <v>0.9799994444444443</v>
      </c>
      <c r="CK26">
        <v>0.02000062592592593</v>
      </c>
      <c r="CL26">
        <v>0</v>
      </c>
      <c r="CM26">
        <v>2.089525925925926</v>
      </c>
      <c r="CN26">
        <v>0</v>
      </c>
      <c r="CO26">
        <v>3405.768888888889</v>
      </c>
      <c r="CP26">
        <v>17338.27777777778</v>
      </c>
      <c r="CQ26">
        <v>37.01377777777778</v>
      </c>
      <c r="CR26">
        <v>38.27525925925926</v>
      </c>
      <c r="CS26">
        <v>37.187</v>
      </c>
      <c r="CT26">
        <v>36.16174074074074</v>
      </c>
      <c r="CU26">
        <v>35.88877777777778</v>
      </c>
      <c r="CV26">
        <v>1960.008888888889</v>
      </c>
      <c r="CW26">
        <v>40.00037037037037</v>
      </c>
      <c r="CX26">
        <v>0</v>
      </c>
      <c r="CY26">
        <v>1679505330.9</v>
      </c>
      <c r="CZ26">
        <v>0</v>
      </c>
      <c r="DA26">
        <v>0</v>
      </c>
      <c r="DB26" t="s">
        <v>356</v>
      </c>
      <c r="DC26">
        <v>1679454360.5</v>
      </c>
      <c r="DD26">
        <v>1679454360.5</v>
      </c>
      <c r="DE26">
        <v>0</v>
      </c>
      <c r="DF26">
        <v>-0.152</v>
      </c>
      <c r="DG26">
        <v>-0.046</v>
      </c>
      <c r="DH26">
        <v>3.296</v>
      </c>
      <c r="DI26">
        <v>0.35</v>
      </c>
      <c r="DJ26">
        <v>420</v>
      </c>
      <c r="DK26">
        <v>24</v>
      </c>
      <c r="DL26">
        <v>0.27</v>
      </c>
      <c r="DM26">
        <v>0.09</v>
      </c>
      <c r="DN26">
        <v>18.7976475</v>
      </c>
      <c r="DO26">
        <v>6.41712157598499</v>
      </c>
      <c r="DP26">
        <v>0.6287103080861247</v>
      </c>
      <c r="DQ26">
        <v>0</v>
      </c>
      <c r="DR26">
        <v>0.5863021249999999</v>
      </c>
      <c r="DS26">
        <v>-0.02451754221388509</v>
      </c>
      <c r="DT26">
        <v>0.003160907576847991</v>
      </c>
      <c r="DU26">
        <v>1</v>
      </c>
      <c r="DV26">
        <v>1</v>
      </c>
      <c r="DW26">
        <v>2</v>
      </c>
      <c r="DX26" t="s">
        <v>357</v>
      </c>
      <c r="DY26">
        <v>2.98037</v>
      </c>
      <c r="DZ26">
        <v>2.72863</v>
      </c>
      <c r="EA26">
        <v>0.0673245</v>
      </c>
      <c r="EB26">
        <v>0.0646822</v>
      </c>
      <c r="EC26">
        <v>0.053886</v>
      </c>
      <c r="ED26">
        <v>0.0518295</v>
      </c>
      <c r="EE26">
        <v>28021</v>
      </c>
      <c r="EF26">
        <v>27746</v>
      </c>
      <c r="EG26">
        <v>30569.8</v>
      </c>
      <c r="EH26">
        <v>29907.9</v>
      </c>
      <c r="EI26">
        <v>39918.1</v>
      </c>
      <c r="EJ26">
        <v>37347.5</v>
      </c>
      <c r="EK26">
        <v>46748.4</v>
      </c>
      <c r="EL26">
        <v>44470.3</v>
      </c>
      <c r="EM26">
        <v>1.88442</v>
      </c>
      <c r="EN26">
        <v>1.85957</v>
      </c>
      <c r="EO26">
        <v>0.0472739</v>
      </c>
      <c r="EP26">
        <v>0</v>
      </c>
      <c r="EQ26">
        <v>19.1884</v>
      </c>
      <c r="ER26">
        <v>999.9</v>
      </c>
      <c r="ES26">
        <v>26.1</v>
      </c>
      <c r="ET26">
        <v>30.3</v>
      </c>
      <c r="EU26">
        <v>12.5481</v>
      </c>
      <c r="EV26">
        <v>63.5123</v>
      </c>
      <c r="EW26">
        <v>23.9904</v>
      </c>
      <c r="EX26">
        <v>1</v>
      </c>
      <c r="EY26">
        <v>-0.0774873</v>
      </c>
      <c r="EZ26">
        <v>4.67917</v>
      </c>
      <c r="FA26">
        <v>20.1442</v>
      </c>
      <c r="FB26">
        <v>5.23152</v>
      </c>
      <c r="FC26">
        <v>11.9712</v>
      </c>
      <c r="FD26">
        <v>4.9712</v>
      </c>
      <c r="FE26">
        <v>3.28945</v>
      </c>
      <c r="FF26">
        <v>9999</v>
      </c>
      <c r="FG26">
        <v>9999</v>
      </c>
      <c r="FH26">
        <v>9999</v>
      </c>
      <c r="FI26">
        <v>999.9</v>
      </c>
      <c r="FJ26">
        <v>4.97291</v>
      </c>
      <c r="FK26">
        <v>1.87694</v>
      </c>
      <c r="FL26">
        <v>1.87504</v>
      </c>
      <c r="FM26">
        <v>1.8779</v>
      </c>
      <c r="FN26">
        <v>1.87454</v>
      </c>
      <c r="FO26">
        <v>1.87819</v>
      </c>
      <c r="FP26">
        <v>1.8753</v>
      </c>
      <c r="FQ26">
        <v>1.87637</v>
      </c>
      <c r="FR26">
        <v>0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3.179</v>
      </c>
      <c r="GF26">
        <v>0.0774</v>
      </c>
      <c r="GG26">
        <v>1.972114183739502</v>
      </c>
      <c r="GH26">
        <v>0.004449671774874308</v>
      </c>
      <c r="GI26">
        <v>-1.829466635312074E-06</v>
      </c>
      <c r="GJ26">
        <v>4.661545964856727E-10</v>
      </c>
      <c r="GK26">
        <v>0.005649818396270764</v>
      </c>
      <c r="GL26">
        <v>0.003047750899037379</v>
      </c>
      <c r="GM26">
        <v>0.0005145890388989142</v>
      </c>
      <c r="GN26">
        <v>-5.930110997495773E-07</v>
      </c>
      <c r="GO26">
        <v>0</v>
      </c>
      <c r="GP26">
        <v>2134</v>
      </c>
      <c r="GQ26">
        <v>1</v>
      </c>
      <c r="GR26">
        <v>23</v>
      </c>
      <c r="GS26">
        <v>849</v>
      </c>
      <c r="GT26">
        <v>849</v>
      </c>
      <c r="GU26">
        <v>0.7910160000000001</v>
      </c>
      <c r="GV26">
        <v>2.56592</v>
      </c>
      <c r="GW26">
        <v>1.39893</v>
      </c>
      <c r="GX26">
        <v>2.34009</v>
      </c>
      <c r="GY26">
        <v>1.44897</v>
      </c>
      <c r="GZ26">
        <v>2.34131</v>
      </c>
      <c r="HA26">
        <v>36.0582</v>
      </c>
      <c r="HB26">
        <v>24.0175</v>
      </c>
      <c r="HC26">
        <v>18</v>
      </c>
      <c r="HD26">
        <v>490.301</v>
      </c>
      <c r="HE26">
        <v>446.049</v>
      </c>
      <c r="HF26">
        <v>13.607</v>
      </c>
      <c r="HG26">
        <v>25.8157</v>
      </c>
      <c r="HH26">
        <v>29.9996</v>
      </c>
      <c r="HI26">
        <v>25.7091</v>
      </c>
      <c r="HJ26">
        <v>25.7882</v>
      </c>
      <c r="HK26">
        <v>15.8634</v>
      </c>
      <c r="HL26">
        <v>25.4024</v>
      </c>
      <c r="HM26">
        <v>10.7795</v>
      </c>
      <c r="HN26">
        <v>13.6316</v>
      </c>
      <c r="HO26">
        <v>266.401</v>
      </c>
      <c r="HP26">
        <v>8.79425</v>
      </c>
      <c r="HQ26">
        <v>101.041</v>
      </c>
      <c r="HR26">
        <v>102.262</v>
      </c>
    </row>
    <row r="27" spans="1:226">
      <c r="A27">
        <v>11</v>
      </c>
      <c r="B27">
        <v>1679505306.1</v>
      </c>
      <c r="C27">
        <v>50</v>
      </c>
      <c r="D27" t="s">
        <v>379</v>
      </c>
      <c r="E27" t="s">
        <v>380</v>
      </c>
      <c r="F27">
        <v>5</v>
      </c>
      <c r="G27" t="s">
        <v>353</v>
      </c>
      <c r="H27" t="s">
        <v>354</v>
      </c>
      <c r="I27">
        <v>1679505298.314285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285.7041007123156</v>
      </c>
      <c r="AK27">
        <v>298.0743090909093</v>
      </c>
      <c r="AL27">
        <v>-3.294033491685992</v>
      </c>
      <c r="AM27">
        <v>63.93369429513372</v>
      </c>
      <c r="AN27">
        <f>(AP27 - AO27 + BO27*1E3/(8.314*(BQ27+273.15)) * AR27/BN27 * AQ27) * BN27/(100*BB27) * 1000/(1000 - AP27)</f>
        <v>0</v>
      </c>
      <c r="AO27">
        <v>8.743640830381208</v>
      </c>
      <c r="AP27">
        <v>9.328510727272725</v>
      </c>
      <c r="AQ27">
        <v>-8.125599477986005E-08</v>
      </c>
      <c r="AR27">
        <v>100.9875523592358</v>
      </c>
      <c r="AS27">
        <v>2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1.65</v>
      </c>
      <c r="BC27">
        <v>0.5</v>
      </c>
      <c r="BD27" t="s">
        <v>355</v>
      </c>
      <c r="BE27">
        <v>2</v>
      </c>
      <c r="BF27" t="b">
        <v>1</v>
      </c>
      <c r="BG27">
        <v>1679505298.314285</v>
      </c>
      <c r="BH27">
        <v>319.0677857142857</v>
      </c>
      <c r="BI27">
        <v>299.5948928571429</v>
      </c>
      <c r="BJ27">
        <v>9.329665714285714</v>
      </c>
      <c r="BK27">
        <v>8.745235714285716</v>
      </c>
      <c r="BL27">
        <v>315.8583214285715</v>
      </c>
      <c r="BM27">
        <v>9.252235357142856</v>
      </c>
      <c r="BN27">
        <v>500.0753214285714</v>
      </c>
      <c r="BO27">
        <v>90.14625357142856</v>
      </c>
      <c r="BP27">
        <v>0.09992096071428572</v>
      </c>
      <c r="BQ27">
        <v>18.847225</v>
      </c>
      <c r="BR27">
        <v>19.96980357142857</v>
      </c>
      <c r="BS27">
        <v>999.9000000000002</v>
      </c>
      <c r="BT27">
        <v>0</v>
      </c>
      <c r="BU27">
        <v>0</v>
      </c>
      <c r="BV27">
        <v>10018.77642857143</v>
      </c>
      <c r="BW27">
        <v>0</v>
      </c>
      <c r="BX27">
        <v>9.32272</v>
      </c>
      <c r="BY27">
        <v>19.47285714285714</v>
      </c>
      <c r="BZ27">
        <v>322.0726071428572</v>
      </c>
      <c r="CA27">
        <v>302.2380714285715</v>
      </c>
      <c r="CB27">
        <v>0.5844296428571428</v>
      </c>
      <c r="CC27">
        <v>299.5948928571429</v>
      </c>
      <c r="CD27">
        <v>8.745235714285716</v>
      </c>
      <c r="CE27">
        <v>0.8410342857142856</v>
      </c>
      <c r="CF27">
        <v>0.7883501428571428</v>
      </c>
      <c r="CG27">
        <v>4.419415714285714</v>
      </c>
      <c r="CH27">
        <v>3.499247857142858</v>
      </c>
      <c r="CI27">
        <v>1999.996785714286</v>
      </c>
      <c r="CJ27">
        <v>0.9799992142857141</v>
      </c>
      <c r="CK27">
        <v>0.02000087142857143</v>
      </c>
      <c r="CL27">
        <v>0</v>
      </c>
      <c r="CM27">
        <v>2.07725</v>
      </c>
      <c r="CN27">
        <v>0</v>
      </c>
      <c r="CO27">
        <v>3408.798928571428</v>
      </c>
      <c r="CP27">
        <v>17338.16785714286</v>
      </c>
      <c r="CQ27">
        <v>36.98875</v>
      </c>
      <c r="CR27">
        <v>38.25664285714286</v>
      </c>
      <c r="CS27">
        <v>37.17814285714285</v>
      </c>
      <c r="CT27">
        <v>36.14271428571429</v>
      </c>
      <c r="CU27">
        <v>35.875</v>
      </c>
      <c r="CV27">
        <v>1959.996428571429</v>
      </c>
      <c r="CW27">
        <v>40.00035714285714</v>
      </c>
      <c r="CX27">
        <v>0</v>
      </c>
      <c r="CY27">
        <v>1679505336.3</v>
      </c>
      <c r="CZ27">
        <v>0</v>
      </c>
      <c r="DA27">
        <v>0</v>
      </c>
      <c r="DB27" t="s">
        <v>356</v>
      </c>
      <c r="DC27">
        <v>1679454360.5</v>
      </c>
      <c r="DD27">
        <v>1679454360.5</v>
      </c>
      <c r="DE27">
        <v>0</v>
      </c>
      <c r="DF27">
        <v>-0.152</v>
      </c>
      <c r="DG27">
        <v>-0.046</v>
      </c>
      <c r="DH27">
        <v>3.296</v>
      </c>
      <c r="DI27">
        <v>0.35</v>
      </c>
      <c r="DJ27">
        <v>420</v>
      </c>
      <c r="DK27">
        <v>24</v>
      </c>
      <c r="DL27">
        <v>0.27</v>
      </c>
      <c r="DM27">
        <v>0.09</v>
      </c>
      <c r="DN27">
        <v>19.24158</v>
      </c>
      <c r="DO27">
        <v>4.507485928705422</v>
      </c>
      <c r="DP27">
        <v>0.4513957588413962</v>
      </c>
      <c r="DQ27">
        <v>0</v>
      </c>
      <c r="DR27">
        <v>0.5844954</v>
      </c>
      <c r="DS27">
        <v>-0.003134386491557924</v>
      </c>
      <c r="DT27">
        <v>0.0009342115071010567</v>
      </c>
      <c r="DU27">
        <v>1</v>
      </c>
      <c r="DV27">
        <v>1</v>
      </c>
      <c r="DW27">
        <v>2</v>
      </c>
      <c r="DX27" t="s">
        <v>357</v>
      </c>
      <c r="DY27">
        <v>2.9809</v>
      </c>
      <c r="DZ27">
        <v>2.72841</v>
      </c>
      <c r="EA27">
        <v>0.0644151</v>
      </c>
      <c r="EB27">
        <v>0.0616241</v>
      </c>
      <c r="EC27">
        <v>0.053882</v>
      </c>
      <c r="ED27">
        <v>0.0518209</v>
      </c>
      <c r="EE27">
        <v>28109.1</v>
      </c>
      <c r="EF27">
        <v>27837.3</v>
      </c>
      <c r="EG27">
        <v>30570.5</v>
      </c>
      <c r="EH27">
        <v>29908.4</v>
      </c>
      <c r="EI27">
        <v>39918.8</v>
      </c>
      <c r="EJ27">
        <v>37348.3</v>
      </c>
      <c r="EK27">
        <v>46749.2</v>
      </c>
      <c r="EL27">
        <v>44471.1</v>
      </c>
      <c r="EM27">
        <v>1.88468</v>
      </c>
      <c r="EN27">
        <v>1.8592</v>
      </c>
      <c r="EO27">
        <v>0.0471435</v>
      </c>
      <c r="EP27">
        <v>0</v>
      </c>
      <c r="EQ27">
        <v>19.1873</v>
      </c>
      <c r="ER27">
        <v>999.9</v>
      </c>
      <c r="ES27">
        <v>26.1</v>
      </c>
      <c r="ET27">
        <v>30.3</v>
      </c>
      <c r="EU27">
        <v>12.5493</v>
      </c>
      <c r="EV27">
        <v>63.3123</v>
      </c>
      <c r="EW27">
        <v>23.2973</v>
      </c>
      <c r="EX27">
        <v>1</v>
      </c>
      <c r="EY27">
        <v>-0.0778074</v>
      </c>
      <c r="EZ27">
        <v>4.64191</v>
      </c>
      <c r="FA27">
        <v>20.1453</v>
      </c>
      <c r="FB27">
        <v>5.23197</v>
      </c>
      <c r="FC27">
        <v>11.9713</v>
      </c>
      <c r="FD27">
        <v>4.9712</v>
      </c>
      <c r="FE27">
        <v>3.28965</v>
      </c>
      <c r="FF27">
        <v>9999</v>
      </c>
      <c r="FG27">
        <v>9999</v>
      </c>
      <c r="FH27">
        <v>9999</v>
      </c>
      <c r="FI27">
        <v>999.9</v>
      </c>
      <c r="FJ27">
        <v>4.9729</v>
      </c>
      <c r="FK27">
        <v>1.87695</v>
      </c>
      <c r="FL27">
        <v>1.87503</v>
      </c>
      <c r="FM27">
        <v>1.87789</v>
      </c>
      <c r="FN27">
        <v>1.87455</v>
      </c>
      <c r="FO27">
        <v>1.8782</v>
      </c>
      <c r="FP27">
        <v>1.8753</v>
      </c>
      <c r="FQ27">
        <v>1.87637</v>
      </c>
      <c r="FR27">
        <v>0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3.122</v>
      </c>
      <c r="GF27">
        <v>0.0774</v>
      </c>
      <c r="GG27">
        <v>1.972114183739502</v>
      </c>
      <c r="GH27">
        <v>0.004449671774874308</v>
      </c>
      <c r="GI27">
        <v>-1.829466635312074E-06</v>
      </c>
      <c r="GJ27">
        <v>4.661545964856727E-10</v>
      </c>
      <c r="GK27">
        <v>0.005649818396270764</v>
      </c>
      <c r="GL27">
        <v>0.003047750899037379</v>
      </c>
      <c r="GM27">
        <v>0.0005145890388989142</v>
      </c>
      <c r="GN27">
        <v>-5.930110997495773E-07</v>
      </c>
      <c r="GO27">
        <v>0</v>
      </c>
      <c r="GP27">
        <v>2134</v>
      </c>
      <c r="GQ27">
        <v>1</v>
      </c>
      <c r="GR27">
        <v>23</v>
      </c>
      <c r="GS27">
        <v>849.1</v>
      </c>
      <c r="GT27">
        <v>849.1</v>
      </c>
      <c r="GU27">
        <v>0.755615</v>
      </c>
      <c r="GV27">
        <v>2.55371</v>
      </c>
      <c r="GW27">
        <v>1.39893</v>
      </c>
      <c r="GX27">
        <v>2.34009</v>
      </c>
      <c r="GY27">
        <v>1.44897</v>
      </c>
      <c r="GZ27">
        <v>2.47925</v>
      </c>
      <c r="HA27">
        <v>36.0816</v>
      </c>
      <c r="HB27">
        <v>24.035</v>
      </c>
      <c r="HC27">
        <v>18</v>
      </c>
      <c r="HD27">
        <v>490.426</v>
      </c>
      <c r="HE27">
        <v>445.817</v>
      </c>
      <c r="HF27">
        <v>13.6324</v>
      </c>
      <c r="HG27">
        <v>25.8142</v>
      </c>
      <c r="HH27">
        <v>29.9996</v>
      </c>
      <c r="HI27">
        <v>25.7073</v>
      </c>
      <c r="HJ27">
        <v>25.7882</v>
      </c>
      <c r="HK27">
        <v>15.1695</v>
      </c>
      <c r="HL27">
        <v>25.4024</v>
      </c>
      <c r="HM27">
        <v>10.7795</v>
      </c>
      <c r="HN27">
        <v>13.6552</v>
      </c>
      <c r="HO27">
        <v>253.037</v>
      </c>
      <c r="HP27">
        <v>8.79425</v>
      </c>
      <c r="HQ27">
        <v>101.043</v>
      </c>
      <c r="HR27">
        <v>102.264</v>
      </c>
    </row>
    <row r="28" spans="1:226">
      <c r="A28">
        <v>12</v>
      </c>
      <c r="B28">
        <v>1679505311.1</v>
      </c>
      <c r="C28">
        <v>55</v>
      </c>
      <c r="D28" t="s">
        <v>381</v>
      </c>
      <c r="E28" t="s">
        <v>382</v>
      </c>
      <c r="F28">
        <v>5</v>
      </c>
      <c r="G28" t="s">
        <v>353</v>
      </c>
      <c r="H28" t="s">
        <v>354</v>
      </c>
      <c r="I28">
        <v>1679505303.6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268.9790934577466</v>
      </c>
      <c r="AK28">
        <v>281.6244424242424</v>
      </c>
      <c r="AL28">
        <v>-3.290252826207474</v>
      </c>
      <c r="AM28">
        <v>63.93369429513372</v>
      </c>
      <c r="AN28">
        <f>(AP28 - AO28 + BO28*1E3/(8.314*(BQ28+273.15)) * AR28/BN28 * AQ28) * BN28/(100*BB28) * 1000/(1000 - AP28)</f>
        <v>0</v>
      </c>
      <c r="AO28">
        <v>8.744330395816032</v>
      </c>
      <c r="AP28">
        <v>9.328058909090904</v>
      </c>
      <c r="AQ28">
        <v>-3.322366582284295E-08</v>
      </c>
      <c r="AR28">
        <v>100.9875523592358</v>
      </c>
      <c r="AS28">
        <v>1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1.65</v>
      </c>
      <c r="BC28">
        <v>0.5</v>
      </c>
      <c r="BD28" t="s">
        <v>355</v>
      </c>
      <c r="BE28">
        <v>2</v>
      </c>
      <c r="BF28" t="b">
        <v>1</v>
      </c>
      <c r="BG28">
        <v>1679505303.6</v>
      </c>
      <c r="BH28">
        <v>301.8304074074074</v>
      </c>
      <c r="BI28">
        <v>282.073037037037</v>
      </c>
      <c r="BJ28">
        <v>9.328803333333335</v>
      </c>
      <c r="BK28">
        <v>8.744644814814816</v>
      </c>
      <c r="BL28">
        <v>298.6803333333333</v>
      </c>
      <c r="BM28">
        <v>9.251384074074075</v>
      </c>
      <c r="BN28">
        <v>500.0705185185184</v>
      </c>
      <c r="BO28">
        <v>90.14614444444443</v>
      </c>
      <c r="BP28">
        <v>0.09998553703703703</v>
      </c>
      <c r="BQ28">
        <v>18.84683703703704</v>
      </c>
      <c r="BR28">
        <v>19.97128148148148</v>
      </c>
      <c r="BS28">
        <v>999.9000000000001</v>
      </c>
      <c r="BT28">
        <v>0</v>
      </c>
      <c r="BU28">
        <v>0</v>
      </c>
      <c r="BV28">
        <v>10013.22037037037</v>
      </c>
      <c r="BW28">
        <v>0</v>
      </c>
      <c r="BX28">
        <v>9.32272</v>
      </c>
      <c r="BY28">
        <v>19.75735925925926</v>
      </c>
      <c r="BZ28">
        <v>304.6726296296296</v>
      </c>
      <c r="CA28">
        <v>284.5614814814815</v>
      </c>
      <c r="CB28">
        <v>0.5841591481481481</v>
      </c>
      <c r="CC28">
        <v>282.073037037037</v>
      </c>
      <c r="CD28">
        <v>8.744644814814816</v>
      </c>
      <c r="CE28">
        <v>0.8409555555555556</v>
      </c>
      <c r="CF28">
        <v>0.7882959259259259</v>
      </c>
      <c r="CG28">
        <v>4.41808</v>
      </c>
      <c r="CH28">
        <v>3.498272592592592</v>
      </c>
      <c r="CI28">
        <v>2000.006666666667</v>
      </c>
      <c r="CJ28">
        <v>0.9799992222222221</v>
      </c>
      <c r="CK28">
        <v>0.02000086296296296</v>
      </c>
      <c r="CL28">
        <v>0</v>
      </c>
      <c r="CM28">
        <v>2.045988888888889</v>
      </c>
      <c r="CN28">
        <v>0</v>
      </c>
      <c r="CO28">
        <v>3412.445555555555</v>
      </c>
      <c r="CP28">
        <v>17338.27037037037</v>
      </c>
      <c r="CQ28">
        <v>36.96733333333334</v>
      </c>
      <c r="CR28">
        <v>38.24299999999999</v>
      </c>
      <c r="CS28">
        <v>37.15714814814815</v>
      </c>
      <c r="CT28">
        <v>36.125</v>
      </c>
      <c r="CU28">
        <v>35.86333333333334</v>
      </c>
      <c r="CV28">
        <v>1960.006296296297</v>
      </c>
      <c r="CW28">
        <v>40.00037037037037</v>
      </c>
      <c r="CX28">
        <v>0</v>
      </c>
      <c r="CY28">
        <v>1679505341.1</v>
      </c>
      <c r="CZ28">
        <v>0</v>
      </c>
      <c r="DA28">
        <v>0</v>
      </c>
      <c r="DB28" t="s">
        <v>356</v>
      </c>
      <c r="DC28">
        <v>1679454360.5</v>
      </c>
      <c r="DD28">
        <v>1679454360.5</v>
      </c>
      <c r="DE28">
        <v>0</v>
      </c>
      <c r="DF28">
        <v>-0.152</v>
      </c>
      <c r="DG28">
        <v>-0.046</v>
      </c>
      <c r="DH28">
        <v>3.296</v>
      </c>
      <c r="DI28">
        <v>0.35</v>
      </c>
      <c r="DJ28">
        <v>420</v>
      </c>
      <c r="DK28">
        <v>24</v>
      </c>
      <c r="DL28">
        <v>0.27</v>
      </c>
      <c r="DM28">
        <v>0.09</v>
      </c>
      <c r="DN28">
        <v>19.57227</v>
      </c>
      <c r="DO28">
        <v>3.285383864915541</v>
      </c>
      <c r="DP28">
        <v>0.3418268122894986</v>
      </c>
      <c r="DQ28">
        <v>0</v>
      </c>
      <c r="DR28">
        <v>0.5843018250000001</v>
      </c>
      <c r="DS28">
        <v>-0.003106075046905828</v>
      </c>
      <c r="DT28">
        <v>0.0008368358825809433</v>
      </c>
      <c r="DU28">
        <v>1</v>
      </c>
      <c r="DV28">
        <v>1</v>
      </c>
      <c r="DW28">
        <v>2</v>
      </c>
      <c r="DX28" t="s">
        <v>357</v>
      </c>
      <c r="DY28">
        <v>2.98034</v>
      </c>
      <c r="DZ28">
        <v>2.7284</v>
      </c>
      <c r="EA28">
        <v>0.0614463</v>
      </c>
      <c r="EB28">
        <v>0.0585773</v>
      </c>
      <c r="EC28">
        <v>0.0538835</v>
      </c>
      <c r="ED28">
        <v>0.0518233</v>
      </c>
      <c r="EE28">
        <v>28198.1</v>
      </c>
      <c r="EF28">
        <v>27927.2</v>
      </c>
      <c r="EG28">
        <v>30570.3</v>
      </c>
      <c r="EH28">
        <v>29907.9</v>
      </c>
      <c r="EI28">
        <v>39918.3</v>
      </c>
      <c r="EJ28">
        <v>37347.6</v>
      </c>
      <c r="EK28">
        <v>46749.1</v>
      </c>
      <c r="EL28">
        <v>44470.7</v>
      </c>
      <c r="EM28">
        <v>1.88458</v>
      </c>
      <c r="EN28">
        <v>1.85942</v>
      </c>
      <c r="EO28">
        <v>0.0480041</v>
      </c>
      <c r="EP28">
        <v>0</v>
      </c>
      <c r="EQ28">
        <v>19.1864</v>
      </c>
      <c r="ER28">
        <v>999.9</v>
      </c>
      <c r="ES28">
        <v>26.1</v>
      </c>
      <c r="ET28">
        <v>30.3</v>
      </c>
      <c r="EU28">
        <v>12.5507</v>
      </c>
      <c r="EV28">
        <v>63.2923</v>
      </c>
      <c r="EW28">
        <v>23.766</v>
      </c>
      <c r="EX28">
        <v>1</v>
      </c>
      <c r="EY28">
        <v>-0.078252</v>
      </c>
      <c r="EZ28">
        <v>4.61537</v>
      </c>
      <c r="FA28">
        <v>20.1458</v>
      </c>
      <c r="FB28">
        <v>5.23107</v>
      </c>
      <c r="FC28">
        <v>11.9709</v>
      </c>
      <c r="FD28">
        <v>4.97115</v>
      </c>
      <c r="FE28">
        <v>3.28953</v>
      </c>
      <c r="FF28">
        <v>9999</v>
      </c>
      <c r="FG28">
        <v>9999</v>
      </c>
      <c r="FH28">
        <v>9999</v>
      </c>
      <c r="FI28">
        <v>999.9</v>
      </c>
      <c r="FJ28">
        <v>4.9729</v>
      </c>
      <c r="FK28">
        <v>1.87691</v>
      </c>
      <c r="FL28">
        <v>1.87502</v>
      </c>
      <c r="FM28">
        <v>1.87785</v>
      </c>
      <c r="FN28">
        <v>1.87455</v>
      </c>
      <c r="FO28">
        <v>1.87819</v>
      </c>
      <c r="FP28">
        <v>1.87527</v>
      </c>
      <c r="FQ28">
        <v>1.87637</v>
      </c>
      <c r="FR28">
        <v>0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3.065</v>
      </c>
      <c r="GF28">
        <v>0.0774</v>
      </c>
      <c r="GG28">
        <v>1.972114183739502</v>
      </c>
      <c r="GH28">
        <v>0.004449671774874308</v>
      </c>
      <c r="GI28">
        <v>-1.829466635312074E-06</v>
      </c>
      <c r="GJ28">
        <v>4.661545964856727E-10</v>
      </c>
      <c r="GK28">
        <v>0.005649818396270764</v>
      </c>
      <c r="GL28">
        <v>0.003047750899037379</v>
      </c>
      <c r="GM28">
        <v>0.0005145890388989142</v>
      </c>
      <c r="GN28">
        <v>-5.930110997495773E-07</v>
      </c>
      <c r="GO28">
        <v>0</v>
      </c>
      <c r="GP28">
        <v>2134</v>
      </c>
      <c r="GQ28">
        <v>1</v>
      </c>
      <c r="GR28">
        <v>23</v>
      </c>
      <c r="GS28">
        <v>849.2</v>
      </c>
      <c r="GT28">
        <v>849.2</v>
      </c>
      <c r="GU28">
        <v>0.716553</v>
      </c>
      <c r="GV28">
        <v>2.55493</v>
      </c>
      <c r="GW28">
        <v>1.39893</v>
      </c>
      <c r="GX28">
        <v>2.34009</v>
      </c>
      <c r="GY28">
        <v>1.44897</v>
      </c>
      <c r="GZ28">
        <v>2.40967</v>
      </c>
      <c r="HA28">
        <v>36.0582</v>
      </c>
      <c r="HB28">
        <v>24.0262</v>
      </c>
      <c r="HC28">
        <v>18</v>
      </c>
      <c r="HD28">
        <v>490.368</v>
      </c>
      <c r="HE28">
        <v>445.944</v>
      </c>
      <c r="HF28">
        <v>13.6576</v>
      </c>
      <c r="HG28">
        <v>25.8121</v>
      </c>
      <c r="HH28">
        <v>29.9997</v>
      </c>
      <c r="HI28">
        <v>25.7069</v>
      </c>
      <c r="HJ28">
        <v>25.7865</v>
      </c>
      <c r="HK28">
        <v>14.3974</v>
      </c>
      <c r="HL28">
        <v>25.4024</v>
      </c>
      <c r="HM28">
        <v>10.7795</v>
      </c>
      <c r="HN28">
        <v>13.6746</v>
      </c>
      <c r="HO28">
        <v>232.963</v>
      </c>
      <c r="HP28">
        <v>8.79425</v>
      </c>
      <c r="HQ28">
        <v>101.042</v>
      </c>
      <c r="HR28">
        <v>102.263</v>
      </c>
    </row>
    <row r="29" spans="1:226">
      <c r="A29">
        <v>13</v>
      </c>
      <c r="B29">
        <v>1679505316.1</v>
      </c>
      <c r="C29">
        <v>60</v>
      </c>
      <c r="D29" t="s">
        <v>383</v>
      </c>
      <c r="E29" t="s">
        <v>384</v>
      </c>
      <c r="F29">
        <v>5</v>
      </c>
      <c r="G29" t="s">
        <v>353</v>
      </c>
      <c r="H29" t="s">
        <v>354</v>
      </c>
      <c r="I29">
        <v>1679505308.314285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252.7427338782443</v>
      </c>
      <c r="AK29">
        <v>265.354696969697</v>
      </c>
      <c r="AL29">
        <v>-3.247828315521056</v>
      </c>
      <c r="AM29">
        <v>63.93369429513372</v>
      </c>
      <c r="AN29">
        <f>(AP29 - AO29 + BO29*1E3/(8.314*(BQ29+273.15)) * AR29/BN29 * AQ29) * BN29/(100*BB29) * 1000/(1000 - AP29)</f>
        <v>0</v>
      </c>
      <c r="AO29">
        <v>8.742466778275064</v>
      </c>
      <c r="AP29">
        <v>9.328142484848485</v>
      </c>
      <c r="AQ29">
        <v>-2.199826511040144E-09</v>
      </c>
      <c r="AR29">
        <v>100.9875523592358</v>
      </c>
      <c r="AS29">
        <v>2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1.65</v>
      </c>
      <c r="BC29">
        <v>0.5</v>
      </c>
      <c r="BD29" t="s">
        <v>355</v>
      </c>
      <c r="BE29">
        <v>2</v>
      </c>
      <c r="BF29" t="b">
        <v>1</v>
      </c>
      <c r="BG29">
        <v>1679505308.314285</v>
      </c>
      <c r="BH29">
        <v>286.4829285714285</v>
      </c>
      <c r="BI29">
        <v>266.6067142857143</v>
      </c>
      <c r="BJ29">
        <v>9.328249285714287</v>
      </c>
      <c r="BK29">
        <v>8.743721071428572</v>
      </c>
      <c r="BL29">
        <v>283.3864285714286</v>
      </c>
      <c r="BM29">
        <v>9.250837499999999</v>
      </c>
      <c r="BN29">
        <v>500.0727857142857</v>
      </c>
      <c r="BO29">
        <v>90.14583928571427</v>
      </c>
      <c r="BP29">
        <v>0.1000466035714286</v>
      </c>
      <c r="BQ29">
        <v>18.84650357142857</v>
      </c>
      <c r="BR29">
        <v>19.97365714285715</v>
      </c>
      <c r="BS29">
        <v>999.9000000000002</v>
      </c>
      <c r="BT29">
        <v>0</v>
      </c>
      <c r="BU29">
        <v>0</v>
      </c>
      <c r="BV29">
        <v>10001.7</v>
      </c>
      <c r="BW29">
        <v>0</v>
      </c>
      <c r="BX29">
        <v>9.32272</v>
      </c>
      <c r="BY29">
        <v>19.876175</v>
      </c>
      <c r="BZ29">
        <v>289.1805000000001</v>
      </c>
      <c r="CA29">
        <v>268.9584642857142</v>
      </c>
      <c r="CB29">
        <v>0.5845296071428571</v>
      </c>
      <c r="CC29">
        <v>266.6067142857143</v>
      </c>
      <c r="CD29">
        <v>8.743721071428572</v>
      </c>
      <c r="CE29">
        <v>0.8409028571428572</v>
      </c>
      <c r="CF29">
        <v>0.7882100357142858</v>
      </c>
      <c r="CG29">
        <v>4.417186071428572</v>
      </c>
      <c r="CH29">
        <v>3.496728571428572</v>
      </c>
      <c r="CI29">
        <v>1999.990714285714</v>
      </c>
      <c r="CJ29">
        <v>0.979999107142857</v>
      </c>
      <c r="CK29">
        <v>0.02000098571428571</v>
      </c>
      <c r="CL29">
        <v>0</v>
      </c>
      <c r="CM29">
        <v>2.073846428571428</v>
      </c>
      <c r="CN29">
        <v>0</v>
      </c>
      <c r="CO29">
        <v>3415.565000000001</v>
      </c>
      <c r="CP29">
        <v>17338.14285714286</v>
      </c>
      <c r="CQ29">
        <v>36.94824999999999</v>
      </c>
      <c r="CR29">
        <v>38.223</v>
      </c>
      <c r="CS29">
        <v>37.13828571428571</v>
      </c>
      <c r="CT29">
        <v>36.1205</v>
      </c>
      <c r="CU29">
        <v>35.8435</v>
      </c>
      <c r="CV29">
        <v>1959.990714285714</v>
      </c>
      <c r="CW29">
        <v>40</v>
      </c>
      <c r="CX29">
        <v>0</v>
      </c>
      <c r="CY29">
        <v>1679505345.9</v>
      </c>
      <c r="CZ29">
        <v>0</v>
      </c>
      <c r="DA29">
        <v>0</v>
      </c>
      <c r="DB29" t="s">
        <v>356</v>
      </c>
      <c r="DC29">
        <v>1679454360.5</v>
      </c>
      <c r="DD29">
        <v>1679454360.5</v>
      </c>
      <c r="DE29">
        <v>0</v>
      </c>
      <c r="DF29">
        <v>-0.152</v>
      </c>
      <c r="DG29">
        <v>-0.046</v>
      </c>
      <c r="DH29">
        <v>3.296</v>
      </c>
      <c r="DI29">
        <v>0.35</v>
      </c>
      <c r="DJ29">
        <v>420</v>
      </c>
      <c r="DK29">
        <v>24</v>
      </c>
      <c r="DL29">
        <v>0.27</v>
      </c>
      <c r="DM29">
        <v>0.09</v>
      </c>
      <c r="DN29">
        <v>19.79624878048781</v>
      </c>
      <c r="DO29">
        <v>1.5744292682927</v>
      </c>
      <c r="DP29">
        <v>0.1873729190443371</v>
      </c>
      <c r="DQ29">
        <v>0</v>
      </c>
      <c r="DR29">
        <v>0.5844526341463415</v>
      </c>
      <c r="DS29">
        <v>0.005293191637632093</v>
      </c>
      <c r="DT29">
        <v>0.0009674111229385625</v>
      </c>
      <c r="DU29">
        <v>1</v>
      </c>
      <c r="DV29">
        <v>1</v>
      </c>
      <c r="DW29">
        <v>2</v>
      </c>
      <c r="DX29" t="s">
        <v>357</v>
      </c>
      <c r="DY29">
        <v>2.98061</v>
      </c>
      <c r="DZ29">
        <v>2.72827</v>
      </c>
      <c r="EA29">
        <v>0.0584457</v>
      </c>
      <c r="EB29">
        <v>0.0553623</v>
      </c>
      <c r="EC29">
        <v>0.0538826</v>
      </c>
      <c r="ED29">
        <v>0.0518155</v>
      </c>
      <c r="EE29">
        <v>28288.5</v>
      </c>
      <c r="EF29">
        <v>28023.2</v>
      </c>
      <c r="EG29">
        <v>30570.5</v>
      </c>
      <c r="EH29">
        <v>29908.5</v>
      </c>
      <c r="EI29">
        <v>39918.3</v>
      </c>
      <c r="EJ29">
        <v>37348.5</v>
      </c>
      <c r="EK29">
        <v>46749.3</v>
      </c>
      <c r="EL29">
        <v>44471.7</v>
      </c>
      <c r="EM29">
        <v>1.88463</v>
      </c>
      <c r="EN29">
        <v>1.85925</v>
      </c>
      <c r="EO29">
        <v>0.047721</v>
      </c>
      <c r="EP29">
        <v>0</v>
      </c>
      <c r="EQ29">
        <v>19.1856</v>
      </c>
      <c r="ER29">
        <v>999.9</v>
      </c>
      <c r="ES29">
        <v>26.1</v>
      </c>
      <c r="ET29">
        <v>30.3</v>
      </c>
      <c r="EU29">
        <v>12.549</v>
      </c>
      <c r="EV29">
        <v>63.5123</v>
      </c>
      <c r="EW29">
        <v>23.5817</v>
      </c>
      <c r="EX29">
        <v>1</v>
      </c>
      <c r="EY29">
        <v>-0.0786738</v>
      </c>
      <c r="EZ29">
        <v>4.62491</v>
      </c>
      <c r="FA29">
        <v>20.1456</v>
      </c>
      <c r="FB29">
        <v>5.23137</v>
      </c>
      <c r="FC29">
        <v>11.9709</v>
      </c>
      <c r="FD29">
        <v>4.9712</v>
      </c>
      <c r="FE29">
        <v>3.28948</v>
      </c>
      <c r="FF29">
        <v>9999</v>
      </c>
      <c r="FG29">
        <v>9999</v>
      </c>
      <c r="FH29">
        <v>9999</v>
      </c>
      <c r="FI29">
        <v>999.9</v>
      </c>
      <c r="FJ29">
        <v>4.9729</v>
      </c>
      <c r="FK29">
        <v>1.87694</v>
      </c>
      <c r="FL29">
        <v>1.87505</v>
      </c>
      <c r="FM29">
        <v>1.87789</v>
      </c>
      <c r="FN29">
        <v>1.87455</v>
      </c>
      <c r="FO29">
        <v>1.8782</v>
      </c>
      <c r="FP29">
        <v>1.87531</v>
      </c>
      <c r="FQ29">
        <v>1.87637</v>
      </c>
      <c r="FR29">
        <v>0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3.008</v>
      </c>
      <c r="GF29">
        <v>0.0774</v>
      </c>
      <c r="GG29">
        <v>1.972114183739502</v>
      </c>
      <c r="GH29">
        <v>0.004449671774874308</v>
      </c>
      <c r="GI29">
        <v>-1.829466635312074E-06</v>
      </c>
      <c r="GJ29">
        <v>4.661545964856727E-10</v>
      </c>
      <c r="GK29">
        <v>0.005649818396270764</v>
      </c>
      <c r="GL29">
        <v>0.003047750899037379</v>
      </c>
      <c r="GM29">
        <v>0.0005145890388989142</v>
      </c>
      <c r="GN29">
        <v>-5.930110997495773E-07</v>
      </c>
      <c r="GO29">
        <v>0</v>
      </c>
      <c r="GP29">
        <v>2134</v>
      </c>
      <c r="GQ29">
        <v>1</v>
      </c>
      <c r="GR29">
        <v>23</v>
      </c>
      <c r="GS29">
        <v>849.3</v>
      </c>
      <c r="GT29">
        <v>849.3</v>
      </c>
      <c r="GU29">
        <v>0.681152</v>
      </c>
      <c r="GV29">
        <v>2.55859</v>
      </c>
      <c r="GW29">
        <v>1.39893</v>
      </c>
      <c r="GX29">
        <v>2.34009</v>
      </c>
      <c r="GY29">
        <v>1.44897</v>
      </c>
      <c r="GZ29">
        <v>2.48169</v>
      </c>
      <c r="HA29">
        <v>36.0816</v>
      </c>
      <c r="HB29">
        <v>24.035</v>
      </c>
      <c r="HC29">
        <v>18</v>
      </c>
      <c r="HD29">
        <v>490.38</v>
      </c>
      <c r="HE29">
        <v>445.831</v>
      </c>
      <c r="HF29">
        <v>13.6801</v>
      </c>
      <c r="HG29">
        <v>25.8103</v>
      </c>
      <c r="HH29">
        <v>29.9998</v>
      </c>
      <c r="HI29">
        <v>25.7047</v>
      </c>
      <c r="HJ29">
        <v>25.786</v>
      </c>
      <c r="HK29">
        <v>13.669</v>
      </c>
      <c r="HL29">
        <v>25.4024</v>
      </c>
      <c r="HM29">
        <v>10.7795</v>
      </c>
      <c r="HN29">
        <v>13.6878</v>
      </c>
      <c r="HO29">
        <v>219.327</v>
      </c>
      <c r="HP29">
        <v>8.79425</v>
      </c>
      <c r="HQ29">
        <v>101.043</v>
      </c>
      <c r="HR29">
        <v>102.265</v>
      </c>
    </row>
    <row r="30" spans="1:226">
      <c r="A30">
        <v>14</v>
      </c>
      <c r="B30">
        <v>1679505321.1</v>
      </c>
      <c r="C30">
        <v>65</v>
      </c>
      <c r="D30" t="s">
        <v>385</v>
      </c>
      <c r="E30" t="s">
        <v>386</v>
      </c>
      <c r="F30">
        <v>5</v>
      </c>
      <c r="G30" t="s">
        <v>353</v>
      </c>
      <c r="H30" t="s">
        <v>354</v>
      </c>
      <c r="I30">
        <v>1679505313.6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235.6180264522051</v>
      </c>
      <c r="AK30">
        <v>248.7710545454545</v>
      </c>
      <c r="AL30">
        <v>-3.323603381236458</v>
      </c>
      <c r="AM30">
        <v>63.93369429513372</v>
      </c>
      <c r="AN30">
        <f>(AP30 - AO30 + BO30*1E3/(8.314*(BQ30+273.15)) * AR30/BN30 * AQ30) * BN30/(100*BB30) * 1000/(1000 - AP30)</f>
        <v>0</v>
      </c>
      <c r="AO30">
        <v>8.740359095359418</v>
      </c>
      <c r="AP30">
        <v>9.326718242424242</v>
      </c>
      <c r="AQ30">
        <v>-3.294489007098915E-07</v>
      </c>
      <c r="AR30">
        <v>100.9875523592358</v>
      </c>
      <c r="AS30">
        <v>2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1.65</v>
      </c>
      <c r="BC30">
        <v>0.5</v>
      </c>
      <c r="BD30" t="s">
        <v>355</v>
      </c>
      <c r="BE30">
        <v>2</v>
      </c>
      <c r="BF30" t="b">
        <v>1</v>
      </c>
      <c r="BG30">
        <v>1679505313.6</v>
      </c>
      <c r="BH30">
        <v>269.292074074074</v>
      </c>
      <c r="BI30">
        <v>249.1407777777778</v>
      </c>
      <c r="BJ30">
        <v>9.327958518518519</v>
      </c>
      <c r="BK30">
        <v>8.742463703703704</v>
      </c>
      <c r="BL30">
        <v>266.2563333333333</v>
      </c>
      <c r="BM30">
        <v>9.25054962962963</v>
      </c>
      <c r="BN30">
        <v>500.085074074074</v>
      </c>
      <c r="BO30">
        <v>90.1461111111111</v>
      </c>
      <c r="BP30">
        <v>0.09998873703703703</v>
      </c>
      <c r="BQ30">
        <v>18.84378888888889</v>
      </c>
      <c r="BR30">
        <v>19.98</v>
      </c>
      <c r="BS30">
        <v>999.9000000000001</v>
      </c>
      <c r="BT30">
        <v>0</v>
      </c>
      <c r="BU30">
        <v>0</v>
      </c>
      <c r="BV30">
        <v>9986.848148148149</v>
      </c>
      <c r="BW30">
        <v>0</v>
      </c>
      <c r="BX30">
        <v>9.32272</v>
      </c>
      <c r="BY30">
        <v>20.15122222222223</v>
      </c>
      <c r="BZ30">
        <v>271.8277037037037</v>
      </c>
      <c r="CA30">
        <v>251.3382222222222</v>
      </c>
      <c r="CB30">
        <v>0.5854953703703702</v>
      </c>
      <c r="CC30">
        <v>249.1407777777778</v>
      </c>
      <c r="CD30">
        <v>8.742463703703704</v>
      </c>
      <c r="CE30">
        <v>0.8408791851851853</v>
      </c>
      <c r="CF30">
        <v>0.7880989999999999</v>
      </c>
      <c r="CG30">
        <v>4.416782962962962</v>
      </c>
      <c r="CH30">
        <v>3.494733333333333</v>
      </c>
      <c r="CI30">
        <v>2000.002222222222</v>
      </c>
      <c r="CJ30">
        <v>0.979999111111111</v>
      </c>
      <c r="CK30">
        <v>0.02000098148148148</v>
      </c>
      <c r="CL30">
        <v>0</v>
      </c>
      <c r="CM30">
        <v>2.093533333333333</v>
      </c>
      <c r="CN30">
        <v>0</v>
      </c>
      <c r="CO30">
        <v>3419.469629629629</v>
      </c>
      <c r="CP30">
        <v>17338.25555555556</v>
      </c>
      <c r="CQ30">
        <v>36.93011111111111</v>
      </c>
      <c r="CR30">
        <v>38.20099999999999</v>
      </c>
      <c r="CS30">
        <v>37.10866666666667</v>
      </c>
      <c r="CT30">
        <v>36.10866666666667</v>
      </c>
      <c r="CU30">
        <v>35.82133333333334</v>
      </c>
      <c r="CV30">
        <v>1960.002222222222</v>
      </c>
      <c r="CW30">
        <v>40</v>
      </c>
      <c r="CX30">
        <v>0</v>
      </c>
      <c r="CY30">
        <v>1679505351.3</v>
      </c>
      <c r="CZ30">
        <v>0</v>
      </c>
      <c r="DA30">
        <v>0</v>
      </c>
      <c r="DB30" t="s">
        <v>356</v>
      </c>
      <c r="DC30">
        <v>1679454360.5</v>
      </c>
      <c r="DD30">
        <v>1679454360.5</v>
      </c>
      <c r="DE30">
        <v>0</v>
      </c>
      <c r="DF30">
        <v>-0.152</v>
      </c>
      <c r="DG30">
        <v>-0.046</v>
      </c>
      <c r="DH30">
        <v>3.296</v>
      </c>
      <c r="DI30">
        <v>0.35</v>
      </c>
      <c r="DJ30">
        <v>420</v>
      </c>
      <c r="DK30">
        <v>24</v>
      </c>
      <c r="DL30">
        <v>0.27</v>
      </c>
      <c r="DM30">
        <v>0.09</v>
      </c>
      <c r="DN30">
        <v>20.02711707317073</v>
      </c>
      <c r="DO30">
        <v>2.827258536585366</v>
      </c>
      <c r="DP30">
        <v>0.3194652948076762</v>
      </c>
      <c r="DQ30">
        <v>0</v>
      </c>
      <c r="DR30">
        <v>0.5851491951219512</v>
      </c>
      <c r="DS30">
        <v>0.01108540766550557</v>
      </c>
      <c r="DT30">
        <v>0.001359131433898268</v>
      </c>
      <c r="DU30">
        <v>1</v>
      </c>
      <c r="DV30">
        <v>1</v>
      </c>
      <c r="DW30">
        <v>2</v>
      </c>
      <c r="DX30" t="s">
        <v>357</v>
      </c>
      <c r="DY30">
        <v>2.98035</v>
      </c>
      <c r="DZ30">
        <v>2.72789</v>
      </c>
      <c r="EA30">
        <v>0.0553124</v>
      </c>
      <c r="EB30">
        <v>0.0521081</v>
      </c>
      <c r="EC30">
        <v>0.0538756</v>
      </c>
      <c r="ED30">
        <v>0.05182</v>
      </c>
      <c r="EE30">
        <v>28382.2</v>
      </c>
      <c r="EF30">
        <v>28119.8</v>
      </c>
      <c r="EG30">
        <v>30570.1</v>
      </c>
      <c r="EH30">
        <v>29908.5</v>
      </c>
      <c r="EI30">
        <v>39918</v>
      </c>
      <c r="EJ30">
        <v>37348</v>
      </c>
      <c r="EK30">
        <v>46748.8</v>
      </c>
      <c r="EL30">
        <v>44471.5</v>
      </c>
      <c r="EM30">
        <v>1.88423</v>
      </c>
      <c r="EN30">
        <v>1.85952</v>
      </c>
      <c r="EO30">
        <v>0.0488684</v>
      </c>
      <c r="EP30">
        <v>0</v>
      </c>
      <c r="EQ30">
        <v>19.1835</v>
      </c>
      <c r="ER30">
        <v>999.9</v>
      </c>
      <c r="ES30">
        <v>26.1</v>
      </c>
      <c r="ET30">
        <v>30.3</v>
      </c>
      <c r="EU30">
        <v>12.5504</v>
      </c>
      <c r="EV30">
        <v>63.5223</v>
      </c>
      <c r="EW30">
        <v>23.5777</v>
      </c>
      <c r="EX30">
        <v>1</v>
      </c>
      <c r="EY30">
        <v>-0.0786357</v>
      </c>
      <c r="EZ30">
        <v>4.62088</v>
      </c>
      <c r="FA30">
        <v>20.1456</v>
      </c>
      <c r="FB30">
        <v>5.23167</v>
      </c>
      <c r="FC30">
        <v>11.9703</v>
      </c>
      <c r="FD30">
        <v>4.97115</v>
      </c>
      <c r="FE30">
        <v>3.28955</v>
      </c>
      <c r="FF30">
        <v>9999</v>
      </c>
      <c r="FG30">
        <v>9999</v>
      </c>
      <c r="FH30">
        <v>9999</v>
      </c>
      <c r="FI30">
        <v>999.9</v>
      </c>
      <c r="FJ30">
        <v>4.97292</v>
      </c>
      <c r="FK30">
        <v>1.87693</v>
      </c>
      <c r="FL30">
        <v>1.87504</v>
      </c>
      <c r="FM30">
        <v>1.87789</v>
      </c>
      <c r="FN30">
        <v>1.87455</v>
      </c>
      <c r="FO30">
        <v>1.8782</v>
      </c>
      <c r="FP30">
        <v>1.87531</v>
      </c>
      <c r="FQ30">
        <v>1.87637</v>
      </c>
      <c r="FR30">
        <v>0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2.948</v>
      </c>
      <c r="GF30">
        <v>0.0774</v>
      </c>
      <c r="GG30">
        <v>1.972114183739502</v>
      </c>
      <c r="GH30">
        <v>0.004449671774874308</v>
      </c>
      <c r="GI30">
        <v>-1.829466635312074E-06</v>
      </c>
      <c r="GJ30">
        <v>4.661545964856727E-10</v>
      </c>
      <c r="GK30">
        <v>0.005649818396270764</v>
      </c>
      <c r="GL30">
        <v>0.003047750899037379</v>
      </c>
      <c r="GM30">
        <v>0.0005145890388989142</v>
      </c>
      <c r="GN30">
        <v>-5.930110997495773E-07</v>
      </c>
      <c r="GO30">
        <v>0</v>
      </c>
      <c r="GP30">
        <v>2134</v>
      </c>
      <c r="GQ30">
        <v>1</v>
      </c>
      <c r="GR30">
        <v>23</v>
      </c>
      <c r="GS30">
        <v>849.3</v>
      </c>
      <c r="GT30">
        <v>849.3</v>
      </c>
      <c r="GU30">
        <v>0.640869</v>
      </c>
      <c r="GV30">
        <v>2.55005</v>
      </c>
      <c r="GW30">
        <v>1.39893</v>
      </c>
      <c r="GX30">
        <v>2.34009</v>
      </c>
      <c r="GY30">
        <v>1.44897</v>
      </c>
      <c r="GZ30">
        <v>2.4646</v>
      </c>
      <c r="HA30">
        <v>36.0816</v>
      </c>
      <c r="HB30">
        <v>24.0262</v>
      </c>
      <c r="HC30">
        <v>18</v>
      </c>
      <c r="HD30">
        <v>490.158</v>
      </c>
      <c r="HE30">
        <v>445.983</v>
      </c>
      <c r="HF30">
        <v>13.6938</v>
      </c>
      <c r="HG30">
        <v>25.8086</v>
      </c>
      <c r="HH30">
        <v>29.9999</v>
      </c>
      <c r="HI30">
        <v>25.7041</v>
      </c>
      <c r="HJ30">
        <v>25.7838</v>
      </c>
      <c r="HK30">
        <v>12.8765</v>
      </c>
      <c r="HL30">
        <v>25.1227</v>
      </c>
      <c r="HM30">
        <v>10.7795</v>
      </c>
      <c r="HN30">
        <v>13.7029</v>
      </c>
      <c r="HO30">
        <v>199.243</v>
      </c>
      <c r="HP30">
        <v>8.79425</v>
      </c>
      <c r="HQ30">
        <v>101.042</v>
      </c>
      <c r="HR30">
        <v>102.265</v>
      </c>
    </row>
    <row r="31" spans="1:226">
      <c r="A31">
        <v>15</v>
      </c>
      <c r="B31">
        <v>1679505326.1</v>
      </c>
      <c r="C31">
        <v>70</v>
      </c>
      <c r="D31" t="s">
        <v>387</v>
      </c>
      <c r="E31" t="s">
        <v>388</v>
      </c>
      <c r="F31">
        <v>5</v>
      </c>
      <c r="G31" t="s">
        <v>353</v>
      </c>
      <c r="H31" t="s">
        <v>354</v>
      </c>
      <c r="I31">
        <v>1679505318.314285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219.1199403120985</v>
      </c>
      <c r="AK31">
        <v>232.3959575757576</v>
      </c>
      <c r="AL31">
        <v>-3.271168622331737</v>
      </c>
      <c r="AM31">
        <v>63.93369429513372</v>
      </c>
      <c r="AN31">
        <f>(AP31 - AO31 + BO31*1E3/(8.314*(BQ31+273.15)) * AR31/BN31 * AQ31) * BN31/(100*BB31) * 1000/(1000 - AP31)</f>
        <v>0</v>
      </c>
      <c r="AO31">
        <v>8.760221176404105</v>
      </c>
      <c r="AP31">
        <v>9.331181454545456</v>
      </c>
      <c r="AQ31">
        <v>1.00030682701746E-06</v>
      </c>
      <c r="AR31">
        <v>100.9875523592358</v>
      </c>
      <c r="AS31">
        <v>1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1.65</v>
      </c>
      <c r="BC31">
        <v>0.5</v>
      </c>
      <c r="BD31" t="s">
        <v>355</v>
      </c>
      <c r="BE31">
        <v>2</v>
      </c>
      <c r="BF31" t="b">
        <v>1</v>
      </c>
      <c r="BG31">
        <v>1679505318.314285</v>
      </c>
      <c r="BH31">
        <v>253.9540714285714</v>
      </c>
      <c r="BI31">
        <v>233.57475</v>
      </c>
      <c r="BJ31">
        <v>9.327903571428573</v>
      </c>
      <c r="BK31">
        <v>8.747112857142856</v>
      </c>
      <c r="BL31">
        <v>250.9733214285714</v>
      </c>
      <c r="BM31">
        <v>9.250494999999999</v>
      </c>
      <c r="BN31">
        <v>500.0575357142857</v>
      </c>
      <c r="BO31">
        <v>90.14576428571431</v>
      </c>
      <c r="BP31">
        <v>0.09988514642857142</v>
      </c>
      <c r="BQ31">
        <v>18.84345</v>
      </c>
      <c r="BR31">
        <v>19.98601071428572</v>
      </c>
      <c r="BS31">
        <v>999.9000000000002</v>
      </c>
      <c r="BT31">
        <v>0</v>
      </c>
      <c r="BU31">
        <v>0</v>
      </c>
      <c r="BV31">
        <v>9992.805357142859</v>
      </c>
      <c r="BW31">
        <v>0</v>
      </c>
      <c r="BX31">
        <v>9.32272</v>
      </c>
      <c r="BY31">
        <v>20.3792</v>
      </c>
      <c r="BZ31">
        <v>256.3452142857143</v>
      </c>
      <c r="CA31">
        <v>235.6358571428572</v>
      </c>
      <c r="CB31">
        <v>0.5807908571428572</v>
      </c>
      <c r="CC31">
        <v>233.57475</v>
      </c>
      <c r="CD31">
        <v>8.747112857142856</v>
      </c>
      <c r="CE31">
        <v>0.8408710357142858</v>
      </c>
      <c r="CF31">
        <v>0.7885151785714287</v>
      </c>
      <c r="CG31">
        <v>4.416644642857143</v>
      </c>
      <c r="CH31">
        <v>3.502207142857143</v>
      </c>
      <c r="CI31">
        <v>1999.998928571429</v>
      </c>
      <c r="CJ31">
        <v>0.979999</v>
      </c>
      <c r="CK31">
        <v>0.0200011</v>
      </c>
      <c r="CL31">
        <v>0</v>
      </c>
      <c r="CM31">
        <v>2.124282142857143</v>
      </c>
      <c r="CN31">
        <v>0</v>
      </c>
      <c r="CO31">
        <v>3423.249642857143</v>
      </c>
      <c r="CP31">
        <v>17338.22142857143</v>
      </c>
      <c r="CQ31">
        <v>36.91042857142857</v>
      </c>
      <c r="CR31">
        <v>38.187</v>
      </c>
      <c r="CS31">
        <v>37.089</v>
      </c>
      <c r="CT31">
        <v>36.089</v>
      </c>
      <c r="CU31">
        <v>35.80092857142857</v>
      </c>
      <c r="CV31">
        <v>1959.998928571429</v>
      </c>
      <c r="CW31">
        <v>40</v>
      </c>
      <c r="CX31">
        <v>0</v>
      </c>
      <c r="CY31">
        <v>1679505356.1</v>
      </c>
      <c r="CZ31">
        <v>0</v>
      </c>
      <c r="DA31">
        <v>0</v>
      </c>
      <c r="DB31" t="s">
        <v>356</v>
      </c>
      <c r="DC31">
        <v>1679454360.5</v>
      </c>
      <c r="DD31">
        <v>1679454360.5</v>
      </c>
      <c r="DE31">
        <v>0</v>
      </c>
      <c r="DF31">
        <v>-0.152</v>
      </c>
      <c r="DG31">
        <v>-0.046</v>
      </c>
      <c r="DH31">
        <v>3.296</v>
      </c>
      <c r="DI31">
        <v>0.35</v>
      </c>
      <c r="DJ31">
        <v>420</v>
      </c>
      <c r="DK31">
        <v>24</v>
      </c>
      <c r="DL31">
        <v>0.27</v>
      </c>
      <c r="DM31">
        <v>0.09</v>
      </c>
      <c r="DN31">
        <v>20.2050268292683</v>
      </c>
      <c r="DO31">
        <v>3.015397212543578</v>
      </c>
      <c r="DP31">
        <v>0.3372122108314716</v>
      </c>
      <c r="DQ31">
        <v>0</v>
      </c>
      <c r="DR31">
        <v>0.5830328536585365</v>
      </c>
      <c r="DS31">
        <v>-0.02877449477351843</v>
      </c>
      <c r="DT31">
        <v>0.005898711552414148</v>
      </c>
      <c r="DU31">
        <v>1</v>
      </c>
      <c r="DV31">
        <v>1</v>
      </c>
      <c r="DW31">
        <v>2</v>
      </c>
      <c r="DX31" t="s">
        <v>357</v>
      </c>
      <c r="DY31">
        <v>2.98049</v>
      </c>
      <c r="DZ31">
        <v>2.72804</v>
      </c>
      <c r="EA31">
        <v>0.0521408</v>
      </c>
      <c r="EB31">
        <v>0.0487163</v>
      </c>
      <c r="EC31">
        <v>0.0539014</v>
      </c>
      <c r="ED31">
        <v>0.05195</v>
      </c>
      <c r="EE31">
        <v>28477.5</v>
      </c>
      <c r="EF31">
        <v>28220.6</v>
      </c>
      <c r="EG31">
        <v>30570</v>
      </c>
      <c r="EH31">
        <v>29908.7</v>
      </c>
      <c r="EI31">
        <v>39916.5</v>
      </c>
      <c r="EJ31">
        <v>37342.7</v>
      </c>
      <c r="EK31">
        <v>46748.6</v>
      </c>
      <c r="EL31">
        <v>44471.6</v>
      </c>
      <c r="EM31">
        <v>1.88472</v>
      </c>
      <c r="EN31">
        <v>1.85935</v>
      </c>
      <c r="EO31">
        <v>0.0491366</v>
      </c>
      <c r="EP31">
        <v>0</v>
      </c>
      <c r="EQ31">
        <v>19.1819</v>
      </c>
      <c r="ER31">
        <v>999.9</v>
      </c>
      <c r="ES31">
        <v>26.1</v>
      </c>
      <c r="ET31">
        <v>30.3</v>
      </c>
      <c r="EU31">
        <v>12.5503</v>
      </c>
      <c r="EV31">
        <v>63.3223</v>
      </c>
      <c r="EW31">
        <v>23.8662</v>
      </c>
      <c r="EX31">
        <v>1</v>
      </c>
      <c r="EY31">
        <v>-0.0786789</v>
      </c>
      <c r="EZ31">
        <v>4.64083</v>
      </c>
      <c r="FA31">
        <v>20.1448</v>
      </c>
      <c r="FB31">
        <v>5.23077</v>
      </c>
      <c r="FC31">
        <v>11.9701</v>
      </c>
      <c r="FD31">
        <v>4.9711</v>
      </c>
      <c r="FE31">
        <v>3.28943</v>
      </c>
      <c r="FF31">
        <v>9999</v>
      </c>
      <c r="FG31">
        <v>9999</v>
      </c>
      <c r="FH31">
        <v>9999</v>
      </c>
      <c r="FI31">
        <v>999.9</v>
      </c>
      <c r="FJ31">
        <v>4.97291</v>
      </c>
      <c r="FK31">
        <v>1.87686</v>
      </c>
      <c r="FL31">
        <v>1.87501</v>
      </c>
      <c r="FM31">
        <v>1.87787</v>
      </c>
      <c r="FN31">
        <v>1.87454</v>
      </c>
      <c r="FO31">
        <v>1.8782</v>
      </c>
      <c r="FP31">
        <v>1.87529</v>
      </c>
      <c r="FQ31">
        <v>1.87637</v>
      </c>
      <c r="FR31">
        <v>0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2.889</v>
      </c>
      <c r="GF31">
        <v>0.0775</v>
      </c>
      <c r="GG31">
        <v>1.972114183739502</v>
      </c>
      <c r="GH31">
        <v>0.004449671774874308</v>
      </c>
      <c r="GI31">
        <v>-1.829466635312074E-06</v>
      </c>
      <c r="GJ31">
        <v>4.661545964856727E-10</v>
      </c>
      <c r="GK31">
        <v>0.005649818396270764</v>
      </c>
      <c r="GL31">
        <v>0.003047750899037379</v>
      </c>
      <c r="GM31">
        <v>0.0005145890388989142</v>
      </c>
      <c r="GN31">
        <v>-5.930110997495773E-07</v>
      </c>
      <c r="GO31">
        <v>0</v>
      </c>
      <c r="GP31">
        <v>2134</v>
      </c>
      <c r="GQ31">
        <v>1</v>
      </c>
      <c r="GR31">
        <v>23</v>
      </c>
      <c r="GS31">
        <v>849.4</v>
      </c>
      <c r="GT31">
        <v>849.4</v>
      </c>
      <c r="GU31">
        <v>0.606689</v>
      </c>
      <c r="GV31">
        <v>2.57324</v>
      </c>
      <c r="GW31">
        <v>1.39893</v>
      </c>
      <c r="GX31">
        <v>2.34009</v>
      </c>
      <c r="GY31">
        <v>1.44897</v>
      </c>
      <c r="GZ31">
        <v>2.40479</v>
      </c>
      <c r="HA31">
        <v>36.0816</v>
      </c>
      <c r="HB31">
        <v>24.0262</v>
      </c>
      <c r="HC31">
        <v>18</v>
      </c>
      <c r="HD31">
        <v>490.419</v>
      </c>
      <c r="HE31">
        <v>445.875</v>
      </c>
      <c r="HF31">
        <v>13.7082</v>
      </c>
      <c r="HG31">
        <v>25.8064</v>
      </c>
      <c r="HH31">
        <v>29.9999</v>
      </c>
      <c r="HI31">
        <v>25.7026</v>
      </c>
      <c r="HJ31">
        <v>25.7838</v>
      </c>
      <c r="HK31">
        <v>12.1731</v>
      </c>
      <c r="HL31">
        <v>25.1227</v>
      </c>
      <c r="HM31">
        <v>10.7795</v>
      </c>
      <c r="HN31">
        <v>13.7076</v>
      </c>
      <c r="HO31">
        <v>185.883</v>
      </c>
      <c r="HP31">
        <v>8.80767</v>
      </c>
      <c r="HQ31">
        <v>101.041</v>
      </c>
      <c r="HR31">
        <v>102.265</v>
      </c>
    </row>
    <row r="32" spans="1:226">
      <c r="A32">
        <v>16</v>
      </c>
      <c r="B32">
        <v>1679505331.1</v>
      </c>
      <c r="C32">
        <v>75</v>
      </c>
      <c r="D32" t="s">
        <v>389</v>
      </c>
      <c r="E32" t="s">
        <v>390</v>
      </c>
      <c r="F32">
        <v>5</v>
      </c>
      <c r="G32" t="s">
        <v>353</v>
      </c>
      <c r="H32" t="s">
        <v>354</v>
      </c>
      <c r="I32">
        <v>1679505323.6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202.3842934218676</v>
      </c>
      <c r="AK32">
        <v>215.8228363636362</v>
      </c>
      <c r="AL32">
        <v>-3.300617853914503</v>
      </c>
      <c r="AM32">
        <v>63.93369429513372</v>
      </c>
      <c r="AN32">
        <f>(AP32 - AO32 + BO32*1E3/(8.314*(BQ32+273.15)) * AR32/BN32 * AQ32) * BN32/(100*BB32) * 1000/(1000 - AP32)</f>
        <v>0</v>
      </c>
      <c r="AO32">
        <v>8.772132946126357</v>
      </c>
      <c r="AP32">
        <v>9.342091575757578</v>
      </c>
      <c r="AQ32">
        <v>2.045535780141784E-06</v>
      </c>
      <c r="AR32">
        <v>100.9875523592358</v>
      </c>
      <c r="AS32">
        <v>2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1.65</v>
      </c>
      <c r="BC32">
        <v>0.5</v>
      </c>
      <c r="BD32" t="s">
        <v>355</v>
      </c>
      <c r="BE32">
        <v>2</v>
      </c>
      <c r="BF32" t="b">
        <v>1</v>
      </c>
      <c r="BG32">
        <v>1679505323.6</v>
      </c>
      <c r="BH32">
        <v>236.6977777777778</v>
      </c>
      <c r="BI32">
        <v>216.0270740740741</v>
      </c>
      <c r="BJ32">
        <v>9.331399259259261</v>
      </c>
      <c r="BK32">
        <v>8.757074814814814</v>
      </c>
      <c r="BL32">
        <v>233.7796666666667</v>
      </c>
      <c r="BM32">
        <v>9.253947777777777</v>
      </c>
      <c r="BN32">
        <v>500.0775925925926</v>
      </c>
      <c r="BO32">
        <v>90.14465925925926</v>
      </c>
      <c r="BP32">
        <v>0.09993712592592592</v>
      </c>
      <c r="BQ32">
        <v>18.84317407407407</v>
      </c>
      <c r="BR32">
        <v>19.98994074074074</v>
      </c>
      <c r="BS32">
        <v>999.9000000000001</v>
      </c>
      <c r="BT32">
        <v>0</v>
      </c>
      <c r="BU32">
        <v>0</v>
      </c>
      <c r="BV32">
        <v>9984.624074074074</v>
      </c>
      <c r="BW32">
        <v>0</v>
      </c>
      <c r="BX32">
        <v>9.32272</v>
      </c>
      <c r="BY32">
        <v>20.67064814814815</v>
      </c>
      <c r="BZ32">
        <v>238.9272222222222</v>
      </c>
      <c r="CA32">
        <v>217.9353703703704</v>
      </c>
      <c r="CB32">
        <v>0.5743236296296297</v>
      </c>
      <c r="CC32">
        <v>216.0270740740741</v>
      </c>
      <c r="CD32">
        <v>8.757074814814814</v>
      </c>
      <c r="CE32">
        <v>0.8411757777777779</v>
      </c>
      <c r="CF32">
        <v>0.7894035555555556</v>
      </c>
      <c r="CG32">
        <v>4.421817037037037</v>
      </c>
      <c r="CH32">
        <v>3.518157777777778</v>
      </c>
      <c r="CI32">
        <v>2000.011851851852</v>
      </c>
      <c r="CJ32">
        <v>0.979999</v>
      </c>
      <c r="CK32">
        <v>0.0200011</v>
      </c>
      <c r="CL32">
        <v>0</v>
      </c>
      <c r="CM32">
        <v>2.077766666666667</v>
      </c>
      <c r="CN32">
        <v>0</v>
      </c>
      <c r="CO32">
        <v>3427.925555555556</v>
      </c>
      <c r="CP32">
        <v>17338.33703703704</v>
      </c>
      <c r="CQ32">
        <v>36.88877777777778</v>
      </c>
      <c r="CR32">
        <v>38.16633333333333</v>
      </c>
      <c r="CS32">
        <v>37.06666666666667</v>
      </c>
      <c r="CT32">
        <v>36.07133333333334</v>
      </c>
      <c r="CU32">
        <v>35.77985185185185</v>
      </c>
      <c r="CV32">
        <v>1960.011851851852</v>
      </c>
      <c r="CW32">
        <v>40</v>
      </c>
      <c r="CX32">
        <v>0</v>
      </c>
      <c r="CY32">
        <v>1679505360.9</v>
      </c>
      <c r="CZ32">
        <v>0</v>
      </c>
      <c r="DA32">
        <v>0</v>
      </c>
      <c r="DB32" t="s">
        <v>356</v>
      </c>
      <c r="DC32">
        <v>1679454360.5</v>
      </c>
      <c r="DD32">
        <v>1679454360.5</v>
      </c>
      <c r="DE32">
        <v>0</v>
      </c>
      <c r="DF32">
        <v>-0.152</v>
      </c>
      <c r="DG32">
        <v>-0.046</v>
      </c>
      <c r="DH32">
        <v>3.296</v>
      </c>
      <c r="DI32">
        <v>0.35</v>
      </c>
      <c r="DJ32">
        <v>420</v>
      </c>
      <c r="DK32">
        <v>24</v>
      </c>
      <c r="DL32">
        <v>0.27</v>
      </c>
      <c r="DM32">
        <v>0.09</v>
      </c>
      <c r="DN32">
        <v>20.466405</v>
      </c>
      <c r="DO32">
        <v>3.437313320825469</v>
      </c>
      <c r="DP32">
        <v>0.3734275859855565</v>
      </c>
      <c r="DQ32">
        <v>0</v>
      </c>
      <c r="DR32">
        <v>0.577714025</v>
      </c>
      <c r="DS32">
        <v>-0.08699917823639858</v>
      </c>
      <c r="DT32">
        <v>0.01005961532437374</v>
      </c>
      <c r="DU32">
        <v>1</v>
      </c>
      <c r="DV32">
        <v>1</v>
      </c>
      <c r="DW32">
        <v>2</v>
      </c>
      <c r="DX32" t="s">
        <v>357</v>
      </c>
      <c r="DY32">
        <v>2.98063</v>
      </c>
      <c r="DZ32">
        <v>2.72855</v>
      </c>
      <c r="EA32">
        <v>0.0488736</v>
      </c>
      <c r="EB32">
        <v>0.0454245</v>
      </c>
      <c r="EC32">
        <v>0.0539477</v>
      </c>
      <c r="ED32">
        <v>0.0519525</v>
      </c>
      <c r="EE32">
        <v>28575.7</v>
      </c>
      <c r="EF32">
        <v>28317.8</v>
      </c>
      <c r="EG32">
        <v>30570</v>
      </c>
      <c r="EH32">
        <v>29908.2</v>
      </c>
      <c r="EI32">
        <v>39914.4</v>
      </c>
      <c r="EJ32">
        <v>37341.9</v>
      </c>
      <c r="EK32">
        <v>46748.8</v>
      </c>
      <c r="EL32">
        <v>44471.1</v>
      </c>
      <c r="EM32">
        <v>1.88463</v>
      </c>
      <c r="EN32">
        <v>1.8592</v>
      </c>
      <c r="EO32">
        <v>0.0488497</v>
      </c>
      <c r="EP32">
        <v>0</v>
      </c>
      <c r="EQ32">
        <v>19.1807</v>
      </c>
      <c r="ER32">
        <v>999.9</v>
      </c>
      <c r="ES32">
        <v>26.1</v>
      </c>
      <c r="ET32">
        <v>30.3</v>
      </c>
      <c r="EU32">
        <v>12.5497</v>
      </c>
      <c r="EV32">
        <v>63.4823</v>
      </c>
      <c r="EW32">
        <v>23.3053</v>
      </c>
      <c r="EX32">
        <v>1</v>
      </c>
      <c r="EY32">
        <v>-0.0791565</v>
      </c>
      <c r="EZ32">
        <v>4.66218</v>
      </c>
      <c r="FA32">
        <v>20.1444</v>
      </c>
      <c r="FB32">
        <v>5.23152</v>
      </c>
      <c r="FC32">
        <v>11.9694</v>
      </c>
      <c r="FD32">
        <v>4.9713</v>
      </c>
      <c r="FE32">
        <v>3.28943</v>
      </c>
      <c r="FF32">
        <v>9999</v>
      </c>
      <c r="FG32">
        <v>9999</v>
      </c>
      <c r="FH32">
        <v>9999</v>
      </c>
      <c r="FI32">
        <v>999.9</v>
      </c>
      <c r="FJ32">
        <v>4.9729</v>
      </c>
      <c r="FK32">
        <v>1.87691</v>
      </c>
      <c r="FL32">
        <v>1.87502</v>
      </c>
      <c r="FM32">
        <v>1.87786</v>
      </c>
      <c r="FN32">
        <v>1.87455</v>
      </c>
      <c r="FO32">
        <v>1.8782</v>
      </c>
      <c r="FP32">
        <v>1.87528</v>
      </c>
      <c r="FQ32">
        <v>1.87636</v>
      </c>
      <c r="FR32">
        <v>0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2.828</v>
      </c>
      <c r="GF32">
        <v>0.0776</v>
      </c>
      <c r="GG32">
        <v>1.972114183739502</v>
      </c>
      <c r="GH32">
        <v>0.004449671774874308</v>
      </c>
      <c r="GI32">
        <v>-1.829466635312074E-06</v>
      </c>
      <c r="GJ32">
        <v>4.661545964856727E-10</v>
      </c>
      <c r="GK32">
        <v>0.005649818396270764</v>
      </c>
      <c r="GL32">
        <v>0.003047750899037379</v>
      </c>
      <c r="GM32">
        <v>0.0005145890388989142</v>
      </c>
      <c r="GN32">
        <v>-5.930110997495773E-07</v>
      </c>
      <c r="GO32">
        <v>0</v>
      </c>
      <c r="GP32">
        <v>2134</v>
      </c>
      <c r="GQ32">
        <v>1</v>
      </c>
      <c r="GR32">
        <v>23</v>
      </c>
      <c r="GS32">
        <v>849.5</v>
      </c>
      <c r="GT32">
        <v>849.5</v>
      </c>
      <c r="GU32">
        <v>0.567627</v>
      </c>
      <c r="GV32">
        <v>2.55981</v>
      </c>
      <c r="GW32">
        <v>1.39893</v>
      </c>
      <c r="GX32">
        <v>2.34009</v>
      </c>
      <c r="GY32">
        <v>1.44897</v>
      </c>
      <c r="GZ32">
        <v>2.49268</v>
      </c>
      <c r="HA32">
        <v>36.0816</v>
      </c>
      <c r="HB32">
        <v>24.0262</v>
      </c>
      <c r="HC32">
        <v>18</v>
      </c>
      <c r="HD32">
        <v>490.357</v>
      </c>
      <c r="HE32">
        <v>445.766</v>
      </c>
      <c r="HF32">
        <v>13.7132</v>
      </c>
      <c r="HG32">
        <v>25.8054</v>
      </c>
      <c r="HH32">
        <v>30</v>
      </c>
      <c r="HI32">
        <v>25.7014</v>
      </c>
      <c r="HJ32">
        <v>25.7816</v>
      </c>
      <c r="HK32">
        <v>11.4014</v>
      </c>
      <c r="HL32">
        <v>25.1227</v>
      </c>
      <c r="HM32">
        <v>10.7795</v>
      </c>
      <c r="HN32">
        <v>13.7113</v>
      </c>
      <c r="HO32">
        <v>165.815</v>
      </c>
      <c r="HP32">
        <v>8.808350000000001</v>
      </c>
      <c r="HQ32">
        <v>101.041</v>
      </c>
      <c r="HR32">
        <v>102.264</v>
      </c>
    </row>
    <row r="33" spans="1:226">
      <c r="A33">
        <v>17</v>
      </c>
      <c r="B33">
        <v>1679505336.1</v>
      </c>
      <c r="C33">
        <v>80</v>
      </c>
      <c r="D33" t="s">
        <v>391</v>
      </c>
      <c r="E33" t="s">
        <v>392</v>
      </c>
      <c r="F33">
        <v>5</v>
      </c>
      <c r="G33" t="s">
        <v>353</v>
      </c>
      <c r="H33" t="s">
        <v>354</v>
      </c>
      <c r="I33">
        <v>1679505328.314285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186.4086894477495</v>
      </c>
      <c r="AK33">
        <v>199.667896969697</v>
      </c>
      <c r="AL33">
        <v>-3.220176755340358</v>
      </c>
      <c r="AM33">
        <v>63.93369429513372</v>
      </c>
      <c r="AN33">
        <f>(AP33 - AO33 + BO33*1E3/(8.314*(BQ33+273.15)) * AR33/BN33 * AQ33) * BN33/(100*BB33) * 1000/(1000 - AP33)</f>
        <v>0</v>
      </c>
      <c r="AO33">
        <v>8.772331914508655</v>
      </c>
      <c r="AP33">
        <v>9.348392545454542</v>
      </c>
      <c r="AQ33">
        <v>1.251238953784689E-06</v>
      </c>
      <c r="AR33">
        <v>100.9875523592358</v>
      </c>
      <c r="AS33">
        <v>2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1.65</v>
      </c>
      <c r="BC33">
        <v>0.5</v>
      </c>
      <c r="BD33" t="s">
        <v>355</v>
      </c>
      <c r="BE33">
        <v>2</v>
      </c>
      <c r="BF33" t="b">
        <v>1</v>
      </c>
      <c r="BG33">
        <v>1679505328.314285</v>
      </c>
      <c r="BH33">
        <v>221.3389642857143</v>
      </c>
      <c r="BI33">
        <v>200.6903214285714</v>
      </c>
      <c r="BJ33">
        <v>9.337309642857145</v>
      </c>
      <c r="BK33">
        <v>8.766577142857143</v>
      </c>
      <c r="BL33">
        <v>218.4774285714286</v>
      </c>
      <c r="BM33">
        <v>9.259786428571427</v>
      </c>
      <c r="BN33">
        <v>500.0580714285715</v>
      </c>
      <c r="BO33">
        <v>90.14332499999999</v>
      </c>
      <c r="BP33">
        <v>0.1000062178571428</v>
      </c>
      <c r="BQ33">
        <v>18.84486785714286</v>
      </c>
      <c r="BR33">
        <v>19.99253214285714</v>
      </c>
      <c r="BS33">
        <v>999.9000000000002</v>
      </c>
      <c r="BT33">
        <v>0</v>
      </c>
      <c r="BU33">
        <v>0</v>
      </c>
      <c r="BV33">
        <v>9989.904642857142</v>
      </c>
      <c r="BW33">
        <v>0</v>
      </c>
      <c r="BX33">
        <v>9.32272</v>
      </c>
      <c r="BY33">
        <v>20.64863214285714</v>
      </c>
      <c r="BZ33">
        <v>223.4250357142857</v>
      </c>
      <c r="CA33">
        <v>202.4650714285714</v>
      </c>
      <c r="CB33">
        <v>0.5707320714285714</v>
      </c>
      <c r="CC33">
        <v>200.6903214285714</v>
      </c>
      <c r="CD33">
        <v>8.766577142857143</v>
      </c>
      <c r="CE33">
        <v>0.8416962499999999</v>
      </c>
      <c r="CF33">
        <v>0.7902485714285715</v>
      </c>
      <c r="CG33">
        <v>4.430645357142857</v>
      </c>
      <c r="CH33">
        <v>3.533329642857143</v>
      </c>
      <c r="CI33">
        <v>2000.004285714286</v>
      </c>
      <c r="CJ33">
        <v>0.9799987857142857</v>
      </c>
      <c r="CK33">
        <v>0.02000132142857143</v>
      </c>
      <c r="CL33">
        <v>0</v>
      </c>
      <c r="CM33">
        <v>2.054632142857143</v>
      </c>
      <c r="CN33">
        <v>0</v>
      </c>
      <c r="CO33">
        <v>3432.411071428571</v>
      </c>
      <c r="CP33">
        <v>17338.275</v>
      </c>
      <c r="CQ33">
        <v>36.87275</v>
      </c>
      <c r="CR33">
        <v>38.14714285714285</v>
      </c>
      <c r="CS33">
        <v>37.05757142857142</v>
      </c>
      <c r="CT33">
        <v>36.05092857142857</v>
      </c>
      <c r="CU33">
        <v>35.76107142857143</v>
      </c>
      <c r="CV33">
        <v>1960.004285714286</v>
      </c>
      <c r="CW33">
        <v>40</v>
      </c>
      <c r="CX33">
        <v>0</v>
      </c>
      <c r="CY33">
        <v>1679505366.3</v>
      </c>
      <c r="CZ33">
        <v>0</v>
      </c>
      <c r="DA33">
        <v>0</v>
      </c>
      <c r="DB33" t="s">
        <v>356</v>
      </c>
      <c r="DC33">
        <v>1679454360.5</v>
      </c>
      <c r="DD33">
        <v>1679454360.5</v>
      </c>
      <c r="DE33">
        <v>0</v>
      </c>
      <c r="DF33">
        <v>-0.152</v>
      </c>
      <c r="DG33">
        <v>-0.046</v>
      </c>
      <c r="DH33">
        <v>3.296</v>
      </c>
      <c r="DI33">
        <v>0.35</v>
      </c>
      <c r="DJ33">
        <v>420</v>
      </c>
      <c r="DK33">
        <v>24</v>
      </c>
      <c r="DL33">
        <v>0.27</v>
      </c>
      <c r="DM33">
        <v>0.09</v>
      </c>
      <c r="DN33">
        <v>20.61413170731707</v>
      </c>
      <c r="DO33">
        <v>0.2478459930314247</v>
      </c>
      <c r="DP33">
        <v>0.1798323900381719</v>
      </c>
      <c r="DQ33">
        <v>0</v>
      </c>
      <c r="DR33">
        <v>0.5748096829268293</v>
      </c>
      <c r="DS33">
        <v>-0.05175549825783993</v>
      </c>
      <c r="DT33">
        <v>0.009017739997114697</v>
      </c>
      <c r="DU33">
        <v>1</v>
      </c>
      <c r="DV33">
        <v>1</v>
      </c>
      <c r="DW33">
        <v>2</v>
      </c>
      <c r="DX33" t="s">
        <v>357</v>
      </c>
      <c r="DY33">
        <v>2.98035</v>
      </c>
      <c r="DZ33">
        <v>2.72825</v>
      </c>
      <c r="EA33">
        <v>0.0456089</v>
      </c>
      <c r="EB33">
        <v>0.042032</v>
      </c>
      <c r="EC33">
        <v>0.0539712</v>
      </c>
      <c r="ED33">
        <v>0.0519403</v>
      </c>
      <c r="EE33">
        <v>28674.2</v>
      </c>
      <c r="EF33">
        <v>28418.8</v>
      </c>
      <c r="EG33">
        <v>30570.4</v>
      </c>
      <c r="EH33">
        <v>29908.5</v>
      </c>
      <c r="EI33">
        <v>39913.4</v>
      </c>
      <c r="EJ33">
        <v>37342.3</v>
      </c>
      <c r="EK33">
        <v>46749</v>
      </c>
      <c r="EL33">
        <v>44471.3</v>
      </c>
      <c r="EM33">
        <v>1.88445</v>
      </c>
      <c r="EN33">
        <v>1.8592</v>
      </c>
      <c r="EO33">
        <v>0.0489391</v>
      </c>
      <c r="EP33">
        <v>0</v>
      </c>
      <c r="EQ33">
        <v>19.1794</v>
      </c>
      <c r="ER33">
        <v>999.9</v>
      </c>
      <c r="ES33">
        <v>26.1</v>
      </c>
      <c r="ET33">
        <v>30.3</v>
      </c>
      <c r="EU33">
        <v>12.5502</v>
      </c>
      <c r="EV33">
        <v>63.4323</v>
      </c>
      <c r="EW33">
        <v>23.9503</v>
      </c>
      <c r="EX33">
        <v>1</v>
      </c>
      <c r="EY33">
        <v>-0.0790066</v>
      </c>
      <c r="EZ33">
        <v>4.65822</v>
      </c>
      <c r="FA33">
        <v>20.1443</v>
      </c>
      <c r="FB33">
        <v>5.23122</v>
      </c>
      <c r="FC33">
        <v>11.9694</v>
      </c>
      <c r="FD33">
        <v>4.97125</v>
      </c>
      <c r="FE33">
        <v>3.2895</v>
      </c>
      <c r="FF33">
        <v>9999</v>
      </c>
      <c r="FG33">
        <v>9999</v>
      </c>
      <c r="FH33">
        <v>9999</v>
      </c>
      <c r="FI33">
        <v>999.9</v>
      </c>
      <c r="FJ33">
        <v>4.9729</v>
      </c>
      <c r="FK33">
        <v>1.87695</v>
      </c>
      <c r="FL33">
        <v>1.87506</v>
      </c>
      <c r="FM33">
        <v>1.87789</v>
      </c>
      <c r="FN33">
        <v>1.87455</v>
      </c>
      <c r="FO33">
        <v>1.8782</v>
      </c>
      <c r="FP33">
        <v>1.8753</v>
      </c>
      <c r="FQ33">
        <v>1.87637</v>
      </c>
      <c r="FR33">
        <v>0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2.768</v>
      </c>
      <c r="GF33">
        <v>0.07770000000000001</v>
      </c>
      <c r="GG33">
        <v>1.972114183739502</v>
      </c>
      <c r="GH33">
        <v>0.004449671774874308</v>
      </c>
      <c r="GI33">
        <v>-1.829466635312074E-06</v>
      </c>
      <c r="GJ33">
        <v>4.661545964856727E-10</v>
      </c>
      <c r="GK33">
        <v>0.005649818396270764</v>
      </c>
      <c r="GL33">
        <v>0.003047750899037379</v>
      </c>
      <c r="GM33">
        <v>0.0005145890388989142</v>
      </c>
      <c r="GN33">
        <v>-5.930110997495773E-07</v>
      </c>
      <c r="GO33">
        <v>0</v>
      </c>
      <c r="GP33">
        <v>2134</v>
      </c>
      <c r="GQ33">
        <v>1</v>
      </c>
      <c r="GR33">
        <v>23</v>
      </c>
      <c r="GS33">
        <v>849.6</v>
      </c>
      <c r="GT33">
        <v>849.6</v>
      </c>
      <c r="GU33">
        <v>0.531006</v>
      </c>
      <c r="GV33">
        <v>2.57812</v>
      </c>
      <c r="GW33">
        <v>1.39893</v>
      </c>
      <c r="GX33">
        <v>2.34009</v>
      </c>
      <c r="GY33">
        <v>1.44897</v>
      </c>
      <c r="GZ33">
        <v>2.35474</v>
      </c>
      <c r="HA33">
        <v>36.0816</v>
      </c>
      <c r="HB33">
        <v>24.0175</v>
      </c>
      <c r="HC33">
        <v>18</v>
      </c>
      <c r="HD33">
        <v>490.254</v>
      </c>
      <c r="HE33">
        <v>445.762</v>
      </c>
      <c r="HF33">
        <v>13.7155</v>
      </c>
      <c r="HG33">
        <v>25.8032</v>
      </c>
      <c r="HH33">
        <v>30.0001</v>
      </c>
      <c r="HI33">
        <v>25.7004</v>
      </c>
      <c r="HJ33">
        <v>25.7811</v>
      </c>
      <c r="HK33">
        <v>10.6623</v>
      </c>
      <c r="HL33">
        <v>25.1227</v>
      </c>
      <c r="HM33">
        <v>10.4088</v>
      </c>
      <c r="HN33">
        <v>13.7192</v>
      </c>
      <c r="HO33">
        <v>152.456</v>
      </c>
      <c r="HP33">
        <v>8.81029</v>
      </c>
      <c r="HQ33">
        <v>101.042</v>
      </c>
      <c r="HR33">
        <v>102.265</v>
      </c>
    </row>
    <row r="34" spans="1:226">
      <c r="A34">
        <v>18</v>
      </c>
      <c r="B34">
        <v>1679505341.1</v>
      </c>
      <c r="C34">
        <v>85</v>
      </c>
      <c r="D34" t="s">
        <v>393</v>
      </c>
      <c r="E34" t="s">
        <v>394</v>
      </c>
      <c r="F34">
        <v>5</v>
      </c>
      <c r="G34" t="s">
        <v>353</v>
      </c>
      <c r="H34" t="s">
        <v>354</v>
      </c>
      <c r="I34">
        <v>1679505333.6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169.954264925399</v>
      </c>
      <c r="AK34">
        <v>183.5614545454546</v>
      </c>
      <c r="AL34">
        <v>-3.230642684484661</v>
      </c>
      <c r="AM34">
        <v>63.93369429513372</v>
      </c>
      <c r="AN34">
        <f>(AP34 - AO34 + BO34*1E3/(8.314*(BQ34+273.15)) * AR34/BN34 * AQ34) * BN34/(100*BB34) * 1000/(1000 - AP34)</f>
        <v>0</v>
      </c>
      <c r="AO34">
        <v>8.759954323015853</v>
      </c>
      <c r="AP34">
        <v>9.348513999999996</v>
      </c>
      <c r="AQ34">
        <v>2.097415184937209E-08</v>
      </c>
      <c r="AR34">
        <v>100.9875523592358</v>
      </c>
      <c r="AS34">
        <v>2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1.65</v>
      </c>
      <c r="BC34">
        <v>0.5</v>
      </c>
      <c r="BD34" t="s">
        <v>355</v>
      </c>
      <c r="BE34">
        <v>2</v>
      </c>
      <c r="BF34" t="b">
        <v>1</v>
      </c>
      <c r="BG34">
        <v>1679505333.6</v>
      </c>
      <c r="BH34">
        <v>204.2535555555556</v>
      </c>
      <c r="BI34">
        <v>183.5238148148148</v>
      </c>
      <c r="BJ34">
        <v>9.344656666666667</v>
      </c>
      <c r="BK34">
        <v>8.768326296296296</v>
      </c>
      <c r="BL34">
        <v>201.4557407407408</v>
      </c>
      <c r="BM34">
        <v>9.267043333333334</v>
      </c>
      <c r="BN34">
        <v>500.0777407407408</v>
      </c>
      <c r="BO34">
        <v>90.14286666666665</v>
      </c>
      <c r="BP34">
        <v>0.1000498074074074</v>
      </c>
      <c r="BQ34">
        <v>18.84557407407407</v>
      </c>
      <c r="BR34">
        <v>19.99387777777778</v>
      </c>
      <c r="BS34">
        <v>999.9000000000001</v>
      </c>
      <c r="BT34">
        <v>0</v>
      </c>
      <c r="BU34">
        <v>0</v>
      </c>
      <c r="BV34">
        <v>9993.510370370372</v>
      </c>
      <c r="BW34">
        <v>0</v>
      </c>
      <c r="BX34">
        <v>9.32272</v>
      </c>
      <c r="BY34">
        <v>20.7297962962963</v>
      </c>
      <c r="BZ34">
        <v>206.1802592592593</v>
      </c>
      <c r="CA34">
        <v>185.1472962962963</v>
      </c>
      <c r="CB34">
        <v>0.5763302592592593</v>
      </c>
      <c r="CC34">
        <v>183.5238148148148</v>
      </c>
      <c r="CD34">
        <v>8.768326296296296</v>
      </c>
      <c r="CE34">
        <v>0.8423542222222223</v>
      </c>
      <c r="CF34">
        <v>0.790402148148148</v>
      </c>
      <c r="CG34">
        <v>4.441806666666667</v>
      </c>
      <c r="CH34">
        <v>3.53608962962963</v>
      </c>
      <c r="CI34">
        <v>2000.001481481481</v>
      </c>
      <c r="CJ34">
        <v>0.9799985555555556</v>
      </c>
      <c r="CK34">
        <v>0.02000155925925926</v>
      </c>
      <c r="CL34">
        <v>0</v>
      </c>
      <c r="CM34">
        <v>2.018703703703704</v>
      </c>
      <c r="CN34">
        <v>0</v>
      </c>
      <c r="CO34">
        <v>3437.718888888889</v>
      </c>
      <c r="CP34">
        <v>17338.24814814815</v>
      </c>
      <c r="CQ34">
        <v>36.85633333333333</v>
      </c>
      <c r="CR34">
        <v>38.125</v>
      </c>
      <c r="CS34">
        <v>37.03674074074074</v>
      </c>
      <c r="CT34">
        <v>36.02985185185185</v>
      </c>
      <c r="CU34">
        <v>35.75</v>
      </c>
      <c r="CV34">
        <v>1960.001481481481</v>
      </c>
      <c r="CW34">
        <v>40</v>
      </c>
      <c r="CX34">
        <v>0</v>
      </c>
      <c r="CY34">
        <v>1679505371.1</v>
      </c>
      <c r="CZ34">
        <v>0</v>
      </c>
      <c r="DA34">
        <v>0</v>
      </c>
      <c r="DB34" t="s">
        <v>356</v>
      </c>
      <c r="DC34">
        <v>1679454360.5</v>
      </c>
      <c r="DD34">
        <v>1679454360.5</v>
      </c>
      <c r="DE34">
        <v>0</v>
      </c>
      <c r="DF34">
        <v>-0.152</v>
      </c>
      <c r="DG34">
        <v>-0.046</v>
      </c>
      <c r="DH34">
        <v>3.296</v>
      </c>
      <c r="DI34">
        <v>0.35</v>
      </c>
      <c r="DJ34">
        <v>420</v>
      </c>
      <c r="DK34">
        <v>24</v>
      </c>
      <c r="DL34">
        <v>0.27</v>
      </c>
      <c r="DM34">
        <v>0.09</v>
      </c>
      <c r="DN34">
        <v>20.67683902439024</v>
      </c>
      <c r="DO34">
        <v>0.3708815331010842</v>
      </c>
      <c r="DP34">
        <v>0.190597345818861</v>
      </c>
      <c r="DQ34">
        <v>0</v>
      </c>
      <c r="DR34">
        <v>0.5744690243902438</v>
      </c>
      <c r="DS34">
        <v>0.02941386062717808</v>
      </c>
      <c r="DT34">
        <v>0.008755799002383324</v>
      </c>
      <c r="DU34">
        <v>1</v>
      </c>
      <c r="DV34">
        <v>1</v>
      </c>
      <c r="DW34">
        <v>2</v>
      </c>
      <c r="DX34" t="s">
        <v>357</v>
      </c>
      <c r="DY34">
        <v>2.98076</v>
      </c>
      <c r="DZ34">
        <v>2.72838</v>
      </c>
      <c r="EA34">
        <v>0.0422642</v>
      </c>
      <c r="EB34">
        <v>0.0384455</v>
      </c>
      <c r="EC34">
        <v>0.0539703</v>
      </c>
      <c r="ED34">
        <v>0.0518742</v>
      </c>
      <c r="EE34">
        <v>28774.7</v>
      </c>
      <c r="EF34">
        <v>28525</v>
      </c>
      <c r="EG34">
        <v>30570.4</v>
      </c>
      <c r="EH34">
        <v>29908.3</v>
      </c>
      <c r="EI34">
        <v>39913.2</v>
      </c>
      <c r="EJ34">
        <v>37344.3</v>
      </c>
      <c r="EK34">
        <v>46749</v>
      </c>
      <c r="EL34">
        <v>44470.9</v>
      </c>
      <c r="EM34">
        <v>1.8845</v>
      </c>
      <c r="EN34">
        <v>1.85917</v>
      </c>
      <c r="EO34">
        <v>0.0493377</v>
      </c>
      <c r="EP34">
        <v>0</v>
      </c>
      <c r="EQ34">
        <v>19.1777</v>
      </c>
      <c r="ER34">
        <v>999.9</v>
      </c>
      <c r="ES34">
        <v>26.1</v>
      </c>
      <c r="ET34">
        <v>30.3</v>
      </c>
      <c r="EU34">
        <v>12.5513</v>
      </c>
      <c r="EV34">
        <v>63.5323</v>
      </c>
      <c r="EW34">
        <v>23.3133</v>
      </c>
      <c r="EX34">
        <v>1</v>
      </c>
      <c r="EY34">
        <v>-0.07913870000000001</v>
      </c>
      <c r="EZ34">
        <v>4.65805</v>
      </c>
      <c r="FA34">
        <v>20.1443</v>
      </c>
      <c r="FB34">
        <v>5.23137</v>
      </c>
      <c r="FC34">
        <v>11.9695</v>
      </c>
      <c r="FD34">
        <v>4.97095</v>
      </c>
      <c r="FE34">
        <v>3.2895</v>
      </c>
      <c r="FF34">
        <v>9999</v>
      </c>
      <c r="FG34">
        <v>9999</v>
      </c>
      <c r="FH34">
        <v>9999</v>
      </c>
      <c r="FI34">
        <v>999.9</v>
      </c>
      <c r="FJ34">
        <v>4.9729</v>
      </c>
      <c r="FK34">
        <v>1.87694</v>
      </c>
      <c r="FL34">
        <v>1.87503</v>
      </c>
      <c r="FM34">
        <v>1.87787</v>
      </c>
      <c r="FN34">
        <v>1.87454</v>
      </c>
      <c r="FO34">
        <v>1.8782</v>
      </c>
      <c r="FP34">
        <v>1.87528</v>
      </c>
      <c r="FQ34">
        <v>1.87636</v>
      </c>
      <c r="FR34">
        <v>0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2.707</v>
      </c>
      <c r="GF34">
        <v>0.0776</v>
      </c>
      <c r="GG34">
        <v>1.972114183739502</v>
      </c>
      <c r="GH34">
        <v>0.004449671774874308</v>
      </c>
      <c r="GI34">
        <v>-1.829466635312074E-06</v>
      </c>
      <c r="GJ34">
        <v>4.661545964856727E-10</v>
      </c>
      <c r="GK34">
        <v>0.005649818396270764</v>
      </c>
      <c r="GL34">
        <v>0.003047750899037379</v>
      </c>
      <c r="GM34">
        <v>0.0005145890388989142</v>
      </c>
      <c r="GN34">
        <v>-5.930110997495773E-07</v>
      </c>
      <c r="GO34">
        <v>0</v>
      </c>
      <c r="GP34">
        <v>2134</v>
      </c>
      <c r="GQ34">
        <v>1</v>
      </c>
      <c r="GR34">
        <v>23</v>
      </c>
      <c r="GS34">
        <v>849.7</v>
      </c>
      <c r="GT34">
        <v>849.7</v>
      </c>
      <c r="GU34">
        <v>0.490723</v>
      </c>
      <c r="GV34">
        <v>2.57568</v>
      </c>
      <c r="GW34">
        <v>1.39893</v>
      </c>
      <c r="GX34">
        <v>2.34009</v>
      </c>
      <c r="GY34">
        <v>1.44897</v>
      </c>
      <c r="GZ34">
        <v>2.46216</v>
      </c>
      <c r="HA34">
        <v>36.105</v>
      </c>
      <c r="HB34">
        <v>24.0262</v>
      </c>
      <c r="HC34">
        <v>18</v>
      </c>
      <c r="HD34">
        <v>490.269</v>
      </c>
      <c r="HE34">
        <v>445.733</v>
      </c>
      <c r="HF34">
        <v>13.7211</v>
      </c>
      <c r="HG34">
        <v>25.801</v>
      </c>
      <c r="HH34">
        <v>30</v>
      </c>
      <c r="HI34">
        <v>25.6987</v>
      </c>
      <c r="HJ34">
        <v>25.7795</v>
      </c>
      <c r="HK34">
        <v>9.861890000000001</v>
      </c>
      <c r="HL34">
        <v>25.1227</v>
      </c>
      <c r="HM34">
        <v>10.4088</v>
      </c>
      <c r="HN34">
        <v>13.722</v>
      </c>
      <c r="HO34">
        <v>132.418</v>
      </c>
      <c r="HP34">
        <v>8.813470000000001</v>
      </c>
      <c r="HQ34">
        <v>101.042</v>
      </c>
      <c r="HR34">
        <v>102.264</v>
      </c>
    </row>
    <row r="35" spans="1:226">
      <c r="A35">
        <v>19</v>
      </c>
      <c r="B35">
        <v>1679505346.1</v>
      </c>
      <c r="C35">
        <v>90</v>
      </c>
      <c r="D35" t="s">
        <v>395</v>
      </c>
      <c r="E35" t="s">
        <v>396</v>
      </c>
      <c r="F35">
        <v>5</v>
      </c>
      <c r="G35" t="s">
        <v>353</v>
      </c>
      <c r="H35" t="s">
        <v>354</v>
      </c>
      <c r="I35">
        <v>1679505338.314285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153.3180816061921</v>
      </c>
      <c r="AK35">
        <v>167.2455090909091</v>
      </c>
      <c r="AL35">
        <v>-3.269720338481223</v>
      </c>
      <c r="AM35">
        <v>63.93369429513372</v>
      </c>
      <c r="AN35">
        <f>(AP35 - AO35 + BO35*1E3/(8.314*(BQ35+273.15)) * AR35/BN35 * AQ35) * BN35/(100*BB35) * 1000/(1000 - AP35)</f>
        <v>0</v>
      </c>
      <c r="AO35">
        <v>8.753287036478508</v>
      </c>
      <c r="AP35">
        <v>9.342499212121213</v>
      </c>
      <c r="AQ35">
        <v>-1.456398236919266E-06</v>
      </c>
      <c r="AR35">
        <v>100.9875523592358</v>
      </c>
      <c r="AS35">
        <v>2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1.65</v>
      </c>
      <c r="BC35">
        <v>0.5</v>
      </c>
      <c r="BD35" t="s">
        <v>355</v>
      </c>
      <c r="BE35">
        <v>2</v>
      </c>
      <c r="BF35" t="b">
        <v>1</v>
      </c>
      <c r="BG35">
        <v>1679505338.314285</v>
      </c>
      <c r="BH35">
        <v>189.1116785714286</v>
      </c>
      <c r="BI35">
        <v>168.2139642857142</v>
      </c>
      <c r="BJ35">
        <v>9.346570357142856</v>
      </c>
      <c r="BK35">
        <v>8.762419285714286</v>
      </c>
      <c r="BL35">
        <v>186.3711428571429</v>
      </c>
      <c r="BM35">
        <v>9.268934285714286</v>
      </c>
      <c r="BN35">
        <v>500.0680357142857</v>
      </c>
      <c r="BO35">
        <v>90.14378928571429</v>
      </c>
      <c r="BP35">
        <v>0.1000094214285715</v>
      </c>
      <c r="BQ35">
        <v>18.848275</v>
      </c>
      <c r="BR35">
        <v>19.9911</v>
      </c>
      <c r="BS35">
        <v>999.9000000000002</v>
      </c>
      <c r="BT35">
        <v>0</v>
      </c>
      <c r="BU35">
        <v>0</v>
      </c>
      <c r="BV35">
        <v>10005.70464285714</v>
      </c>
      <c r="BW35">
        <v>0</v>
      </c>
      <c r="BX35">
        <v>9.32272</v>
      </c>
      <c r="BY35">
        <v>20.89771785714285</v>
      </c>
      <c r="BZ35">
        <v>190.8959285714286</v>
      </c>
      <c r="CA35">
        <v>169.7010714285714</v>
      </c>
      <c r="CB35">
        <v>0.5841514285714285</v>
      </c>
      <c r="CC35">
        <v>168.2139642857142</v>
      </c>
      <c r="CD35">
        <v>8.762419285714286</v>
      </c>
      <c r="CE35">
        <v>0.8425353571428572</v>
      </c>
      <c r="CF35">
        <v>0.7898777142857145</v>
      </c>
      <c r="CG35">
        <v>4.444878214285715</v>
      </c>
      <c r="CH35">
        <v>3.526678571428571</v>
      </c>
      <c r="CI35">
        <v>2000.006785714286</v>
      </c>
      <c r="CJ35">
        <v>0.9799984642857142</v>
      </c>
      <c r="CK35">
        <v>0.02000165357142857</v>
      </c>
      <c r="CL35">
        <v>0</v>
      </c>
      <c r="CM35">
        <v>2.034146428571429</v>
      </c>
      <c r="CN35">
        <v>0</v>
      </c>
      <c r="CO35">
        <v>3442.773571428571</v>
      </c>
      <c r="CP35">
        <v>17338.28928571429</v>
      </c>
      <c r="CQ35">
        <v>36.83674999999999</v>
      </c>
      <c r="CR35">
        <v>38.11825</v>
      </c>
      <c r="CS35">
        <v>37.01771428571429</v>
      </c>
      <c r="CT35">
        <v>36.01107142857143</v>
      </c>
      <c r="CU35">
        <v>35.73425</v>
      </c>
      <c r="CV35">
        <v>1960.006785714286</v>
      </c>
      <c r="CW35">
        <v>40</v>
      </c>
      <c r="CX35">
        <v>0</v>
      </c>
      <c r="CY35">
        <v>1679505375.9</v>
      </c>
      <c r="CZ35">
        <v>0</v>
      </c>
      <c r="DA35">
        <v>0</v>
      </c>
      <c r="DB35" t="s">
        <v>356</v>
      </c>
      <c r="DC35">
        <v>1679454360.5</v>
      </c>
      <c r="DD35">
        <v>1679454360.5</v>
      </c>
      <c r="DE35">
        <v>0</v>
      </c>
      <c r="DF35">
        <v>-0.152</v>
      </c>
      <c r="DG35">
        <v>-0.046</v>
      </c>
      <c r="DH35">
        <v>3.296</v>
      </c>
      <c r="DI35">
        <v>0.35</v>
      </c>
      <c r="DJ35">
        <v>420</v>
      </c>
      <c r="DK35">
        <v>24</v>
      </c>
      <c r="DL35">
        <v>0.27</v>
      </c>
      <c r="DM35">
        <v>0.09</v>
      </c>
      <c r="DN35">
        <v>20.8587975</v>
      </c>
      <c r="DO35">
        <v>1.904403377110659</v>
      </c>
      <c r="DP35">
        <v>0.2999356651746337</v>
      </c>
      <c r="DQ35">
        <v>0</v>
      </c>
      <c r="DR35">
        <v>0.579048725</v>
      </c>
      <c r="DS35">
        <v>0.1103444240150075</v>
      </c>
      <c r="DT35">
        <v>0.01092455673697451</v>
      </c>
      <c r="DU35">
        <v>0</v>
      </c>
      <c r="DV35">
        <v>0</v>
      </c>
      <c r="DW35">
        <v>2</v>
      </c>
      <c r="DX35" t="s">
        <v>397</v>
      </c>
      <c r="DY35">
        <v>2.98039</v>
      </c>
      <c r="DZ35">
        <v>2.72845</v>
      </c>
      <c r="EA35">
        <v>0.038798</v>
      </c>
      <c r="EB35">
        <v>0.0347801</v>
      </c>
      <c r="EC35">
        <v>0.0539466</v>
      </c>
      <c r="ED35">
        <v>0.0518661</v>
      </c>
      <c r="EE35">
        <v>28878.8</v>
      </c>
      <c r="EF35">
        <v>28634.4</v>
      </c>
      <c r="EG35">
        <v>30570.4</v>
      </c>
      <c r="EH35">
        <v>29908.9</v>
      </c>
      <c r="EI35">
        <v>39913.9</v>
      </c>
      <c r="EJ35">
        <v>37345.5</v>
      </c>
      <c r="EK35">
        <v>46749</v>
      </c>
      <c r="EL35">
        <v>44472.2</v>
      </c>
      <c r="EM35">
        <v>1.88458</v>
      </c>
      <c r="EN35">
        <v>1.85915</v>
      </c>
      <c r="EO35">
        <v>0.0487417</v>
      </c>
      <c r="EP35">
        <v>0</v>
      </c>
      <c r="EQ35">
        <v>19.176</v>
      </c>
      <c r="ER35">
        <v>999.9</v>
      </c>
      <c r="ES35">
        <v>26.1</v>
      </c>
      <c r="ET35">
        <v>30.3</v>
      </c>
      <c r="EU35">
        <v>12.5496</v>
      </c>
      <c r="EV35">
        <v>63.3023</v>
      </c>
      <c r="EW35">
        <v>23.8502</v>
      </c>
      <c r="EX35">
        <v>1</v>
      </c>
      <c r="EY35">
        <v>-0.07916670000000001</v>
      </c>
      <c r="EZ35">
        <v>4.64968</v>
      </c>
      <c r="FA35">
        <v>20.1448</v>
      </c>
      <c r="FB35">
        <v>5.23152</v>
      </c>
      <c r="FC35">
        <v>11.97</v>
      </c>
      <c r="FD35">
        <v>4.97135</v>
      </c>
      <c r="FE35">
        <v>3.2895</v>
      </c>
      <c r="FF35">
        <v>9999</v>
      </c>
      <c r="FG35">
        <v>9999</v>
      </c>
      <c r="FH35">
        <v>9999</v>
      </c>
      <c r="FI35">
        <v>999.9</v>
      </c>
      <c r="FJ35">
        <v>4.97292</v>
      </c>
      <c r="FK35">
        <v>1.87696</v>
      </c>
      <c r="FL35">
        <v>1.87505</v>
      </c>
      <c r="FM35">
        <v>1.8779</v>
      </c>
      <c r="FN35">
        <v>1.87457</v>
      </c>
      <c r="FO35">
        <v>1.8782</v>
      </c>
      <c r="FP35">
        <v>1.8753</v>
      </c>
      <c r="FQ35">
        <v>1.87637</v>
      </c>
      <c r="FR35">
        <v>0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2.644</v>
      </c>
      <c r="GF35">
        <v>0.0776</v>
      </c>
      <c r="GG35">
        <v>1.972114183739502</v>
      </c>
      <c r="GH35">
        <v>0.004449671774874308</v>
      </c>
      <c r="GI35">
        <v>-1.829466635312074E-06</v>
      </c>
      <c r="GJ35">
        <v>4.661545964856727E-10</v>
      </c>
      <c r="GK35">
        <v>0.005649818396270764</v>
      </c>
      <c r="GL35">
        <v>0.003047750899037379</v>
      </c>
      <c r="GM35">
        <v>0.0005145890388989142</v>
      </c>
      <c r="GN35">
        <v>-5.930110997495773E-07</v>
      </c>
      <c r="GO35">
        <v>0</v>
      </c>
      <c r="GP35">
        <v>2134</v>
      </c>
      <c r="GQ35">
        <v>1</v>
      </c>
      <c r="GR35">
        <v>23</v>
      </c>
      <c r="GS35">
        <v>849.8</v>
      </c>
      <c r="GT35">
        <v>849.8</v>
      </c>
      <c r="GU35">
        <v>0.452881</v>
      </c>
      <c r="GV35">
        <v>2.56958</v>
      </c>
      <c r="GW35">
        <v>1.39893</v>
      </c>
      <c r="GX35">
        <v>2.34009</v>
      </c>
      <c r="GY35">
        <v>1.44897</v>
      </c>
      <c r="GZ35">
        <v>2.39868</v>
      </c>
      <c r="HA35">
        <v>36.0816</v>
      </c>
      <c r="HB35">
        <v>24.0175</v>
      </c>
      <c r="HC35">
        <v>18</v>
      </c>
      <c r="HD35">
        <v>490.303</v>
      </c>
      <c r="HE35">
        <v>445.705</v>
      </c>
      <c r="HF35">
        <v>13.7236</v>
      </c>
      <c r="HG35">
        <v>25.7988</v>
      </c>
      <c r="HH35">
        <v>30</v>
      </c>
      <c r="HI35">
        <v>25.6976</v>
      </c>
      <c r="HJ35">
        <v>25.7778</v>
      </c>
      <c r="HK35">
        <v>9.10998</v>
      </c>
      <c r="HL35">
        <v>25.1227</v>
      </c>
      <c r="HM35">
        <v>10.4088</v>
      </c>
      <c r="HN35">
        <v>13.7283</v>
      </c>
      <c r="HO35">
        <v>119.052</v>
      </c>
      <c r="HP35">
        <v>8.819380000000001</v>
      </c>
      <c r="HQ35">
        <v>101.042</v>
      </c>
      <c r="HR35">
        <v>102.267</v>
      </c>
    </row>
    <row r="36" spans="1:226">
      <c r="A36">
        <v>20</v>
      </c>
      <c r="B36">
        <v>1679505351.1</v>
      </c>
      <c r="C36">
        <v>95</v>
      </c>
      <c r="D36" t="s">
        <v>398</v>
      </c>
      <c r="E36" t="s">
        <v>399</v>
      </c>
      <c r="F36">
        <v>5</v>
      </c>
      <c r="G36" t="s">
        <v>353</v>
      </c>
      <c r="H36" t="s">
        <v>354</v>
      </c>
      <c r="I36">
        <v>1679505343.6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136.6054553673036</v>
      </c>
      <c r="AK36">
        <v>150.8093696969696</v>
      </c>
      <c r="AL36">
        <v>-3.286924880838201</v>
      </c>
      <c r="AM36">
        <v>63.93369429513372</v>
      </c>
      <c r="AN36">
        <f>(AP36 - AO36 + BO36*1E3/(8.314*(BQ36+273.15)) * AR36/BN36 * AQ36) * BN36/(100*BB36) * 1000/(1000 - AP36)</f>
        <v>0</v>
      </c>
      <c r="AO36">
        <v>8.750057031593206</v>
      </c>
      <c r="AP36">
        <v>9.338357878787873</v>
      </c>
      <c r="AQ36">
        <v>-9.373981250275384E-07</v>
      </c>
      <c r="AR36">
        <v>100.9875523592358</v>
      </c>
      <c r="AS36">
        <v>2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1.65</v>
      </c>
      <c r="BC36">
        <v>0.5</v>
      </c>
      <c r="BD36" t="s">
        <v>355</v>
      </c>
      <c r="BE36">
        <v>2</v>
      </c>
      <c r="BF36" t="b">
        <v>1</v>
      </c>
      <c r="BG36">
        <v>1679505343.6</v>
      </c>
      <c r="BH36">
        <v>172.1097407407408</v>
      </c>
      <c r="BI36">
        <v>150.821037037037</v>
      </c>
      <c r="BJ36">
        <v>9.344787037037037</v>
      </c>
      <c r="BK36">
        <v>8.755101851851853</v>
      </c>
      <c r="BL36">
        <v>169.4343333333334</v>
      </c>
      <c r="BM36">
        <v>9.267172962962965</v>
      </c>
      <c r="BN36">
        <v>500.0722222222223</v>
      </c>
      <c r="BO36">
        <v>90.14479259259259</v>
      </c>
      <c r="BP36">
        <v>0.1000260444444444</v>
      </c>
      <c r="BQ36">
        <v>18.85035555555556</v>
      </c>
      <c r="BR36">
        <v>19.99276296296296</v>
      </c>
      <c r="BS36">
        <v>999.9000000000001</v>
      </c>
      <c r="BT36">
        <v>0</v>
      </c>
      <c r="BU36">
        <v>0</v>
      </c>
      <c r="BV36">
        <v>10001.93703703704</v>
      </c>
      <c r="BW36">
        <v>0</v>
      </c>
      <c r="BX36">
        <v>9.32272</v>
      </c>
      <c r="BY36">
        <v>21.28866296296296</v>
      </c>
      <c r="BZ36">
        <v>173.7333703703704</v>
      </c>
      <c r="CA36">
        <v>152.1532592592592</v>
      </c>
      <c r="CB36">
        <v>0.5896861481481481</v>
      </c>
      <c r="CC36">
        <v>150.821037037037</v>
      </c>
      <c r="CD36">
        <v>8.755101851851853</v>
      </c>
      <c r="CE36">
        <v>0.842383925925926</v>
      </c>
      <c r="CF36">
        <v>0.7892268148148147</v>
      </c>
      <c r="CG36">
        <v>4.442311111111111</v>
      </c>
      <c r="CH36">
        <v>3.514996666666667</v>
      </c>
      <c r="CI36">
        <v>2000.009259259259</v>
      </c>
      <c r="CJ36">
        <v>0.9799982222222222</v>
      </c>
      <c r="CK36">
        <v>0.02000190370370371</v>
      </c>
      <c r="CL36">
        <v>0</v>
      </c>
      <c r="CM36">
        <v>2.059633333333334</v>
      </c>
      <c r="CN36">
        <v>0</v>
      </c>
      <c r="CO36">
        <v>3448.446296296297</v>
      </c>
      <c r="CP36">
        <v>17338.2962962963</v>
      </c>
      <c r="CQ36">
        <v>36.81666666666667</v>
      </c>
      <c r="CR36">
        <v>38.09699999999999</v>
      </c>
      <c r="CS36">
        <v>37</v>
      </c>
      <c r="CT36">
        <v>36</v>
      </c>
      <c r="CU36">
        <v>35.71266666666666</v>
      </c>
      <c r="CV36">
        <v>1960.008888888889</v>
      </c>
      <c r="CW36">
        <v>40.00037037037037</v>
      </c>
      <c r="CX36">
        <v>0</v>
      </c>
      <c r="CY36">
        <v>1679505381.3</v>
      </c>
      <c r="CZ36">
        <v>0</v>
      </c>
      <c r="DA36">
        <v>0</v>
      </c>
      <c r="DB36" t="s">
        <v>356</v>
      </c>
      <c r="DC36">
        <v>1679454360.5</v>
      </c>
      <c r="DD36">
        <v>1679454360.5</v>
      </c>
      <c r="DE36">
        <v>0</v>
      </c>
      <c r="DF36">
        <v>-0.152</v>
      </c>
      <c r="DG36">
        <v>-0.046</v>
      </c>
      <c r="DH36">
        <v>3.296</v>
      </c>
      <c r="DI36">
        <v>0.35</v>
      </c>
      <c r="DJ36">
        <v>420</v>
      </c>
      <c r="DK36">
        <v>24</v>
      </c>
      <c r="DL36">
        <v>0.27</v>
      </c>
      <c r="DM36">
        <v>0.09</v>
      </c>
      <c r="DN36">
        <v>21.0462025</v>
      </c>
      <c r="DO36">
        <v>4.391503564727882</v>
      </c>
      <c r="DP36">
        <v>0.4305552673510685</v>
      </c>
      <c r="DQ36">
        <v>0</v>
      </c>
      <c r="DR36">
        <v>0.585268275</v>
      </c>
      <c r="DS36">
        <v>0.06709878799249512</v>
      </c>
      <c r="DT36">
        <v>0.007782441515962393</v>
      </c>
      <c r="DU36">
        <v>1</v>
      </c>
      <c r="DV36">
        <v>1</v>
      </c>
      <c r="DW36">
        <v>2</v>
      </c>
      <c r="DX36" t="s">
        <v>357</v>
      </c>
      <c r="DY36">
        <v>2.98059</v>
      </c>
      <c r="DZ36">
        <v>2.72816</v>
      </c>
      <c r="EA36">
        <v>0.0352314</v>
      </c>
      <c r="EB36">
        <v>0.0310191</v>
      </c>
      <c r="EC36">
        <v>0.0539309</v>
      </c>
      <c r="ED36">
        <v>0.0518742</v>
      </c>
      <c r="EE36">
        <v>28986.3</v>
      </c>
      <c r="EF36">
        <v>28746.1</v>
      </c>
      <c r="EG36">
        <v>30570.6</v>
      </c>
      <c r="EH36">
        <v>29909.1</v>
      </c>
      <c r="EI36">
        <v>39914.6</v>
      </c>
      <c r="EJ36">
        <v>37344.9</v>
      </c>
      <c r="EK36">
        <v>46749.4</v>
      </c>
      <c r="EL36">
        <v>44472.1</v>
      </c>
      <c r="EM36">
        <v>1.88442</v>
      </c>
      <c r="EN36">
        <v>1.8593</v>
      </c>
      <c r="EO36">
        <v>0.0493377</v>
      </c>
      <c r="EP36">
        <v>0</v>
      </c>
      <c r="EQ36">
        <v>19.1744</v>
      </c>
      <c r="ER36">
        <v>999.9</v>
      </c>
      <c r="ES36">
        <v>26.1</v>
      </c>
      <c r="ET36">
        <v>30.3</v>
      </c>
      <c r="EU36">
        <v>12.5494</v>
      </c>
      <c r="EV36">
        <v>62.9223</v>
      </c>
      <c r="EW36">
        <v>23.5657</v>
      </c>
      <c r="EX36">
        <v>1</v>
      </c>
      <c r="EY36">
        <v>-0.079253</v>
      </c>
      <c r="EZ36">
        <v>4.63111</v>
      </c>
      <c r="FA36">
        <v>20.1453</v>
      </c>
      <c r="FB36">
        <v>5.23122</v>
      </c>
      <c r="FC36">
        <v>11.9701</v>
      </c>
      <c r="FD36">
        <v>4.97115</v>
      </c>
      <c r="FE36">
        <v>3.28945</v>
      </c>
      <c r="FF36">
        <v>9999</v>
      </c>
      <c r="FG36">
        <v>9999</v>
      </c>
      <c r="FH36">
        <v>9999</v>
      </c>
      <c r="FI36">
        <v>999.9</v>
      </c>
      <c r="FJ36">
        <v>4.97291</v>
      </c>
      <c r="FK36">
        <v>1.87691</v>
      </c>
      <c r="FL36">
        <v>1.87501</v>
      </c>
      <c r="FM36">
        <v>1.87785</v>
      </c>
      <c r="FN36">
        <v>1.87454</v>
      </c>
      <c r="FO36">
        <v>1.8782</v>
      </c>
      <c r="FP36">
        <v>1.87528</v>
      </c>
      <c r="FQ36">
        <v>1.87636</v>
      </c>
      <c r="FR36">
        <v>0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2.581</v>
      </c>
      <c r="GF36">
        <v>0.0775</v>
      </c>
      <c r="GG36">
        <v>1.972114183739502</v>
      </c>
      <c r="GH36">
        <v>0.004449671774874308</v>
      </c>
      <c r="GI36">
        <v>-1.829466635312074E-06</v>
      </c>
      <c r="GJ36">
        <v>4.661545964856727E-10</v>
      </c>
      <c r="GK36">
        <v>0.005649818396270764</v>
      </c>
      <c r="GL36">
        <v>0.003047750899037379</v>
      </c>
      <c r="GM36">
        <v>0.0005145890388989142</v>
      </c>
      <c r="GN36">
        <v>-5.930110997495773E-07</v>
      </c>
      <c r="GO36">
        <v>0</v>
      </c>
      <c r="GP36">
        <v>2134</v>
      </c>
      <c r="GQ36">
        <v>1</v>
      </c>
      <c r="GR36">
        <v>23</v>
      </c>
      <c r="GS36">
        <v>849.8</v>
      </c>
      <c r="GT36">
        <v>849.8</v>
      </c>
      <c r="GU36">
        <v>0.412598</v>
      </c>
      <c r="GV36">
        <v>2.58423</v>
      </c>
      <c r="GW36">
        <v>1.39893</v>
      </c>
      <c r="GX36">
        <v>2.34009</v>
      </c>
      <c r="GY36">
        <v>1.44897</v>
      </c>
      <c r="GZ36">
        <v>2.46948</v>
      </c>
      <c r="HA36">
        <v>36.105</v>
      </c>
      <c r="HB36">
        <v>24.0175</v>
      </c>
      <c r="HC36">
        <v>18</v>
      </c>
      <c r="HD36">
        <v>490.21</v>
      </c>
      <c r="HE36">
        <v>445.789</v>
      </c>
      <c r="HF36">
        <v>13.7292</v>
      </c>
      <c r="HG36">
        <v>25.7967</v>
      </c>
      <c r="HH36">
        <v>29.9999</v>
      </c>
      <c r="HI36">
        <v>25.6961</v>
      </c>
      <c r="HJ36">
        <v>25.7767</v>
      </c>
      <c r="HK36">
        <v>8.29522</v>
      </c>
      <c r="HL36">
        <v>24.8489</v>
      </c>
      <c r="HM36">
        <v>10.4088</v>
      </c>
      <c r="HN36">
        <v>13.7368</v>
      </c>
      <c r="HO36">
        <v>98.955</v>
      </c>
      <c r="HP36">
        <v>8.82821</v>
      </c>
      <c r="HQ36">
        <v>101.043</v>
      </c>
      <c r="HR36">
        <v>102.267</v>
      </c>
    </row>
    <row r="37" spans="1:226">
      <c r="A37">
        <v>21</v>
      </c>
      <c r="B37">
        <v>1679505356.1</v>
      </c>
      <c r="C37">
        <v>100</v>
      </c>
      <c r="D37" t="s">
        <v>400</v>
      </c>
      <c r="E37" t="s">
        <v>401</v>
      </c>
      <c r="F37">
        <v>5</v>
      </c>
      <c r="G37" t="s">
        <v>353</v>
      </c>
      <c r="H37" t="s">
        <v>354</v>
      </c>
      <c r="I37">
        <v>1679505348.314285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119.9077385081451</v>
      </c>
      <c r="AK37">
        <v>134.3207878787878</v>
      </c>
      <c r="AL37">
        <v>-3.302546328980092</v>
      </c>
      <c r="AM37">
        <v>63.93369429513372</v>
      </c>
      <c r="AN37">
        <f>(AP37 - AO37 + BO37*1E3/(8.314*(BQ37+273.15)) * AR37/BN37 * AQ37) * BN37/(100*BB37) * 1000/(1000 - AP37)</f>
        <v>0</v>
      </c>
      <c r="AO37">
        <v>8.763472601681736</v>
      </c>
      <c r="AP37">
        <v>9.341543696969692</v>
      </c>
      <c r="AQ37">
        <v>7.408303898472106E-07</v>
      </c>
      <c r="AR37">
        <v>100.9875523592358</v>
      </c>
      <c r="AS37">
        <v>1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1.65</v>
      </c>
      <c r="BC37">
        <v>0.5</v>
      </c>
      <c r="BD37" t="s">
        <v>355</v>
      </c>
      <c r="BE37">
        <v>2</v>
      </c>
      <c r="BF37" t="b">
        <v>1</v>
      </c>
      <c r="BG37">
        <v>1679505348.314285</v>
      </c>
      <c r="BH37">
        <v>156.8226071428571</v>
      </c>
      <c r="BI37">
        <v>135.2228928571429</v>
      </c>
      <c r="BJ37">
        <v>9.341940357142859</v>
      </c>
      <c r="BK37">
        <v>8.755431785714286</v>
      </c>
      <c r="BL37">
        <v>154.2064642857143</v>
      </c>
      <c r="BM37">
        <v>9.264361071428571</v>
      </c>
      <c r="BN37">
        <v>500.0888214285714</v>
      </c>
      <c r="BO37">
        <v>90.14534285714284</v>
      </c>
      <c r="BP37">
        <v>0.1000252357142857</v>
      </c>
      <c r="BQ37">
        <v>18.85203571428571</v>
      </c>
      <c r="BR37">
        <v>19.98826785714285</v>
      </c>
      <c r="BS37">
        <v>999.9000000000002</v>
      </c>
      <c r="BT37">
        <v>0</v>
      </c>
      <c r="BU37">
        <v>0</v>
      </c>
      <c r="BV37">
        <v>9997.476071428571</v>
      </c>
      <c r="BW37">
        <v>0</v>
      </c>
      <c r="BX37">
        <v>9.32272</v>
      </c>
      <c r="BY37">
        <v>21.59957857142857</v>
      </c>
      <c r="BZ37">
        <v>158.3015</v>
      </c>
      <c r="CA37">
        <v>136.41725</v>
      </c>
      <c r="CB37">
        <v>0.5865096071428572</v>
      </c>
      <c r="CC37">
        <v>135.2228928571429</v>
      </c>
      <c r="CD37">
        <v>8.755431785714286</v>
      </c>
      <c r="CE37">
        <v>0.8421324285714286</v>
      </c>
      <c r="CF37">
        <v>0.7892613928571429</v>
      </c>
      <c r="CG37">
        <v>4.438047142857143</v>
      </c>
      <c r="CH37">
        <v>3.515615714285715</v>
      </c>
      <c r="CI37">
        <v>1999.982142857143</v>
      </c>
      <c r="CJ37">
        <v>0.9799978214285713</v>
      </c>
      <c r="CK37">
        <v>0.02000231785714286</v>
      </c>
      <c r="CL37">
        <v>0</v>
      </c>
      <c r="CM37">
        <v>2.112103571428571</v>
      </c>
      <c r="CN37">
        <v>0</v>
      </c>
      <c r="CO37">
        <v>3453.676785714285</v>
      </c>
      <c r="CP37">
        <v>17338.05357142857</v>
      </c>
      <c r="CQ37">
        <v>36.7965</v>
      </c>
      <c r="CR37">
        <v>38.07774999999999</v>
      </c>
      <c r="CS37">
        <v>36.97975</v>
      </c>
      <c r="CT37">
        <v>35.98875</v>
      </c>
      <c r="CU37">
        <v>35.69375</v>
      </c>
      <c r="CV37">
        <v>1959.981785714286</v>
      </c>
      <c r="CW37">
        <v>40.00035714285714</v>
      </c>
      <c r="CX37">
        <v>0</v>
      </c>
      <c r="CY37">
        <v>1679505386.1</v>
      </c>
      <c r="CZ37">
        <v>0</v>
      </c>
      <c r="DA37">
        <v>0</v>
      </c>
      <c r="DB37" t="s">
        <v>356</v>
      </c>
      <c r="DC37">
        <v>1679454360.5</v>
      </c>
      <c r="DD37">
        <v>1679454360.5</v>
      </c>
      <c r="DE37">
        <v>0</v>
      </c>
      <c r="DF37">
        <v>-0.152</v>
      </c>
      <c r="DG37">
        <v>-0.046</v>
      </c>
      <c r="DH37">
        <v>3.296</v>
      </c>
      <c r="DI37">
        <v>0.35</v>
      </c>
      <c r="DJ37">
        <v>420</v>
      </c>
      <c r="DK37">
        <v>24</v>
      </c>
      <c r="DL37">
        <v>0.27</v>
      </c>
      <c r="DM37">
        <v>0.09</v>
      </c>
      <c r="DN37">
        <v>21.40103902439024</v>
      </c>
      <c r="DO37">
        <v>4.105045296167249</v>
      </c>
      <c r="DP37">
        <v>0.4104582191851069</v>
      </c>
      <c r="DQ37">
        <v>0</v>
      </c>
      <c r="DR37">
        <v>0.5864413170731707</v>
      </c>
      <c r="DS37">
        <v>-0.02611352613240404</v>
      </c>
      <c r="DT37">
        <v>0.006080592487334245</v>
      </c>
      <c r="DU37">
        <v>1</v>
      </c>
      <c r="DV37">
        <v>1</v>
      </c>
      <c r="DW37">
        <v>2</v>
      </c>
      <c r="DX37" t="s">
        <v>357</v>
      </c>
      <c r="DY37">
        <v>2.98037</v>
      </c>
      <c r="DZ37">
        <v>2.72833</v>
      </c>
      <c r="EA37">
        <v>0.0315604</v>
      </c>
      <c r="EB37">
        <v>0.0271576</v>
      </c>
      <c r="EC37">
        <v>0.0539445</v>
      </c>
      <c r="ED37">
        <v>0.051922</v>
      </c>
      <c r="EE37">
        <v>29096.7</v>
      </c>
      <c r="EF37">
        <v>28860.2</v>
      </c>
      <c r="EG37">
        <v>30570.8</v>
      </c>
      <c r="EH37">
        <v>29908.5</v>
      </c>
      <c r="EI37">
        <v>39914.4</v>
      </c>
      <c r="EJ37">
        <v>37341.9</v>
      </c>
      <c r="EK37">
        <v>46750</v>
      </c>
      <c r="EL37">
        <v>44471.1</v>
      </c>
      <c r="EM37">
        <v>1.88472</v>
      </c>
      <c r="EN37">
        <v>1.85912</v>
      </c>
      <c r="EO37">
        <v>0.049632</v>
      </c>
      <c r="EP37">
        <v>0</v>
      </c>
      <c r="EQ37">
        <v>19.174</v>
      </c>
      <c r="ER37">
        <v>999.9</v>
      </c>
      <c r="ES37">
        <v>26</v>
      </c>
      <c r="ET37">
        <v>30.3</v>
      </c>
      <c r="EU37">
        <v>12.5018</v>
      </c>
      <c r="EV37">
        <v>63.5323</v>
      </c>
      <c r="EW37">
        <v>23.5256</v>
      </c>
      <c r="EX37">
        <v>1</v>
      </c>
      <c r="EY37">
        <v>-0.0794969</v>
      </c>
      <c r="EZ37">
        <v>4.61694</v>
      </c>
      <c r="FA37">
        <v>20.1455</v>
      </c>
      <c r="FB37">
        <v>5.23226</v>
      </c>
      <c r="FC37">
        <v>11.97</v>
      </c>
      <c r="FD37">
        <v>4.9715</v>
      </c>
      <c r="FE37">
        <v>3.28965</v>
      </c>
      <c r="FF37">
        <v>9999</v>
      </c>
      <c r="FG37">
        <v>9999</v>
      </c>
      <c r="FH37">
        <v>9999</v>
      </c>
      <c r="FI37">
        <v>999.9</v>
      </c>
      <c r="FJ37">
        <v>4.97291</v>
      </c>
      <c r="FK37">
        <v>1.87692</v>
      </c>
      <c r="FL37">
        <v>1.87503</v>
      </c>
      <c r="FM37">
        <v>1.87784</v>
      </c>
      <c r="FN37">
        <v>1.87454</v>
      </c>
      <c r="FO37">
        <v>1.87821</v>
      </c>
      <c r="FP37">
        <v>1.87527</v>
      </c>
      <c r="FQ37">
        <v>1.87636</v>
      </c>
      <c r="FR37">
        <v>0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2.516</v>
      </c>
      <c r="GF37">
        <v>0.0776</v>
      </c>
      <c r="GG37">
        <v>1.972114183739502</v>
      </c>
      <c r="GH37">
        <v>0.004449671774874308</v>
      </c>
      <c r="GI37">
        <v>-1.829466635312074E-06</v>
      </c>
      <c r="GJ37">
        <v>4.661545964856727E-10</v>
      </c>
      <c r="GK37">
        <v>0.005649818396270764</v>
      </c>
      <c r="GL37">
        <v>0.003047750899037379</v>
      </c>
      <c r="GM37">
        <v>0.0005145890388989142</v>
      </c>
      <c r="GN37">
        <v>-5.930110997495773E-07</v>
      </c>
      <c r="GO37">
        <v>0</v>
      </c>
      <c r="GP37">
        <v>2134</v>
      </c>
      <c r="GQ37">
        <v>1</v>
      </c>
      <c r="GR37">
        <v>23</v>
      </c>
      <c r="GS37">
        <v>849.9</v>
      </c>
      <c r="GT37">
        <v>849.9</v>
      </c>
      <c r="GU37">
        <v>0.373535</v>
      </c>
      <c r="GV37">
        <v>2.5769</v>
      </c>
      <c r="GW37">
        <v>1.39893</v>
      </c>
      <c r="GX37">
        <v>2.34009</v>
      </c>
      <c r="GY37">
        <v>1.44897</v>
      </c>
      <c r="GZ37">
        <v>2.44019</v>
      </c>
      <c r="HA37">
        <v>36.105</v>
      </c>
      <c r="HB37">
        <v>24.0262</v>
      </c>
      <c r="HC37">
        <v>18</v>
      </c>
      <c r="HD37">
        <v>490.358</v>
      </c>
      <c r="HE37">
        <v>445.667</v>
      </c>
      <c r="HF37">
        <v>13.7374</v>
      </c>
      <c r="HG37">
        <v>25.7945</v>
      </c>
      <c r="HH37">
        <v>29.9998</v>
      </c>
      <c r="HI37">
        <v>25.6939</v>
      </c>
      <c r="HJ37">
        <v>25.7751</v>
      </c>
      <c r="HK37">
        <v>7.53073</v>
      </c>
      <c r="HL37">
        <v>24.8489</v>
      </c>
      <c r="HM37">
        <v>10.4088</v>
      </c>
      <c r="HN37">
        <v>13.7442</v>
      </c>
      <c r="HO37">
        <v>85.54219999999999</v>
      </c>
      <c r="HP37">
        <v>8.83183</v>
      </c>
      <c r="HQ37">
        <v>101.044</v>
      </c>
      <c r="HR37">
        <v>102.265</v>
      </c>
    </row>
    <row r="38" spans="1:226">
      <c r="A38">
        <v>22</v>
      </c>
      <c r="B38">
        <v>1679505361.1</v>
      </c>
      <c r="C38">
        <v>105</v>
      </c>
      <c r="D38" t="s">
        <v>402</v>
      </c>
      <c r="E38" t="s">
        <v>403</v>
      </c>
      <c r="F38">
        <v>5</v>
      </c>
      <c r="G38" t="s">
        <v>353</v>
      </c>
      <c r="H38" t="s">
        <v>354</v>
      </c>
      <c r="I38">
        <v>1679505353.6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103.0387413943024</v>
      </c>
      <c r="AK38">
        <v>117.7379575757575</v>
      </c>
      <c r="AL38">
        <v>-3.321738933493795</v>
      </c>
      <c r="AM38">
        <v>63.93369429513372</v>
      </c>
      <c r="AN38">
        <f>(AP38 - AO38 + BO38*1E3/(8.314*(BQ38+273.15)) * AR38/BN38 * AQ38) * BN38/(100*BB38) * 1000/(1000 - AP38)</f>
        <v>0</v>
      </c>
      <c r="AO38">
        <v>8.765803422280509</v>
      </c>
      <c r="AP38">
        <v>9.344981393939399</v>
      </c>
      <c r="AQ38">
        <v>6.537506988463129E-07</v>
      </c>
      <c r="AR38">
        <v>100.9875523592358</v>
      </c>
      <c r="AS38">
        <v>2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1.65</v>
      </c>
      <c r="BC38">
        <v>0.5</v>
      </c>
      <c r="BD38" t="s">
        <v>355</v>
      </c>
      <c r="BE38">
        <v>2</v>
      </c>
      <c r="BF38" t="b">
        <v>1</v>
      </c>
      <c r="BG38">
        <v>1679505353.6</v>
      </c>
      <c r="BH38">
        <v>139.5827777777778</v>
      </c>
      <c r="BI38">
        <v>117.6629666666667</v>
      </c>
      <c r="BJ38">
        <v>9.341214444444445</v>
      </c>
      <c r="BK38">
        <v>8.760181481481482</v>
      </c>
      <c r="BL38">
        <v>137.0344074074074</v>
      </c>
      <c r="BM38">
        <v>9.263642592592593</v>
      </c>
      <c r="BN38">
        <v>500.0688888888889</v>
      </c>
      <c r="BO38">
        <v>90.14564814814813</v>
      </c>
      <c r="BP38">
        <v>0.09997981851851849</v>
      </c>
      <c r="BQ38">
        <v>18.85216296296296</v>
      </c>
      <c r="BR38">
        <v>19.99523703703704</v>
      </c>
      <c r="BS38">
        <v>999.9000000000001</v>
      </c>
      <c r="BT38">
        <v>0</v>
      </c>
      <c r="BU38">
        <v>0</v>
      </c>
      <c r="BV38">
        <v>9999.304074074074</v>
      </c>
      <c r="BW38">
        <v>0</v>
      </c>
      <c r="BX38">
        <v>9.32272</v>
      </c>
      <c r="BY38">
        <v>21.91976666666667</v>
      </c>
      <c r="BZ38">
        <v>140.8989259259259</v>
      </c>
      <c r="CA38">
        <v>118.7027111111111</v>
      </c>
      <c r="CB38">
        <v>0.5810331851851852</v>
      </c>
      <c r="CC38">
        <v>117.6629666666667</v>
      </c>
      <c r="CD38">
        <v>8.760181481481482</v>
      </c>
      <c r="CE38">
        <v>0.8420698888888888</v>
      </c>
      <c r="CF38">
        <v>0.7896923333333333</v>
      </c>
      <c r="CG38">
        <v>4.436986666666667</v>
      </c>
      <c r="CH38">
        <v>3.523349259259259</v>
      </c>
      <c r="CI38">
        <v>1999.982222222222</v>
      </c>
      <c r="CJ38">
        <v>0.9799974444444444</v>
      </c>
      <c r="CK38">
        <v>0.02000270740740741</v>
      </c>
      <c r="CL38">
        <v>0</v>
      </c>
      <c r="CM38">
        <v>2.147362962962963</v>
      </c>
      <c r="CN38">
        <v>0</v>
      </c>
      <c r="CO38">
        <v>3459.744444444445</v>
      </c>
      <c r="CP38">
        <v>17338.05555555556</v>
      </c>
      <c r="CQ38">
        <v>36.77525925925926</v>
      </c>
      <c r="CR38">
        <v>38.0574074074074</v>
      </c>
      <c r="CS38">
        <v>36.958</v>
      </c>
      <c r="CT38">
        <v>35.96733333333333</v>
      </c>
      <c r="CU38">
        <v>35.6824074074074</v>
      </c>
      <c r="CV38">
        <v>1959.981111111111</v>
      </c>
      <c r="CW38">
        <v>40.00111111111111</v>
      </c>
      <c r="CX38">
        <v>0</v>
      </c>
      <c r="CY38">
        <v>1679505390.9</v>
      </c>
      <c r="CZ38">
        <v>0</v>
      </c>
      <c r="DA38">
        <v>0</v>
      </c>
      <c r="DB38" t="s">
        <v>356</v>
      </c>
      <c r="DC38">
        <v>1679454360.5</v>
      </c>
      <c r="DD38">
        <v>1679454360.5</v>
      </c>
      <c r="DE38">
        <v>0</v>
      </c>
      <c r="DF38">
        <v>-0.152</v>
      </c>
      <c r="DG38">
        <v>-0.046</v>
      </c>
      <c r="DH38">
        <v>3.296</v>
      </c>
      <c r="DI38">
        <v>0.35</v>
      </c>
      <c r="DJ38">
        <v>420</v>
      </c>
      <c r="DK38">
        <v>24</v>
      </c>
      <c r="DL38">
        <v>0.27</v>
      </c>
      <c r="DM38">
        <v>0.09</v>
      </c>
      <c r="DN38">
        <v>21.73976341463415</v>
      </c>
      <c r="DO38">
        <v>3.586705923344942</v>
      </c>
      <c r="DP38">
        <v>0.3542286286347248</v>
      </c>
      <c r="DQ38">
        <v>0</v>
      </c>
      <c r="DR38">
        <v>0.5841780731707318</v>
      </c>
      <c r="DS38">
        <v>-0.06957666898954767</v>
      </c>
      <c r="DT38">
        <v>0.007342092442462878</v>
      </c>
      <c r="DU38">
        <v>1</v>
      </c>
      <c r="DV38">
        <v>1</v>
      </c>
      <c r="DW38">
        <v>2</v>
      </c>
      <c r="DX38" t="s">
        <v>357</v>
      </c>
      <c r="DY38">
        <v>2.98044</v>
      </c>
      <c r="DZ38">
        <v>2.72835</v>
      </c>
      <c r="EA38">
        <v>0.0277892</v>
      </c>
      <c r="EB38">
        <v>0.0231729</v>
      </c>
      <c r="EC38">
        <v>0.0539637</v>
      </c>
      <c r="ED38">
        <v>0.0519939</v>
      </c>
      <c r="EE38">
        <v>29210.7</v>
      </c>
      <c r="EF38">
        <v>28978.5</v>
      </c>
      <c r="EG38">
        <v>30571.5</v>
      </c>
      <c r="EH38">
        <v>29908.6</v>
      </c>
      <c r="EI38">
        <v>39914.2</v>
      </c>
      <c r="EJ38">
        <v>37338.7</v>
      </c>
      <c r="EK38">
        <v>46751.2</v>
      </c>
      <c r="EL38">
        <v>44471.1</v>
      </c>
      <c r="EM38">
        <v>1.88425</v>
      </c>
      <c r="EN38">
        <v>1.85923</v>
      </c>
      <c r="EO38">
        <v>0.0498295</v>
      </c>
      <c r="EP38">
        <v>0</v>
      </c>
      <c r="EQ38">
        <v>19.174</v>
      </c>
      <c r="ER38">
        <v>999.9</v>
      </c>
      <c r="ES38">
        <v>26</v>
      </c>
      <c r="ET38">
        <v>30.3</v>
      </c>
      <c r="EU38">
        <v>12.502</v>
      </c>
      <c r="EV38">
        <v>63.5123</v>
      </c>
      <c r="EW38">
        <v>23.8822</v>
      </c>
      <c r="EX38">
        <v>1</v>
      </c>
      <c r="EY38">
        <v>-0.0799619</v>
      </c>
      <c r="EZ38">
        <v>4.62458</v>
      </c>
      <c r="FA38">
        <v>20.1451</v>
      </c>
      <c r="FB38">
        <v>5.23182</v>
      </c>
      <c r="FC38">
        <v>11.9691</v>
      </c>
      <c r="FD38">
        <v>4.9713</v>
      </c>
      <c r="FE38">
        <v>3.28958</v>
      </c>
      <c r="FF38">
        <v>9999</v>
      </c>
      <c r="FG38">
        <v>9999</v>
      </c>
      <c r="FH38">
        <v>9999</v>
      </c>
      <c r="FI38">
        <v>999.9</v>
      </c>
      <c r="FJ38">
        <v>4.9729</v>
      </c>
      <c r="FK38">
        <v>1.87698</v>
      </c>
      <c r="FL38">
        <v>1.87509</v>
      </c>
      <c r="FM38">
        <v>1.87789</v>
      </c>
      <c r="FN38">
        <v>1.87457</v>
      </c>
      <c r="FO38">
        <v>1.8782</v>
      </c>
      <c r="FP38">
        <v>1.8753</v>
      </c>
      <c r="FQ38">
        <v>1.87637</v>
      </c>
      <c r="FR38">
        <v>0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2.45</v>
      </c>
      <c r="GF38">
        <v>0.0776</v>
      </c>
      <c r="GG38">
        <v>1.972114183739502</v>
      </c>
      <c r="GH38">
        <v>0.004449671774874308</v>
      </c>
      <c r="GI38">
        <v>-1.829466635312074E-06</v>
      </c>
      <c r="GJ38">
        <v>4.661545964856727E-10</v>
      </c>
      <c r="GK38">
        <v>0.005649818396270764</v>
      </c>
      <c r="GL38">
        <v>0.003047750899037379</v>
      </c>
      <c r="GM38">
        <v>0.0005145890388989142</v>
      </c>
      <c r="GN38">
        <v>-5.930110997495773E-07</v>
      </c>
      <c r="GO38">
        <v>0</v>
      </c>
      <c r="GP38">
        <v>2134</v>
      </c>
      <c r="GQ38">
        <v>1</v>
      </c>
      <c r="GR38">
        <v>23</v>
      </c>
      <c r="GS38">
        <v>850</v>
      </c>
      <c r="GT38">
        <v>850</v>
      </c>
      <c r="GU38">
        <v>0.334473</v>
      </c>
      <c r="GV38">
        <v>2.60132</v>
      </c>
      <c r="GW38">
        <v>1.39893</v>
      </c>
      <c r="GX38">
        <v>2.34009</v>
      </c>
      <c r="GY38">
        <v>1.44897</v>
      </c>
      <c r="GZ38">
        <v>2.42676</v>
      </c>
      <c r="HA38">
        <v>36.0816</v>
      </c>
      <c r="HB38">
        <v>24.0175</v>
      </c>
      <c r="HC38">
        <v>18</v>
      </c>
      <c r="HD38">
        <v>490.091</v>
      </c>
      <c r="HE38">
        <v>445.721</v>
      </c>
      <c r="HF38">
        <v>13.745</v>
      </c>
      <c r="HG38">
        <v>25.7918</v>
      </c>
      <c r="HH38">
        <v>29.9998</v>
      </c>
      <c r="HI38">
        <v>25.6927</v>
      </c>
      <c r="HJ38">
        <v>25.774</v>
      </c>
      <c r="HK38">
        <v>6.71181</v>
      </c>
      <c r="HL38">
        <v>24.5643</v>
      </c>
      <c r="HM38">
        <v>10.4088</v>
      </c>
      <c r="HN38">
        <v>13.7449</v>
      </c>
      <c r="HO38">
        <v>65.4859</v>
      </c>
      <c r="HP38">
        <v>8.83264</v>
      </c>
      <c r="HQ38">
        <v>101.047</v>
      </c>
      <c r="HR38">
        <v>102.265</v>
      </c>
    </row>
    <row r="39" spans="1:226">
      <c r="A39">
        <v>23</v>
      </c>
      <c r="B39">
        <v>1679505366.1</v>
      </c>
      <c r="C39">
        <v>110</v>
      </c>
      <c r="D39" t="s">
        <v>404</v>
      </c>
      <c r="E39" t="s">
        <v>405</v>
      </c>
      <c r="F39">
        <v>5</v>
      </c>
      <c r="G39" t="s">
        <v>353</v>
      </c>
      <c r="H39" t="s">
        <v>354</v>
      </c>
      <c r="I39">
        <v>1679505358.314285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86.14254468167741</v>
      </c>
      <c r="AK39">
        <v>101.1049393939394</v>
      </c>
      <c r="AL39">
        <v>-3.328537031275127</v>
      </c>
      <c r="AM39">
        <v>63.93369429513372</v>
      </c>
      <c r="AN39">
        <f>(AP39 - AO39 + BO39*1E3/(8.314*(BQ39+273.15)) * AR39/BN39 * AQ39) * BN39/(100*BB39) * 1000/(1000 - AP39)</f>
        <v>0</v>
      </c>
      <c r="AO39">
        <v>8.797754817470521</v>
      </c>
      <c r="AP39">
        <v>9.357447575757574</v>
      </c>
      <c r="AQ39">
        <v>2.733634082113818E-06</v>
      </c>
      <c r="AR39">
        <v>100.9875523592358</v>
      </c>
      <c r="AS39">
        <v>2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1.65</v>
      </c>
      <c r="BC39">
        <v>0.5</v>
      </c>
      <c r="BD39" t="s">
        <v>355</v>
      </c>
      <c r="BE39">
        <v>2</v>
      </c>
      <c r="BF39" t="b">
        <v>1</v>
      </c>
      <c r="BG39">
        <v>1679505358.314285</v>
      </c>
      <c r="BH39">
        <v>124.1336785714285</v>
      </c>
      <c r="BI39">
        <v>101.9435285714286</v>
      </c>
      <c r="BJ39">
        <v>9.344561785714285</v>
      </c>
      <c r="BK39">
        <v>8.77398607142857</v>
      </c>
      <c r="BL39">
        <v>121.64685</v>
      </c>
      <c r="BM39">
        <v>9.266949285714286</v>
      </c>
      <c r="BN39">
        <v>500.0813214285714</v>
      </c>
      <c r="BO39">
        <v>90.14636785714286</v>
      </c>
      <c r="BP39">
        <v>0.09996794642857143</v>
      </c>
      <c r="BQ39">
        <v>18.85265714285714</v>
      </c>
      <c r="BR39">
        <v>19.99574642857143</v>
      </c>
      <c r="BS39">
        <v>999.9000000000002</v>
      </c>
      <c r="BT39">
        <v>0</v>
      </c>
      <c r="BU39">
        <v>0</v>
      </c>
      <c r="BV39">
        <v>10000.68892857143</v>
      </c>
      <c r="BW39">
        <v>0</v>
      </c>
      <c r="BX39">
        <v>9.32272</v>
      </c>
      <c r="BY39">
        <v>22.190125</v>
      </c>
      <c r="BZ39">
        <v>125.3044285714286</v>
      </c>
      <c r="CA39">
        <v>102.8456642857143</v>
      </c>
      <c r="CB39">
        <v>0.5705751071428572</v>
      </c>
      <c r="CC39">
        <v>101.9435285714286</v>
      </c>
      <c r="CD39">
        <v>8.77398607142857</v>
      </c>
      <c r="CE39">
        <v>0.842378357142857</v>
      </c>
      <c r="CF39">
        <v>0.7909431428571428</v>
      </c>
      <c r="CG39">
        <v>4.442213928571428</v>
      </c>
      <c r="CH39">
        <v>3.545768928571429</v>
      </c>
      <c r="CI39">
        <v>1999.988571428571</v>
      </c>
      <c r="CJ39">
        <v>0.9799974999999999</v>
      </c>
      <c r="CK39">
        <v>0.02000265</v>
      </c>
      <c r="CL39">
        <v>0</v>
      </c>
      <c r="CM39">
        <v>2.109046428571429</v>
      </c>
      <c r="CN39">
        <v>0</v>
      </c>
      <c r="CO39">
        <v>3465.552857142858</v>
      </c>
      <c r="CP39">
        <v>17338.10714285714</v>
      </c>
      <c r="CQ39">
        <v>36.75664285714286</v>
      </c>
      <c r="CR39">
        <v>38.03764285714286</v>
      </c>
      <c r="CS39">
        <v>36.93925</v>
      </c>
      <c r="CT39">
        <v>35.94825</v>
      </c>
      <c r="CU39">
        <v>35.66707142857143</v>
      </c>
      <c r="CV39">
        <v>1959.987857142857</v>
      </c>
      <c r="CW39">
        <v>40.00214285714286</v>
      </c>
      <c r="CX39">
        <v>0</v>
      </c>
      <c r="CY39">
        <v>1679505396.3</v>
      </c>
      <c r="CZ39">
        <v>0</v>
      </c>
      <c r="DA39">
        <v>0</v>
      </c>
      <c r="DB39" t="s">
        <v>356</v>
      </c>
      <c r="DC39">
        <v>1679454360.5</v>
      </c>
      <c r="DD39">
        <v>1679454360.5</v>
      </c>
      <c r="DE39">
        <v>0</v>
      </c>
      <c r="DF39">
        <v>-0.152</v>
      </c>
      <c r="DG39">
        <v>-0.046</v>
      </c>
      <c r="DH39">
        <v>3.296</v>
      </c>
      <c r="DI39">
        <v>0.35</v>
      </c>
      <c r="DJ39">
        <v>420</v>
      </c>
      <c r="DK39">
        <v>24</v>
      </c>
      <c r="DL39">
        <v>0.27</v>
      </c>
      <c r="DM39">
        <v>0.09</v>
      </c>
      <c r="DN39">
        <v>21.98067317073171</v>
      </c>
      <c r="DO39">
        <v>3.54949756097564</v>
      </c>
      <c r="DP39">
        <v>0.3507424814655055</v>
      </c>
      <c r="DQ39">
        <v>0</v>
      </c>
      <c r="DR39">
        <v>0.5772884878048781</v>
      </c>
      <c r="DS39">
        <v>-0.1093748989547046</v>
      </c>
      <c r="DT39">
        <v>0.01161497079177359</v>
      </c>
      <c r="DU39">
        <v>0</v>
      </c>
      <c r="DV39">
        <v>0</v>
      </c>
      <c r="DW39">
        <v>2</v>
      </c>
      <c r="DX39" t="s">
        <v>397</v>
      </c>
      <c r="DY39">
        <v>2.98065</v>
      </c>
      <c r="DZ39">
        <v>2.72828</v>
      </c>
      <c r="EA39">
        <v>0.0239227</v>
      </c>
      <c r="EB39">
        <v>0.0191459</v>
      </c>
      <c r="EC39">
        <v>0.0540218</v>
      </c>
      <c r="ED39">
        <v>0.0520785</v>
      </c>
      <c r="EE39">
        <v>29327.3</v>
      </c>
      <c r="EF39">
        <v>29098.1</v>
      </c>
      <c r="EG39">
        <v>30571.8</v>
      </c>
      <c r="EH39">
        <v>29908.6</v>
      </c>
      <c r="EI39">
        <v>39911.7</v>
      </c>
      <c r="EJ39">
        <v>37335.1</v>
      </c>
      <c r="EK39">
        <v>46751.4</v>
      </c>
      <c r="EL39">
        <v>44471.1</v>
      </c>
      <c r="EM39">
        <v>1.88487</v>
      </c>
      <c r="EN39">
        <v>1.8591</v>
      </c>
      <c r="EO39">
        <v>0.0495687</v>
      </c>
      <c r="EP39">
        <v>0</v>
      </c>
      <c r="EQ39">
        <v>19.174</v>
      </c>
      <c r="ER39">
        <v>999.9</v>
      </c>
      <c r="ES39">
        <v>26</v>
      </c>
      <c r="ET39">
        <v>30.3</v>
      </c>
      <c r="EU39">
        <v>12.5006</v>
      </c>
      <c r="EV39">
        <v>63.5523</v>
      </c>
      <c r="EW39">
        <v>23.3053</v>
      </c>
      <c r="EX39">
        <v>1</v>
      </c>
      <c r="EY39">
        <v>-0.0801423</v>
      </c>
      <c r="EZ39">
        <v>4.6367</v>
      </c>
      <c r="FA39">
        <v>20.1449</v>
      </c>
      <c r="FB39">
        <v>5.23167</v>
      </c>
      <c r="FC39">
        <v>11.9691</v>
      </c>
      <c r="FD39">
        <v>4.9713</v>
      </c>
      <c r="FE39">
        <v>3.2895</v>
      </c>
      <c r="FF39">
        <v>9999</v>
      </c>
      <c r="FG39">
        <v>9999</v>
      </c>
      <c r="FH39">
        <v>9999</v>
      </c>
      <c r="FI39">
        <v>999.9</v>
      </c>
      <c r="FJ39">
        <v>4.97291</v>
      </c>
      <c r="FK39">
        <v>1.87697</v>
      </c>
      <c r="FL39">
        <v>1.87506</v>
      </c>
      <c r="FM39">
        <v>1.87789</v>
      </c>
      <c r="FN39">
        <v>1.87455</v>
      </c>
      <c r="FO39">
        <v>1.8782</v>
      </c>
      <c r="FP39">
        <v>1.87529</v>
      </c>
      <c r="FQ39">
        <v>1.87637</v>
      </c>
      <c r="FR39">
        <v>0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2.383</v>
      </c>
      <c r="GF39">
        <v>0.07779999999999999</v>
      </c>
      <c r="GG39">
        <v>1.972114183739502</v>
      </c>
      <c r="GH39">
        <v>0.004449671774874308</v>
      </c>
      <c r="GI39">
        <v>-1.829466635312074E-06</v>
      </c>
      <c r="GJ39">
        <v>4.661545964856727E-10</v>
      </c>
      <c r="GK39">
        <v>0.005649818396270764</v>
      </c>
      <c r="GL39">
        <v>0.003047750899037379</v>
      </c>
      <c r="GM39">
        <v>0.0005145890388989142</v>
      </c>
      <c r="GN39">
        <v>-5.930110997495773E-07</v>
      </c>
      <c r="GO39">
        <v>0</v>
      </c>
      <c r="GP39">
        <v>2134</v>
      </c>
      <c r="GQ39">
        <v>1</v>
      </c>
      <c r="GR39">
        <v>23</v>
      </c>
      <c r="GS39">
        <v>850.1</v>
      </c>
      <c r="GT39">
        <v>850.1</v>
      </c>
      <c r="GU39">
        <v>0.29541</v>
      </c>
      <c r="GV39">
        <v>2.58911</v>
      </c>
      <c r="GW39">
        <v>1.39893</v>
      </c>
      <c r="GX39">
        <v>2.34131</v>
      </c>
      <c r="GY39">
        <v>1.44897</v>
      </c>
      <c r="GZ39">
        <v>2.49756</v>
      </c>
      <c r="HA39">
        <v>36.105</v>
      </c>
      <c r="HB39">
        <v>24.0262</v>
      </c>
      <c r="HC39">
        <v>18</v>
      </c>
      <c r="HD39">
        <v>490.424</v>
      </c>
      <c r="HE39">
        <v>445.635</v>
      </c>
      <c r="HF39">
        <v>13.7468</v>
      </c>
      <c r="HG39">
        <v>25.7896</v>
      </c>
      <c r="HH39">
        <v>29.9998</v>
      </c>
      <c r="HI39">
        <v>25.6916</v>
      </c>
      <c r="HJ39">
        <v>25.773</v>
      </c>
      <c r="HK39">
        <v>5.94573</v>
      </c>
      <c r="HL39">
        <v>24.5643</v>
      </c>
      <c r="HM39">
        <v>10.4088</v>
      </c>
      <c r="HN39">
        <v>13.7455</v>
      </c>
      <c r="HO39">
        <v>52.1305</v>
      </c>
      <c r="HP39">
        <v>8.82624</v>
      </c>
      <c r="HQ39">
        <v>101.047</v>
      </c>
      <c r="HR39">
        <v>102.265</v>
      </c>
    </row>
    <row r="40" spans="1:226">
      <c r="A40">
        <v>24</v>
      </c>
      <c r="B40">
        <v>1679505371.1</v>
      </c>
      <c r="C40">
        <v>115</v>
      </c>
      <c r="D40" t="s">
        <v>406</v>
      </c>
      <c r="E40" t="s">
        <v>407</v>
      </c>
      <c r="F40">
        <v>5</v>
      </c>
      <c r="G40" t="s">
        <v>353</v>
      </c>
      <c r="H40" t="s">
        <v>354</v>
      </c>
      <c r="I40">
        <v>1679505363.6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69.30920625043849</v>
      </c>
      <c r="AK40">
        <v>84.47530606060606</v>
      </c>
      <c r="AL40">
        <v>-3.328442483255674</v>
      </c>
      <c r="AM40">
        <v>63.93369429513372</v>
      </c>
      <c r="AN40">
        <f>(AP40 - AO40 + BO40*1E3/(8.314*(BQ40+273.15)) * AR40/BN40 * AQ40) * BN40/(100*BB40) * 1000/(1000 - AP40)</f>
        <v>0</v>
      </c>
      <c r="AO40">
        <v>8.798542763999755</v>
      </c>
      <c r="AP40">
        <v>9.36712612121212</v>
      </c>
      <c r="AQ40">
        <v>1.757310238667485E-06</v>
      </c>
      <c r="AR40">
        <v>100.9875523592358</v>
      </c>
      <c r="AS40">
        <v>2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1.65</v>
      </c>
      <c r="BC40">
        <v>0.5</v>
      </c>
      <c r="BD40" t="s">
        <v>355</v>
      </c>
      <c r="BE40">
        <v>2</v>
      </c>
      <c r="BF40" t="b">
        <v>1</v>
      </c>
      <c r="BG40">
        <v>1679505363.6</v>
      </c>
      <c r="BH40">
        <v>106.7542592592593</v>
      </c>
      <c r="BI40">
        <v>84.27447037037037</v>
      </c>
      <c r="BJ40">
        <v>9.353050740740739</v>
      </c>
      <c r="BK40">
        <v>8.786941481481481</v>
      </c>
      <c r="BL40">
        <v>104.3376</v>
      </c>
      <c r="BM40">
        <v>9.275334074074074</v>
      </c>
      <c r="BN40">
        <v>500.0622222222223</v>
      </c>
      <c r="BO40">
        <v>90.14712592592592</v>
      </c>
      <c r="BP40">
        <v>0.09998778148148146</v>
      </c>
      <c r="BQ40">
        <v>18.85268888888889</v>
      </c>
      <c r="BR40">
        <v>19.99678888888889</v>
      </c>
      <c r="BS40">
        <v>999.9000000000001</v>
      </c>
      <c r="BT40">
        <v>0</v>
      </c>
      <c r="BU40">
        <v>0</v>
      </c>
      <c r="BV40">
        <v>10006.56333333333</v>
      </c>
      <c r="BW40">
        <v>0</v>
      </c>
      <c r="BX40">
        <v>9.32272</v>
      </c>
      <c r="BY40">
        <v>22.4798</v>
      </c>
      <c r="BZ40">
        <v>107.7619518518519</v>
      </c>
      <c r="CA40">
        <v>85.02134074074075</v>
      </c>
      <c r="CB40">
        <v>0.5661078148148148</v>
      </c>
      <c r="CC40">
        <v>84.27447037037037</v>
      </c>
      <c r="CD40">
        <v>8.786941481481481</v>
      </c>
      <c r="CE40">
        <v>0.8431506666666668</v>
      </c>
      <c r="CF40">
        <v>0.7921176296296296</v>
      </c>
      <c r="CG40">
        <v>4.455297777777778</v>
      </c>
      <c r="CH40">
        <v>3.566810740740741</v>
      </c>
      <c r="CI40">
        <v>2000.031111111111</v>
      </c>
      <c r="CJ40">
        <v>0.9799976666666665</v>
      </c>
      <c r="CK40">
        <v>0.02000247777777778</v>
      </c>
      <c r="CL40">
        <v>0</v>
      </c>
      <c r="CM40">
        <v>2.062488888888889</v>
      </c>
      <c r="CN40">
        <v>0</v>
      </c>
      <c r="CO40">
        <v>3472.481851851852</v>
      </c>
      <c r="CP40">
        <v>17338.47407407407</v>
      </c>
      <c r="CQ40">
        <v>36.74533333333333</v>
      </c>
      <c r="CR40">
        <v>38.01607407407408</v>
      </c>
      <c r="CS40">
        <v>36.9347037037037</v>
      </c>
      <c r="CT40">
        <v>35.937</v>
      </c>
      <c r="CU40">
        <v>35.64333333333333</v>
      </c>
      <c r="CV40">
        <v>1960.028148148148</v>
      </c>
      <c r="CW40">
        <v>40.00555555555555</v>
      </c>
      <c r="CX40">
        <v>0</v>
      </c>
      <c r="CY40">
        <v>1679505401.1</v>
      </c>
      <c r="CZ40">
        <v>0</v>
      </c>
      <c r="DA40">
        <v>0</v>
      </c>
      <c r="DB40" t="s">
        <v>356</v>
      </c>
      <c r="DC40">
        <v>1679454360.5</v>
      </c>
      <c r="DD40">
        <v>1679454360.5</v>
      </c>
      <c r="DE40">
        <v>0</v>
      </c>
      <c r="DF40">
        <v>-0.152</v>
      </c>
      <c r="DG40">
        <v>-0.046</v>
      </c>
      <c r="DH40">
        <v>3.296</v>
      </c>
      <c r="DI40">
        <v>0.35</v>
      </c>
      <c r="DJ40">
        <v>420</v>
      </c>
      <c r="DK40">
        <v>24</v>
      </c>
      <c r="DL40">
        <v>0.27</v>
      </c>
      <c r="DM40">
        <v>0.09</v>
      </c>
      <c r="DN40">
        <v>22.2946375</v>
      </c>
      <c r="DO40">
        <v>3.273815009380825</v>
      </c>
      <c r="DP40">
        <v>0.3170856120099898</v>
      </c>
      <c r="DQ40">
        <v>0</v>
      </c>
      <c r="DR40">
        <v>0.569654225</v>
      </c>
      <c r="DS40">
        <v>-0.07474098686679091</v>
      </c>
      <c r="DT40">
        <v>0.009335169501641358</v>
      </c>
      <c r="DU40">
        <v>1</v>
      </c>
      <c r="DV40">
        <v>1</v>
      </c>
      <c r="DW40">
        <v>2</v>
      </c>
      <c r="DX40" t="s">
        <v>357</v>
      </c>
      <c r="DY40">
        <v>2.98046</v>
      </c>
      <c r="DZ40">
        <v>2.7284</v>
      </c>
      <c r="EA40">
        <v>0.0199839</v>
      </c>
      <c r="EB40">
        <v>0.0150217</v>
      </c>
      <c r="EC40">
        <v>0.0540595</v>
      </c>
      <c r="ED40">
        <v>0.0520734</v>
      </c>
      <c r="EE40">
        <v>29446</v>
      </c>
      <c r="EF40">
        <v>29221.3</v>
      </c>
      <c r="EG40">
        <v>30572.1</v>
      </c>
      <c r="EH40">
        <v>29909.4</v>
      </c>
      <c r="EI40">
        <v>39910.2</v>
      </c>
      <c r="EJ40">
        <v>37335.8</v>
      </c>
      <c r="EK40">
        <v>46751.8</v>
      </c>
      <c r="EL40">
        <v>44472.1</v>
      </c>
      <c r="EM40">
        <v>1.88447</v>
      </c>
      <c r="EN40">
        <v>1.85905</v>
      </c>
      <c r="EO40">
        <v>0.0488237</v>
      </c>
      <c r="EP40">
        <v>0</v>
      </c>
      <c r="EQ40">
        <v>19.1745</v>
      </c>
      <c r="ER40">
        <v>999.9</v>
      </c>
      <c r="ES40">
        <v>26</v>
      </c>
      <c r="ET40">
        <v>30.3</v>
      </c>
      <c r="EU40">
        <v>12.503</v>
      </c>
      <c r="EV40">
        <v>63.0823</v>
      </c>
      <c r="EW40">
        <v>23.6739</v>
      </c>
      <c r="EX40">
        <v>1</v>
      </c>
      <c r="EY40">
        <v>-0.08042680000000001</v>
      </c>
      <c r="EZ40">
        <v>4.62966</v>
      </c>
      <c r="FA40">
        <v>20.145</v>
      </c>
      <c r="FB40">
        <v>5.23182</v>
      </c>
      <c r="FC40">
        <v>11.9692</v>
      </c>
      <c r="FD40">
        <v>4.9713</v>
      </c>
      <c r="FE40">
        <v>3.2895</v>
      </c>
      <c r="FF40">
        <v>9999</v>
      </c>
      <c r="FG40">
        <v>9999</v>
      </c>
      <c r="FH40">
        <v>9999</v>
      </c>
      <c r="FI40">
        <v>999.9</v>
      </c>
      <c r="FJ40">
        <v>4.9729</v>
      </c>
      <c r="FK40">
        <v>1.87697</v>
      </c>
      <c r="FL40">
        <v>1.87504</v>
      </c>
      <c r="FM40">
        <v>1.87788</v>
      </c>
      <c r="FN40">
        <v>1.87454</v>
      </c>
      <c r="FO40">
        <v>1.87822</v>
      </c>
      <c r="FP40">
        <v>1.87529</v>
      </c>
      <c r="FQ40">
        <v>1.87638</v>
      </c>
      <c r="FR40">
        <v>0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2.315</v>
      </c>
      <c r="GF40">
        <v>0.0779</v>
      </c>
      <c r="GG40">
        <v>1.972114183739502</v>
      </c>
      <c r="GH40">
        <v>0.004449671774874308</v>
      </c>
      <c r="GI40">
        <v>-1.829466635312074E-06</v>
      </c>
      <c r="GJ40">
        <v>4.661545964856727E-10</v>
      </c>
      <c r="GK40">
        <v>0.005649818396270764</v>
      </c>
      <c r="GL40">
        <v>0.003047750899037379</v>
      </c>
      <c r="GM40">
        <v>0.0005145890388989142</v>
      </c>
      <c r="GN40">
        <v>-5.930110997495773E-07</v>
      </c>
      <c r="GO40">
        <v>0</v>
      </c>
      <c r="GP40">
        <v>2134</v>
      </c>
      <c r="GQ40">
        <v>1</v>
      </c>
      <c r="GR40">
        <v>23</v>
      </c>
      <c r="GS40">
        <v>850.2</v>
      </c>
      <c r="GT40">
        <v>850.2</v>
      </c>
      <c r="GU40">
        <v>0.253906</v>
      </c>
      <c r="GV40">
        <v>2.60742</v>
      </c>
      <c r="GW40">
        <v>1.39893</v>
      </c>
      <c r="GX40">
        <v>2.34131</v>
      </c>
      <c r="GY40">
        <v>1.44897</v>
      </c>
      <c r="GZ40">
        <v>2.41333</v>
      </c>
      <c r="HA40">
        <v>36.0816</v>
      </c>
      <c r="HB40">
        <v>24.0175</v>
      </c>
      <c r="HC40">
        <v>18</v>
      </c>
      <c r="HD40">
        <v>490.191</v>
      </c>
      <c r="HE40">
        <v>445.587</v>
      </c>
      <c r="HF40">
        <v>13.747</v>
      </c>
      <c r="HG40">
        <v>25.7874</v>
      </c>
      <c r="HH40">
        <v>30</v>
      </c>
      <c r="HI40">
        <v>25.6895</v>
      </c>
      <c r="HJ40">
        <v>25.7708</v>
      </c>
      <c r="HK40">
        <v>5.12646</v>
      </c>
      <c r="HL40">
        <v>24.5643</v>
      </c>
      <c r="HM40">
        <v>10.4088</v>
      </c>
      <c r="HN40">
        <v>13.7504</v>
      </c>
      <c r="HO40">
        <v>32.0931</v>
      </c>
      <c r="HP40">
        <v>8.82624</v>
      </c>
      <c r="HQ40">
        <v>101.048</v>
      </c>
      <c r="HR40">
        <v>102.267</v>
      </c>
    </row>
    <row r="41" spans="1:226">
      <c r="A41">
        <v>25</v>
      </c>
      <c r="B41">
        <v>1679505468.1</v>
      </c>
      <c r="C41">
        <v>212</v>
      </c>
      <c r="D41" t="s">
        <v>408</v>
      </c>
      <c r="E41" t="s">
        <v>409</v>
      </c>
      <c r="F41">
        <v>5</v>
      </c>
      <c r="G41" t="s">
        <v>353</v>
      </c>
      <c r="H41" t="s">
        <v>354</v>
      </c>
      <c r="I41">
        <v>1679505460.099999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423.7509716105747</v>
      </c>
      <c r="AK41">
        <v>419.0318787878788</v>
      </c>
      <c r="AL41">
        <v>-0.0006105300271278119</v>
      </c>
      <c r="AM41">
        <v>63.93369429513372</v>
      </c>
      <c r="AN41">
        <f>(AP41 - AO41 + BO41*1E3/(8.314*(BQ41+273.15)) * AR41/BN41 * AQ41) * BN41/(100*BB41) * 1000/(1000 - AP41)</f>
        <v>0</v>
      </c>
      <c r="AO41">
        <v>8.77844091509091</v>
      </c>
      <c r="AP41">
        <v>9.365889818181817</v>
      </c>
      <c r="AQ41">
        <v>-2.681115300238954E-07</v>
      </c>
      <c r="AR41">
        <v>100.9875523592358</v>
      </c>
      <c r="AS41">
        <v>2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1.65</v>
      </c>
      <c r="BC41">
        <v>0.5</v>
      </c>
      <c r="BD41" t="s">
        <v>355</v>
      </c>
      <c r="BE41">
        <v>2</v>
      </c>
      <c r="BF41" t="b">
        <v>1</v>
      </c>
      <c r="BG41">
        <v>1679505460.099999</v>
      </c>
      <c r="BH41">
        <v>415.1489999999999</v>
      </c>
      <c r="BI41">
        <v>420.0487096774194</v>
      </c>
      <c r="BJ41">
        <v>9.368925806451614</v>
      </c>
      <c r="BK41">
        <v>8.780128064516129</v>
      </c>
      <c r="BL41">
        <v>411.6229032258065</v>
      </c>
      <c r="BM41">
        <v>9.291015483870966</v>
      </c>
      <c r="BN41">
        <v>500.0651612903225</v>
      </c>
      <c r="BO41">
        <v>90.14838064516131</v>
      </c>
      <c r="BP41">
        <v>0.09998660322580648</v>
      </c>
      <c r="BQ41">
        <v>18.85134838709678</v>
      </c>
      <c r="BR41">
        <v>19.98707741935484</v>
      </c>
      <c r="BS41">
        <v>999.9000000000003</v>
      </c>
      <c r="BT41">
        <v>0</v>
      </c>
      <c r="BU41">
        <v>0</v>
      </c>
      <c r="BV41">
        <v>10002.53612903226</v>
      </c>
      <c r="BW41">
        <v>0</v>
      </c>
      <c r="BX41">
        <v>9.32272</v>
      </c>
      <c r="BY41">
        <v>-4.899581935483869</v>
      </c>
      <c r="BZ41">
        <v>419.0752903225807</v>
      </c>
      <c r="CA41">
        <v>423.7694193548386</v>
      </c>
      <c r="CB41">
        <v>0.5887988064516129</v>
      </c>
      <c r="CC41">
        <v>420.0487096774194</v>
      </c>
      <c r="CD41">
        <v>8.780128064516129</v>
      </c>
      <c r="CE41">
        <v>0.8445935806451613</v>
      </c>
      <c r="CF41">
        <v>0.7915142903225808</v>
      </c>
      <c r="CG41">
        <v>4.479726129032258</v>
      </c>
      <c r="CH41">
        <v>3.556023870967742</v>
      </c>
      <c r="CI41">
        <v>1999.972258064516</v>
      </c>
      <c r="CJ41">
        <v>0.979999741935484</v>
      </c>
      <c r="CK41">
        <v>0.0200001</v>
      </c>
      <c r="CL41">
        <v>0</v>
      </c>
      <c r="CM41">
        <v>2.089283870967742</v>
      </c>
      <c r="CN41">
        <v>0</v>
      </c>
      <c r="CO41">
        <v>3386.914838709678</v>
      </c>
      <c r="CP41">
        <v>17338</v>
      </c>
      <c r="CQ41">
        <v>37.59045161290322</v>
      </c>
      <c r="CR41">
        <v>39.89296774193548</v>
      </c>
      <c r="CS41">
        <v>38.25977419354837</v>
      </c>
      <c r="CT41">
        <v>37.97558064516128</v>
      </c>
      <c r="CU41">
        <v>37.04412903225806</v>
      </c>
      <c r="CV41">
        <v>1959.971612903226</v>
      </c>
      <c r="CW41">
        <v>40.00064516129032</v>
      </c>
      <c r="CX41">
        <v>0</v>
      </c>
      <c r="CY41">
        <v>1679505498.3</v>
      </c>
      <c r="CZ41">
        <v>0</v>
      </c>
      <c r="DA41">
        <v>0</v>
      </c>
      <c r="DB41" t="s">
        <v>356</v>
      </c>
      <c r="DC41">
        <v>1679454360.5</v>
      </c>
      <c r="DD41">
        <v>1679454360.5</v>
      </c>
      <c r="DE41">
        <v>0</v>
      </c>
      <c r="DF41">
        <v>-0.152</v>
      </c>
      <c r="DG41">
        <v>-0.046</v>
      </c>
      <c r="DH41">
        <v>3.296</v>
      </c>
      <c r="DI41">
        <v>0.35</v>
      </c>
      <c r="DJ41">
        <v>420</v>
      </c>
      <c r="DK41">
        <v>24</v>
      </c>
      <c r="DL41">
        <v>0.27</v>
      </c>
      <c r="DM41">
        <v>0.09</v>
      </c>
      <c r="DN41">
        <v>-4.894775121951219</v>
      </c>
      <c r="DO41">
        <v>-0.1334968641115023</v>
      </c>
      <c r="DP41">
        <v>0.02956945961728583</v>
      </c>
      <c r="DQ41">
        <v>0</v>
      </c>
      <c r="DR41">
        <v>0.5899243902439024</v>
      </c>
      <c r="DS41">
        <v>-0.02002687108013795</v>
      </c>
      <c r="DT41">
        <v>0.002271200422663041</v>
      </c>
      <c r="DU41">
        <v>1</v>
      </c>
      <c r="DV41">
        <v>1</v>
      </c>
      <c r="DW41">
        <v>2</v>
      </c>
      <c r="DX41" t="s">
        <v>357</v>
      </c>
      <c r="DY41">
        <v>2.9805</v>
      </c>
      <c r="DZ41">
        <v>2.72819</v>
      </c>
      <c r="EA41">
        <v>0.0847169</v>
      </c>
      <c r="EB41">
        <v>0.0864661</v>
      </c>
      <c r="EC41">
        <v>0.0540582</v>
      </c>
      <c r="ED41">
        <v>0.0519867</v>
      </c>
      <c r="EE41">
        <v>27504.3</v>
      </c>
      <c r="EF41">
        <v>27103</v>
      </c>
      <c r="EG41">
        <v>30575.9</v>
      </c>
      <c r="EH41">
        <v>29911.1</v>
      </c>
      <c r="EI41">
        <v>39919.5</v>
      </c>
      <c r="EJ41">
        <v>37346.7</v>
      </c>
      <c r="EK41">
        <v>46757.1</v>
      </c>
      <c r="EL41">
        <v>44475</v>
      </c>
      <c r="EM41">
        <v>1.88495</v>
      </c>
      <c r="EN41">
        <v>1.86095</v>
      </c>
      <c r="EO41">
        <v>0.0509806</v>
      </c>
      <c r="EP41">
        <v>0</v>
      </c>
      <c r="EQ41">
        <v>19.1435</v>
      </c>
      <c r="ER41">
        <v>999.9</v>
      </c>
      <c r="ES41">
        <v>25.9</v>
      </c>
      <c r="ET41">
        <v>30.3</v>
      </c>
      <c r="EU41">
        <v>12.453</v>
      </c>
      <c r="EV41">
        <v>62.9523</v>
      </c>
      <c r="EW41">
        <v>23.2372</v>
      </c>
      <c r="EX41">
        <v>1</v>
      </c>
      <c r="EY41">
        <v>-0.0847942</v>
      </c>
      <c r="EZ41">
        <v>4.5396</v>
      </c>
      <c r="FA41">
        <v>20.1495</v>
      </c>
      <c r="FB41">
        <v>5.23526</v>
      </c>
      <c r="FC41">
        <v>11.9692</v>
      </c>
      <c r="FD41">
        <v>4.972</v>
      </c>
      <c r="FE41">
        <v>3.29023</v>
      </c>
      <c r="FF41">
        <v>9999</v>
      </c>
      <c r="FG41">
        <v>9999</v>
      </c>
      <c r="FH41">
        <v>9999</v>
      </c>
      <c r="FI41">
        <v>999.9</v>
      </c>
      <c r="FJ41">
        <v>4.9729</v>
      </c>
      <c r="FK41">
        <v>1.87697</v>
      </c>
      <c r="FL41">
        <v>1.87511</v>
      </c>
      <c r="FM41">
        <v>1.8779</v>
      </c>
      <c r="FN41">
        <v>1.87461</v>
      </c>
      <c r="FO41">
        <v>1.8782</v>
      </c>
      <c r="FP41">
        <v>1.87531</v>
      </c>
      <c r="FQ41">
        <v>1.87641</v>
      </c>
      <c r="FR41">
        <v>0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3.526</v>
      </c>
      <c r="GF41">
        <v>0.0779</v>
      </c>
      <c r="GG41">
        <v>1.972114183739502</v>
      </c>
      <c r="GH41">
        <v>0.004449671774874308</v>
      </c>
      <c r="GI41">
        <v>-1.829466635312074E-06</v>
      </c>
      <c r="GJ41">
        <v>4.661545964856727E-10</v>
      </c>
      <c r="GK41">
        <v>0.005649818396270764</v>
      </c>
      <c r="GL41">
        <v>0.003047750899037379</v>
      </c>
      <c r="GM41">
        <v>0.0005145890388989142</v>
      </c>
      <c r="GN41">
        <v>-5.930110997495773E-07</v>
      </c>
      <c r="GO41">
        <v>0</v>
      </c>
      <c r="GP41">
        <v>2134</v>
      </c>
      <c r="GQ41">
        <v>1</v>
      </c>
      <c r="GR41">
        <v>23</v>
      </c>
      <c r="GS41">
        <v>851.8</v>
      </c>
      <c r="GT41">
        <v>851.8</v>
      </c>
      <c r="GU41">
        <v>1.09985</v>
      </c>
      <c r="GV41">
        <v>2.5647</v>
      </c>
      <c r="GW41">
        <v>1.39893</v>
      </c>
      <c r="GX41">
        <v>2.34009</v>
      </c>
      <c r="GY41">
        <v>1.44897</v>
      </c>
      <c r="GZ41">
        <v>2.32788</v>
      </c>
      <c r="HA41">
        <v>36.1285</v>
      </c>
      <c r="HB41">
        <v>24.0175</v>
      </c>
      <c r="HC41">
        <v>18</v>
      </c>
      <c r="HD41">
        <v>490.165</v>
      </c>
      <c r="HE41">
        <v>446.449</v>
      </c>
      <c r="HF41">
        <v>13.7562</v>
      </c>
      <c r="HG41">
        <v>25.7343</v>
      </c>
      <c r="HH41">
        <v>29.9999</v>
      </c>
      <c r="HI41">
        <v>25.6489</v>
      </c>
      <c r="HJ41">
        <v>25.7319</v>
      </c>
      <c r="HK41">
        <v>22.0664</v>
      </c>
      <c r="HL41">
        <v>24.5643</v>
      </c>
      <c r="HM41">
        <v>10.0379</v>
      </c>
      <c r="HN41">
        <v>13.7612</v>
      </c>
      <c r="HO41">
        <v>426.718</v>
      </c>
      <c r="HP41">
        <v>8.82624</v>
      </c>
      <c r="HQ41">
        <v>101.06</v>
      </c>
      <c r="HR41">
        <v>102.273</v>
      </c>
    </row>
    <row r="42" spans="1:226">
      <c r="A42">
        <v>26</v>
      </c>
      <c r="B42">
        <v>1679505473.1</v>
      </c>
      <c r="C42">
        <v>217</v>
      </c>
      <c r="D42" t="s">
        <v>410</v>
      </c>
      <c r="E42" t="s">
        <v>411</v>
      </c>
      <c r="F42">
        <v>5</v>
      </c>
      <c r="G42" t="s">
        <v>353</v>
      </c>
      <c r="H42" t="s">
        <v>354</v>
      </c>
      <c r="I42">
        <v>1679505465.255172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423.836534939551</v>
      </c>
      <c r="AK42">
        <v>419.1138909090907</v>
      </c>
      <c r="AL42">
        <v>0.02082736540496134</v>
      </c>
      <c r="AM42">
        <v>63.93369429513372</v>
      </c>
      <c r="AN42">
        <f>(AP42 - AO42 + BO42*1E3/(8.314*(BQ42+273.15)) * AR42/BN42 * AQ42) * BN42/(100*BB42) * 1000/(1000 - AP42)</f>
        <v>0</v>
      </c>
      <c r="AO42">
        <v>8.777951514869912</v>
      </c>
      <c r="AP42">
        <v>9.364411999999996</v>
      </c>
      <c r="AQ42">
        <v>-3.014218395763684E-07</v>
      </c>
      <c r="AR42">
        <v>100.9875523592358</v>
      </c>
      <c r="AS42">
        <v>2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1.65</v>
      </c>
      <c r="BC42">
        <v>0.5</v>
      </c>
      <c r="BD42" t="s">
        <v>355</v>
      </c>
      <c r="BE42">
        <v>2</v>
      </c>
      <c r="BF42" t="b">
        <v>1</v>
      </c>
      <c r="BG42">
        <v>1679505465.255172</v>
      </c>
      <c r="BH42">
        <v>415.1328965517242</v>
      </c>
      <c r="BI42">
        <v>420.1964482758621</v>
      </c>
      <c r="BJ42">
        <v>9.366672068965517</v>
      </c>
      <c r="BK42">
        <v>8.778817586206896</v>
      </c>
      <c r="BL42">
        <v>411.6067586206897</v>
      </c>
      <c r="BM42">
        <v>9.288789655172412</v>
      </c>
      <c r="BN42">
        <v>500.0550689655173</v>
      </c>
      <c r="BO42">
        <v>90.14835517241379</v>
      </c>
      <c r="BP42">
        <v>0.09986904827586207</v>
      </c>
      <c r="BQ42">
        <v>18.85453793103448</v>
      </c>
      <c r="BR42">
        <v>19.98770344827586</v>
      </c>
      <c r="BS42">
        <v>999.9000000000002</v>
      </c>
      <c r="BT42">
        <v>0</v>
      </c>
      <c r="BU42">
        <v>0</v>
      </c>
      <c r="BV42">
        <v>10001.76448275862</v>
      </c>
      <c r="BW42">
        <v>0</v>
      </c>
      <c r="BX42">
        <v>9.32272</v>
      </c>
      <c r="BY42">
        <v>-5.06352275862069</v>
      </c>
      <c r="BZ42">
        <v>419.0580689655172</v>
      </c>
      <c r="CA42">
        <v>423.918</v>
      </c>
      <c r="CB42">
        <v>0.5878547931034482</v>
      </c>
      <c r="CC42">
        <v>420.1964482758621</v>
      </c>
      <c r="CD42">
        <v>8.778817586206896</v>
      </c>
      <c r="CE42">
        <v>0.8443901724137931</v>
      </c>
      <c r="CF42">
        <v>0.7913960344827586</v>
      </c>
      <c r="CG42">
        <v>4.47628551724138</v>
      </c>
      <c r="CH42">
        <v>3.553905517241379</v>
      </c>
      <c r="CI42">
        <v>1999.974137931034</v>
      </c>
      <c r="CJ42">
        <v>0.9800004827586209</v>
      </c>
      <c r="CK42">
        <v>0.01999933448275862</v>
      </c>
      <c r="CL42">
        <v>0</v>
      </c>
      <c r="CM42">
        <v>2.088393103448275</v>
      </c>
      <c r="CN42">
        <v>0</v>
      </c>
      <c r="CO42">
        <v>3387.31448275862</v>
      </c>
      <c r="CP42">
        <v>17338.02068965517</v>
      </c>
      <c r="CQ42">
        <v>37.67862068965517</v>
      </c>
      <c r="CR42">
        <v>39.98682758620689</v>
      </c>
      <c r="CS42">
        <v>38.35310344827585</v>
      </c>
      <c r="CT42">
        <v>38.09675862068966</v>
      </c>
      <c r="CU42">
        <v>37.13127586206896</v>
      </c>
      <c r="CV42">
        <v>1959.973793103449</v>
      </c>
      <c r="CW42">
        <v>40.0003448275862</v>
      </c>
      <c r="CX42">
        <v>0</v>
      </c>
      <c r="CY42">
        <v>1679505503.1</v>
      </c>
      <c r="CZ42">
        <v>0</v>
      </c>
      <c r="DA42">
        <v>0</v>
      </c>
      <c r="DB42" t="s">
        <v>356</v>
      </c>
      <c r="DC42">
        <v>1679454360.5</v>
      </c>
      <c r="DD42">
        <v>1679454360.5</v>
      </c>
      <c r="DE42">
        <v>0</v>
      </c>
      <c r="DF42">
        <v>-0.152</v>
      </c>
      <c r="DG42">
        <v>-0.046</v>
      </c>
      <c r="DH42">
        <v>3.296</v>
      </c>
      <c r="DI42">
        <v>0.35</v>
      </c>
      <c r="DJ42">
        <v>420</v>
      </c>
      <c r="DK42">
        <v>24</v>
      </c>
      <c r="DL42">
        <v>0.27</v>
      </c>
      <c r="DM42">
        <v>0.09</v>
      </c>
      <c r="DN42">
        <v>-4.935128292682927</v>
      </c>
      <c r="DO42">
        <v>-0.7104041811846677</v>
      </c>
      <c r="DP42">
        <v>0.1527802537346742</v>
      </c>
      <c r="DQ42">
        <v>0</v>
      </c>
      <c r="DR42">
        <v>0.5887029756097562</v>
      </c>
      <c r="DS42">
        <v>-0.01135064111498164</v>
      </c>
      <c r="DT42">
        <v>0.001403554207730942</v>
      </c>
      <c r="DU42">
        <v>1</v>
      </c>
      <c r="DV42">
        <v>1</v>
      </c>
      <c r="DW42">
        <v>2</v>
      </c>
      <c r="DX42" t="s">
        <v>357</v>
      </c>
      <c r="DY42">
        <v>2.98046</v>
      </c>
      <c r="DZ42">
        <v>2.72826</v>
      </c>
      <c r="EA42">
        <v>0.08473990000000001</v>
      </c>
      <c r="EB42">
        <v>0.08687739999999999</v>
      </c>
      <c r="EC42">
        <v>0.0540499</v>
      </c>
      <c r="ED42">
        <v>0.0519886</v>
      </c>
      <c r="EE42">
        <v>27503.5</v>
      </c>
      <c r="EF42">
        <v>27091.3</v>
      </c>
      <c r="EG42">
        <v>30575.8</v>
      </c>
      <c r="EH42">
        <v>29911.6</v>
      </c>
      <c r="EI42">
        <v>39919.7</v>
      </c>
      <c r="EJ42">
        <v>37347.3</v>
      </c>
      <c r="EK42">
        <v>46756.9</v>
      </c>
      <c r="EL42">
        <v>44475.8</v>
      </c>
      <c r="EM42">
        <v>1.8851</v>
      </c>
      <c r="EN42">
        <v>1.8612</v>
      </c>
      <c r="EO42">
        <v>0.051856</v>
      </c>
      <c r="EP42">
        <v>0</v>
      </c>
      <c r="EQ42">
        <v>19.1414</v>
      </c>
      <c r="ER42">
        <v>999.9</v>
      </c>
      <c r="ES42">
        <v>25.9</v>
      </c>
      <c r="ET42">
        <v>30.4</v>
      </c>
      <c r="EU42">
        <v>12.5246</v>
      </c>
      <c r="EV42">
        <v>63.6523</v>
      </c>
      <c r="EW42">
        <v>23.6378</v>
      </c>
      <c r="EX42">
        <v>1</v>
      </c>
      <c r="EY42">
        <v>-0.08535570000000001</v>
      </c>
      <c r="EZ42">
        <v>4.52402</v>
      </c>
      <c r="FA42">
        <v>20.1491</v>
      </c>
      <c r="FB42">
        <v>5.23122</v>
      </c>
      <c r="FC42">
        <v>11.9686</v>
      </c>
      <c r="FD42">
        <v>4.97115</v>
      </c>
      <c r="FE42">
        <v>3.28958</v>
      </c>
      <c r="FF42">
        <v>9999</v>
      </c>
      <c r="FG42">
        <v>9999</v>
      </c>
      <c r="FH42">
        <v>9999</v>
      </c>
      <c r="FI42">
        <v>999.9</v>
      </c>
      <c r="FJ42">
        <v>4.97291</v>
      </c>
      <c r="FK42">
        <v>1.87698</v>
      </c>
      <c r="FL42">
        <v>1.87505</v>
      </c>
      <c r="FM42">
        <v>1.87789</v>
      </c>
      <c r="FN42">
        <v>1.87456</v>
      </c>
      <c r="FO42">
        <v>1.8782</v>
      </c>
      <c r="FP42">
        <v>1.87531</v>
      </c>
      <c r="FQ42">
        <v>1.87638</v>
      </c>
      <c r="FR42">
        <v>0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3.526</v>
      </c>
      <c r="GF42">
        <v>0.07779999999999999</v>
      </c>
      <c r="GG42">
        <v>1.972114183739502</v>
      </c>
      <c r="GH42">
        <v>0.004449671774874308</v>
      </c>
      <c r="GI42">
        <v>-1.829466635312074E-06</v>
      </c>
      <c r="GJ42">
        <v>4.661545964856727E-10</v>
      </c>
      <c r="GK42">
        <v>0.005649818396270764</v>
      </c>
      <c r="GL42">
        <v>0.003047750899037379</v>
      </c>
      <c r="GM42">
        <v>0.0005145890388989142</v>
      </c>
      <c r="GN42">
        <v>-5.930110997495773E-07</v>
      </c>
      <c r="GO42">
        <v>0</v>
      </c>
      <c r="GP42">
        <v>2134</v>
      </c>
      <c r="GQ42">
        <v>1</v>
      </c>
      <c r="GR42">
        <v>23</v>
      </c>
      <c r="GS42">
        <v>851.9</v>
      </c>
      <c r="GT42">
        <v>851.9</v>
      </c>
      <c r="GU42">
        <v>1.12671</v>
      </c>
      <c r="GV42">
        <v>2.55981</v>
      </c>
      <c r="GW42">
        <v>1.39893</v>
      </c>
      <c r="GX42">
        <v>2.34131</v>
      </c>
      <c r="GY42">
        <v>1.44897</v>
      </c>
      <c r="GZ42">
        <v>2.46826</v>
      </c>
      <c r="HA42">
        <v>36.1285</v>
      </c>
      <c r="HB42">
        <v>24.0262</v>
      </c>
      <c r="HC42">
        <v>18</v>
      </c>
      <c r="HD42">
        <v>490.226</v>
      </c>
      <c r="HE42">
        <v>446.586</v>
      </c>
      <c r="HF42">
        <v>13.7673</v>
      </c>
      <c r="HG42">
        <v>25.731</v>
      </c>
      <c r="HH42">
        <v>29.9998</v>
      </c>
      <c r="HI42">
        <v>25.6461</v>
      </c>
      <c r="HJ42">
        <v>25.7297</v>
      </c>
      <c r="HK42">
        <v>22.5952</v>
      </c>
      <c r="HL42">
        <v>24.5643</v>
      </c>
      <c r="HM42">
        <v>10.0379</v>
      </c>
      <c r="HN42">
        <v>13.7715</v>
      </c>
      <c r="HO42">
        <v>440.113</v>
      </c>
      <c r="HP42">
        <v>8.82624</v>
      </c>
      <c r="HQ42">
        <v>101.06</v>
      </c>
      <c r="HR42">
        <v>102.275</v>
      </c>
    </row>
    <row r="43" spans="1:226">
      <c r="A43">
        <v>27</v>
      </c>
      <c r="B43">
        <v>1679505478.1</v>
      </c>
      <c r="C43">
        <v>222</v>
      </c>
      <c r="D43" t="s">
        <v>412</v>
      </c>
      <c r="E43" t="s">
        <v>413</v>
      </c>
      <c r="F43">
        <v>5</v>
      </c>
      <c r="G43" t="s">
        <v>353</v>
      </c>
      <c r="H43" t="s">
        <v>354</v>
      </c>
      <c r="I43">
        <v>1679505470.332142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431.0149879559405</v>
      </c>
      <c r="AK43">
        <v>422.3618545454547</v>
      </c>
      <c r="AL43">
        <v>0.8261244775026428</v>
      </c>
      <c r="AM43">
        <v>63.93369429513372</v>
      </c>
      <c r="AN43">
        <f>(AP43 - AO43 + BO43*1E3/(8.314*(BQ43+273.15)) * AR43/BN43 * AQ43) * BN43/(100*BB43) * 1000/(1000 - AP43)</f>
        <v>0</v>
      </c>
      <c r="AO43">
        <v>8.778228677121245</v>
      </c>
      <c r="AP43">
        <v>9.364409454545454</v>
      </c>
      <c r="AQ43">
        <v>2.157861804523954E-07</v>
      </c>
      <c r="AR43">
        <v>100.9875523592358</v>
      </c>
      <c r="AS43">
        <v>2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1.65</v>
      </c>
      <c r="BC43">
        <v>0.5</v>
      </c>
      <c r="BD43" t="s">
        <v>355</v>
      </c>
      <c r="BE43">
        <v>2</v>
      </c>
      <c r="BF43" t="b">
        <v>1</v>
      </c>
      <c r="BG43">
        <v>1679505470.332142</v>
      </c>
      <c r="BH43">
        <v>415.6028214285714</v>
      </c>
      <c r="BI43">
        <v>422.8474642857142</v>
      </c>
      <c r="BJ43">
        <v>9.365325</v>
      </c>
      <c r="BK43">
        <v>8.778146428571429</v>
      </c>
      <c r="BL43">
        <v>412.0752142857143</v>
      </c>
      <c r="BM43">
        <v>9.287458928571429</v>
      </c>
      <c r="BN43">
        <v>500.0494285714286</v>
      </c>
      <c r="BO43">
        <v>90.14693928571428</v>
      </c>
      <c r="BP43">
        <v>0.09991360357142857</v>
      </c>
      <c r="BQ43">
        <v>18.85716428571428</v>
      </c>
      <c r="BR43">
        <v>19.99365714285714</v>
      </c>
      <c r="BS43">
        <v>999.9000000000002</v>
      </c>
      <c r="BT43">
        <v>0</v>
      </c>
      <c r="BU43">
        <v>0</v>
      </c>
      <c r="BV43">
        <v>9996.804285714286</v>
      </c>
      <c r="BW43">
        <v>0</v>
      </c>
      <c r="BX43">
        <v>9.32272</v>
      </c>
      <c r="BY43">
        <v>-7.244592142857144</v>
      </c>
      <c r="BZ43">
        <v>419.5318928571429</v>
      </c>
      <c r="CA43">
        <v>426.5922857142858</v>
      </c>
      <c r="CB43">
        <v>0.5871778571428571</v>
      </c>
      <c r="CC43">
        <v>422.8474642857142</v>
      </c>
      <c r="CD43">
        <v>8.778146428571429</v>
      </c>
      <c r="CE43">
        <v>0.8442553928571429</v>
      </c>
      <c r="CF43">
        <v>0.7913231071428571</v>
      </c>
      <c r="CG43">
        <v>4.474005714285713</v>
      </c>
      <c r="CH43">
        <v>3.552600357142857</v>
      </c>
      <c r="CI43">
        <v>1999.957857142857</v>
      </c>
      <c r="CJ43">
        <v>0.9800010000000002</v>
      </c>
      <c r="CK43">
        <v>0.0199988</v>
      </c>
      <c r="CL43">
        <v>0</v>
      </c>
      <c r="CM43">
        <v>2.077007142857143</v>
      </c>
      <c r="CN43">
        <v>0</v>
      </c>
      <c r="CO43">
        <v>3387.285714285714</v>
      </c>
      <c r="CP43">
        <v>17337.87857142857</v>
      </c>
      <c r="CQ43">
        <v>37.75192857142857</v>
      </c>
      <c r="CR43">
        <v>40.07560714285713</v>
      </c>
      <c r="CS43">
        <v>38.43271428571428</v>
      </c>
      <c r="CT43">
        <v>38.21628571428572</v>
      </c>
      <c r="CU43">
        <v>37.2185</v>
      </c>
      <c r="CV43">
        <v>1959.957857142857</v>
      </c>
      <c r="CW43">
        <v>39.99928571428571</v>
      </c>
      <c r="CX43">
        <v>0</v>
      </c>
      <c r="CY43">
        <v>1679505507.9</v>
      </c>
      <c r="CZ43">
        <v>0</v>
      </c>
      <c r="DA43">
        <v>0</v>
      </c>
      <c r="DB43" t="s">
        <v>356</v>
      </c>
      <c r="DC43">
        <v>1679454360.5</v>
      </c>
      <c r="DD43">
        <v>1679454360.5</v>
      </c>
      <c r="DE43">
        <v>0</v>
      </c>
      <c r="DF43">
        <v>-0.152</v>
      </c>
      <c r="DG43">
        <v>-0.046</v>
      </c>
      <c r="DH43">
        <v>3.296</v>
      </c>
      <c r="DI43">
        <v>0.35</v>
      </c>
      <c r="DJ43">
        <v>420</v>
      </c>
      <c r="DK43">
        <v>24</v>
      </c>
      <c r="DL43">
        <v>0.27</v>
      </c>
      <c r="DM43">
        <v>0.09</v>
      </c>
      <c r="DN43">
        <v>-6.35003</v>
      </c>
      <c r="DO43">
        <v>-20.73710769230769</v>
      </c>
      <c r="DP43">
        <v>2.664988382198879</v>
      </c>
      <c r="DQ43">
        <v>0</v>
      </c>
      <c r="DR43">
        <v>0.587502525</v>
      </c>
      <c r="DS43">
        <v>-0.007981272045029224</v>
      </c>
      <c r="DT43">
        <v>0.0009637682550151813</v>
      </c>
      <c r="DU43">
        <v>1</v>
      </c>
      <c r="DV43">
        <v>1</v>
      </c>
      <c r="DW43">
        <v>2</v>
      </c>
      <c r="DX43" t="s">
        <v>357</v>
      </c>
      <c r="DY43">
        <v>2.98056</v>
      </c>
      <c r="DZ43">
        <v>2.72852</v>
      </c>
      <c r="EA43">
        <v>0.0853266</v>
      </c>
      <c r="EB43">
        <v>0.08879140000000001</v>
      </c>
      <c r="EC43">
        <v>0.0540521</v>
      </c>
      <c r="ED43">
        <v>0.0519909</v>
      </c>
      <c r="EE43">
        <v>27486.4</v>
      </c>
      <c r="EF43">
        <v>27034.6</v>
      </c>
      <c r="EG43">
        <v>30576.4</v>
      </c>
      <c r="EH43">
        <v>29911.7</v>
      </c>
      <c r="EI43">
        <v>39920.1</v>
      </c>
      <c r="EJ43">
        <v>37347.4</v>
      </c>
      <c r="EK43">
        <v>46757.4</v>
      </c>
      <c r="EL43">
        <v>44475.8</v>
      </c>
      <c r="EM43">
        <v>1.88528</v>
      </c>
      <c r="EN43">
        <v>1.86108</v>
      </c>
      <c r="EO43">
        <v>0.0529103</v>
      </c>
      <c r="EP43">
        <v>0</v>
      </c>
      <c r="EQ43">
        <v>19.1394</v>
      </c>
      <c r="ER43">
        <v>999.9</v>
      </c>
      <c r="ES43">
        <v>25.9</v>
      </c>
      <c r="ET43">
        <v>30.3</v>
      </c>
      <c r="EU43">
        <v>12.4533</v>
      </c>
      <c r="EV43">
        <v>63.5723</v>
      </c>
      <c r="EW43">
        <v>23.5016</v>
      </c>
      <c r="EX43">
        <v>1</v>
      </c>
      <c r="EY43">
        <v>-0.08545220000000001</v>
      </c>
      <c r="EZ43">
        <v>4.54744</v>
      </c>
      <c r="FA43">
        <v>20.1486</v>
      </c>
      <c r="FB43">
        <v>5.23226</v>
      </c>
      <c r="FC43">
        <v>11.9689</v>
      </c>
      <c r="FD43">
        <v>4.97115</v>
      </c>
      <c r="FE43">
        <v>3.28968</v>
      </c>
      <c r="FF43">
        <v>9999</v>
      </c>
      <c r="FG43">
        <v>9999</v>
      </c>
      <c r="FH43">
        <v>9999</v>
      </c>
      <c r="FI43">
        <v>999.9</v>
      </c>
      <c r="FJ43">
        <v>4.97291</v>
      </c>
      <c r="FK43">
        <v>1.87695</v>
      </c>
      <c r="FL43">
        <v>1.87504</v>
      </c>
      <c r="FM43">
        <v>1.8779</v>
      </c>
      <c r="FN43">
        <v>1.87455</v>
      </c>
      <c r="FO43">
        <v>1.8782</v>
      </c>
      <c r="FP43">
        <v>1.87531</v>
      </c>
      <c r="FQ43">
        <v>1.87637</v>
      </c>
      <c r="FR43">
        <v>0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3.539</v>
      </c>
      <c r="GF43">
        <v>0.0779</v>
      </c>
      <c r="GG43">
        <v>1.972114183739502</v>
      </c>
      <c r="GH43">
        <v>0.004449671774874308</v>
      </c>
      <c r="GI43">
        <v>-1.829466635312074E-06</v>
      </c>
      <c r="GJ43">
        <v>4.661545964856727E-10</v>
      </c>
      <c r="GK43">
        <v>0.005649818396270764</v>
      </c>
      <c r="GL43">
        <v>0.003047750899037379</v>
      </c>
      <c r="GM43">
        <v>0.0005145890388989142</v>
      </c>
      <c r="GN43">
        <v>-5.930110997495773E-07</v>
      </c>
      <c r="GO43">
        <v>0</v>
      </c>
      <c r="GP43">
        <v>2134</v>
      </c>
      <c r="GQ43">
        <v>1</v>
      </c>
      <c r="GR43">
        <v>23</v>
      </c>
      <c r="GS43">
        <v>852</v>
      </c>
      <c r="GT43">
        <v>852</v>
      </c>
      <c r="GU43">
        <v>1.15723</v>
      </c>
      <c r="GV43">
        <v>2.55005</v>
      </c>
      <c r="GW43">
        <v>1.39893</v>
      </c>
      <c r="GX43">
        <v>2.34131</v>
      </c>
      <c r="GY43">
        <v>1.44897</v>
      </c>
      <c r="GZ43">
        <v>2.4939</v>
      </c>
      <c r="HA43">
        <v>36.1285</v>
      </c>
      <c r="HB43">
        <v>24.0175</v>
      </c>
      <c r="HC43">
        <v>18</v>
      </c>
      <c r="HD43">
        <v>490.304</v>
      </c>
      <c r="HE43">
        <v>446.488</v>
      </c>
      <c r="HF43">
        <v>13.7741</v>
      </c>
      <c r="HG43">
        <v>25.7278</v>
      </c>
      <c r="HH43">
        <v>29.9998</v>
      </c>
      <c r="HI43">
        <v>25.6435</v>
      </c>
      <c r="HJ43">
        <v>25.7271</v>
      </c>
      <c r="HK43">
        <v>23.2047</v>
      </c>
      <c r="HL43">
        <v>24.5643</v>
      </c>
      <c r="HM43">
        <v>10.0379</v>
      </c>
      <c r="HN43">
        <v>13.7731</v>
      </c>
      <c r="HO43">
        <v>460.149</v>
      </c>
      <c r="HP43">
        <v>8.82624</v>
      </c>
      <c r="HQ43">
        <v>101.061</v>
      </c>
      <c r="HR43">
        <v>102.275</v>
      </c>
    </row>
    <row r="44" spans="1:226">
      <c r="A44">
        <v>28</v>
      </c>
      <c r="B44">
        <v>1679505483.1</v>
      </c>
      <c r="C44">
        <v>227</v>
      </c>
      <c r="D44" t="s">
        <v>414</v>
      </c>
      <c r="E44" t="s">
        <v>415</v>
      </c>
      <c r="F44">
        <v>5</v>
      </c>
      <c r="G44" t="s">
        <v>353</v>
      </c>
      <c r="H44" t="s">
        <v>354</v>
      </c>
      <c r="I44">
        <v>1679505475.6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445.7034607533973</v>
      </c>
      <c r="AK44">
        <v>431.3960242424241</v>
      </c>
      <c r="AL44">
        <v>1.961541060225213</v>
      </c>
      <c r="AM44">
        <v>63.93369429513372</v>
      </c>
      <c r="AN44">
        <f>(AP44 - AO44 + BO44*1E3/(8.314*(BQ44+273.15)) * AR44/BN44 * AQ44) * BN44/(100*BB44) * 1000/(1000 - AP44)</f>
        <v>0</v>
      </c>
      <c r="AO44">
        <v>8.778093127606327</v>
      </c>
      <c r="AP44">
        <v>9.364515272727274</v>
      </c>
      <c r="AQ44">
        <v>4.027559463615612E-08</v>
      </c>
      <c r="AR44">
        <v>100.9875523592358</v>
      </c>
      <c r="AS44">
        <v>1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1.65</v>
      </c>
      <c r="BC44">
        <v>0.5</v>
      </c>
      <c r="BD44" t="s">
        <v>355</v>
      </c>
      <c r="BE44">
        <v>2</v>
      </c>
      <c r="BF44" t="b">
        <v>1</v>
      </c>
      <c r="BG44">
        <v>1679505475.6</v>
      </c>
      <c r="BH44">
        <v>418.3575925925925</v>
      </c>
      <c r="BI44">
        <v>430.5822962962962</v>
      </c>
      <c r="BJ44">
        <v>9.364505925925927</v>
      </c>
      <c r="BK44">
        <v>8.778059629629629</v>
      </c>
      <c r="BL44">
        <v>414.8212592592593</v>
      </c>
      <c r="BM44">
        <v>9.28664925925926</v>
      </c>
      <c r="BN44">
        <v>500.0469629629629</v>
      </c>
      <c r="BO44">
        <v>90.14601111111109</v>
      </c>
      <c r="BP44">
        <v>0.09981695555555554</v>
      </c>
      <c r="BQ44">
        <v>18.86093703703704</v>
      </c>
      <c r="BR44">
        <v>20.00565555555556</v>
      </c>
      <c r="BS44">
        <v>999.9000000000001</v>
      </c>
      <c r="BT44">
        <v>0</v>
      </c>
      <c r="BU44">
        <v>0</v>
      </c>
      <c r="BV44">
        <v>9999.13962962963</v>
      </c>
      <c r="BW44">
        <v>0</v>
      </c>
      <c r="BX44">
        <v>9.32272</v>
      </c>
      <c r="BY44">
        <v>-12.22464407407408</v>
      </c>
      <c r="BZ44">
        <v>422.3123703703703</v>
      </c>
      <c r="CA44">
        <v>434.3955555555556</v>
      </c>
      <c r="CB44">
        <v>0.5864447407407407</v>
      </c>
      <c r="CC44">
        <v>430.5822962962962</v>
      </c>
      <c r="CD44">
        <v>8.778059629629629</v>
      </c>
      <c r="CE44">
        <v>0.8441727037037036</v>
      </c>
      <c r="CF44">
        <v>0.7913072222222222</v>
      </c>
      <c r="CG44">
        <v>4.472609259259259</v>
      </c>
      <c r="CH44">
        <v>3.552314074074075</v>
      </c>
      <c r="CI44">
        <v>1999.954444444444</v>
      </c>
      <c r="CJ44">
        <v>0.9800015555555556</v>
      </c>
      <c r="CK44">
        <v>0.01999822592592592</v>
      </c>
      <c r="CL44">
        <v>0</v>
      </c>
      <c r="CM44">
        <v>2.099225925925926</v>
      </c>
      <c r="CN44">
        <v>0</v>
      </c>
      <c r="CO44">
        <v>3386.897777777778</v>
      </c>
      <c r="CP44">
        <v>17337.83703703704</v>
      </c>
      <c r="CQ44">
        <v>37.87240740740741</v>
      </c>
      <c r="CR44">
        <v>40.17333333333332</v>
      </c>
      <c r="CS44">
        <v>38.52755555555555</v>
      </c>
      <c r="CT44">
        <v>38.33774074074073</v>
      </c>
      <c r="CU44">
        <v>37.30062962962963</v>
      </c>
      <c r="CV44">
        <v>1959.957407407408</v>
      </c>
      <c r="CW44">
        <v>39.9962962962963</v>
      </c>
      <c r="CX44">
        <v>0</v>
      </c>
      <c r="CY44">
        <v>1679505513.3</v>
      </c>
      <c r="CZ44">
        <v>0</v>
      </c>
      <c r="DA44">
        <v>0</v>
      </c>
      <c r="DB44" t="s">
        <v>356</v>
      </c>
      <c r="DC44">
        <v>1679454360.5</v>
      </c>
      <c r="DD44">
        <v>1679454360.5</v>
      </c>
      <c r="DE44">
        <v>0</v>
      </c>
      <c r="DF44">
        <v>-0.152</v>
      </c>
      <c r="DG44">
        <v>-0.046</v>
      </c>
      <c r="DH44">
        <v>3.296</v>
      </c>
      <c r="DI44">
        <v>0.35</v>
      </c>
      <c r="DJ44">
        <v>420</v>
      </c>
      <c r="DK44">
        <v>24</v>
      </c>
      <c r="DL44">
        <v>0.27</v>
      </c>
      <c r="DM44">
        <v>0.09</v>
      </c>
      <c r="DN44">
        <v>-9.756283249999999</v>
      </c>
      <c r="DO44">
        <v>-55.13106270168855</v>
      </c>
      <c r="DP44">
        <v>5.758470113040175</v>
      </c>
      <c r="DQ44">
        <v>0</v>
      </c>
      <c r="DR44">
        <v>0.586993175</v>
      </c>
      <c r="DS44">
        <v>-0.009033759849907189</v>
      </c>
      <c r="DT44">
        <v>0.001000025646858626</v>
      </c>
      <c r="DU44">
        <v>1</v>
      </c>
      <c r="DV44">
        <v>1</v>
      </c>
      <c r="DW44">
        <v>2</v>
      </c>
      <c r="DX44" t="s">
        <v>357</v>
      </c>
      <c r="DY44">
        <v>2.98035</v>
      </c>
      <c r="DZ44">
        <v>2.72818</v>
      </c>
      <c r="EA44">
        <v>0.0867734</v>
      </c>
      <c r="EB44">
        <v>0.09120010000000001</v>
      </c>
      <c r="EC44">
        <v>0.0540522</v>
      </c>
      <c r="ED44">
        <v>0.0519949</v>
      </c>
      <c r="EE44">
        <v>27443.1</v>
      </c>
      <c r="EF44">
        <v>26964.1</v>
      </c>
      <c r="EG44">
        <v>30576.5</v>
      </c>
      <c r="EH44">
        <v>29912.7</v>
      </c>
      <c r="EI44">
        <v>39920.2</v>
      </c>
      <c r="EJ44">
        <v>37348.9</v>
      </c>
      <c r="EK44">
        <v>46757.4</v>
      </c>
      <c r="EL44">
        <v>44477.6</v>
      </c>
      <c r="EM44">
        <v>1.88555</v>
      </c>
      <c r="EN44">
        <v>1.86122</v>
      </c>
      <c r="EO44">
        <v>0.0525229</v>
      </c>
      <c r="EP44">
        <v>0</v>
      </c>
      <c r="EQ44">
        <v>19.1377</v>
      </c>
      <c r="ER44">
        <v>999.9</v>
      </c>
      <c r="ES44">
        <v>25.9</v>
      </c>
      <c r="ET44">
        <v>30.4</v>
      </c>
      <c r="EU44">
        <v>12.526</v>
      </c>
      <c r="EV44">
        <v>63.3723</v>
      </c>
      <c r="EW44">
        <v>23.9784</v>
      </c>
      <c r="EX44">
        <v>1</v>
      </c>
      <c r="EY44">
        <v>-0.0852769</v>
      </c>
      <c r="EZ44">
        <v>4.78713</v>
      </c>
      <c r="FA44">
        <v>20.1418</v>
      </c>
      <c r="FB44">
        <v>5.23212</v>
      </c>
      <c r="FC44">
        <v>11.9694</v>
      </c>
      <c r="FD44">
        <v>4.97125</v>
      </c>
      <c r="FE44">
        <v>3.2897</v>
      </c>
      <c r="FF44">
        <v>9999</v>
      </c>
      <c r="FG44">
        <v>9999</v>
      </c>
      <c r="FH44">
        <v>9999</v>
      </c>
      <c r="FI44">
        <v>999.9</v>
      </c>
      <c r="FJ44">
        <v>4.9729</v>
      </c>
      <c r="FK44">
        <v>1.87698</v>
      </c>
      <c r="FL44">
        <v>1.87505</v>
      </c>
      <c r="FM44">
        <v>1.87788</v>
      </c>
      <c r="FN44">
        <v>1.87456</v>
      </c>
      <c r="FO44">
        <v>1.8782</v>
      </c>
      <c r="FP44">
        <v>1.87531</v>
      </c>
      <c r="FQ44">
        <v>1.8764</v>
      </c>
      <c r="FR44">
        <v>0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3.568</v>
      </c>
      <c r="GF44">
        <v>0.0779</v>
      </c>
      <c r="GG44">
        <v>1.972114183739502</v>
      </c>
      <c r="GH44">
        <v>0.004449671774874308</v>
      </c>
      <c r="GI44">
        <v>-1.829466635312074E-06</v>
      </c>
      <c r="GJ44">
        <v>4.661545964856727E-10</v>
      </c>
      <c r="GK44">
        <v>0.005649818396270764</v>
      </c>
      <c r="GL44">
        <v>0.003047750899037379</v>
      </c>
      <c r="GM44">
        <v>0.0005145890388989142</v>
      </c>
      <c r="GN44">
        <v>-5.930110997495773E-07</v>
      </c>
      <c r="GO44">
        <v>0</v>
      </c>
      <c r="GP44">
        <v>2134</v>
      </c>
      <c r="GQ44">
        <v>1</v>
      </c>
      <c r="GR44">
        <v>23</v>
      </c>
      <c r="GS44">
        <v>852</v>
      </c>
      <c r="GT44">
        <v>852</v>
      </c>
      <c r="GU44">
        <v>1.19385</v>
      </c>
      <c r="GV44">
        <v>2.56348</v>
      </c>
      <c r="GW44">
        <v>1.39893</v>
      </c>
      <c r="GX44">
        <v>2.34009</v>
      </c>
      <c r="GY44">
        <v>1.44897</v>
      </c>
      <c r="GZ44">
        <v>2.37427</v>
      </c>
      <c r="HA44">
        <v>36.1285</v>
      </c>
      <c r="HB44">
        <v>24.0175</v>
      </c>
      <c r="HC44">
        <v>18</v>
      </c>
      <c r="HD44">
        <v>490.433</v>
      </c>
      <c r="HE44">
        <v>446.562</v>
      </c>
      <c r="HF44">
        <v>13.7554</v>
      </c>
      <c r="HG44">
        <v>25.7245</v>
      </c>
      <c r="HH44">
        <v>30</v>
      </c>
      <c r="HI44">
        <v>25.6407</v>
      </c>
      <c r="HJ44">
        <v>25.7248</v>
      </c>
      <c r="HK44">
        <v>23.9174</v>
      </c>
      <c r="HL44">
        <v>24.5643</v>
      </c>
      <c r="HM44">
        <v>10.0379</v>
      </c>
      <c r="HN44">
        <v>13.7211</v>
      </c>
      <c r="HO44">
        <v>473.511</v>
      </c>
      <c r="HP44">
        <v>8.82624</v>
      </c>
      <c r="HQ44">
        <v>101.061</v>
      </c>
      <c r="HR44">
        <v>102.279</v>
      </c>
    </row>
    <row r="45" spans="1:226">
      <c r="A45">
        <v>29</v>
      </c>
      <c r="B45">
        <v>1679505488.1</v>
      </c>
      <c r="C45">
        <v>232</v>
      </c>
      <c r="D45" t="s">
        <v>416</v>
      </c>
      <c r="E45" t="s">
        <v>417</v>
      </c>
      <c r="F45">
        <v>5</v>
      </c>
      <c r="G45" t="s">
        <v>353</v>
      </c>
      <c r="H45" t="s">
        <v>354</v>
      </c>
      <c r="I45">
        <v>1679505480.314285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462.1253494414286</v>
      </c>
      <c r="AK45">
        <v>444.2493212121211</v>
      </c>
      <c r="AL45">
        <v>2.662929855136696</v>
      </c>
      <c r="AM45">
        <v>63.93369429513372</v>
      </c>
      <c r="AN45">
        <f>(AP45 - AO45 + BO45*1E3/(8.314*(BQ45+273.15)) * AR45/BN45 * AQ45) * BN45/(100*BB45) * 1000/(1000 - AP45)</f>
        <v>0</v>
      </c>
      <c r="AO45">
        <v>8.778006417499718</v>
      </c>
      <c r="AP45">
        <v>9.364642848484849</v>
      </c>
      <c r="AQ45">
        <v>2.032006417839855E-08</v>
      </c>
      <c r="AR45">
        <v>100.9875523592358</v>
      </c>
      <c r="AS45">
        <v>2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1.65</v>
      </c>
      <c r="BC45">
        <v>0.5</v>
      </c>
      <c r="BD45" t="s">
        <v>355</v>
      </c>
      <c r="BE45">
        <v>2</v>
      </c>
      <c r="BF45" t="b">
        <v>1</v>
      </c>
      <c r="BG45">
        <v>1679505480.314285</v>
      </c>
      <c r="BH45">
        <v>424.5458214285715</v>
      </c>
      <c r="BI45">
        <v>442.6925000000001</v>
      </c>
      <c r="BJ45">
        <v>9.364441785714286</v>
      </c>
      <c r="BK45">
        <v>8.778161428571428</v>
      </c>
      <c r="BL45">
        <v>420.9900714285714</v>
      </c>
      <c r="BM45">
        <v>9.286584285714286</v>
      </c>
      <c r="BN45">
        <v>500.0643928571429</v>
      </c>
      <c r="BO45">
        <v>90.1457107142857</v>
      </c>
      <c r="BP45">
        <v>0.09997409642857144</v>
      </c>
      <c r="BQ45">
        <v>18.86601785714286</v>
      </c>
      <c r="BR45">
        <v>20.00683571428572</v>
      </c>
      <c r="BS45">
        <v>999.9000000000002</v>
      </c>
      <c r="BT45">
        <v>0</v>
      </c>
      <c r="BU45">
        <v>0</v>
      </c>
      <c r="BV45">
        <v>9996.959285714285</v>
      </c>
      <c r="BW45">
        <v>0</v>
      </c>
      <c r="BX45">
        <v>9.32272</v>
      </c>
      <c r="BY45">
        <v>-18.14656642857143</v>
      </c>
      <c r="BZ45">
        <v>428.5591428571428</v>
      </c>
      <c r="CA45">
        <v>446.613</v>
      </c>
      <c r="CB45">
        <v>0.5862783214285713</v>
      </c>
      <c r="CC45">
        <v>442.6925000000001</v>
      </c>
      <c r="CD45">
        <v>8.778161428571428</v>
      </c>
      <c r="CE45">
        <v>0.8441640357142858</v>
      </c>
      <c r="CF45">
        <v>0.7913137142857141</v>
      </c>
      <c r="CG45">
        <v>4.4724625</v>
      </c>
      <c r="CH45">
        <v>3.552430714285715</v>
      </c>
      <c r="CI45">
        <v>1999.973214285714</v>
      </c>
      <c r="CJ45">
        <v>0.9800019642857144</v>
      </c>
      <c r="CK45">
        <v>0.01999780357142857</v>
      </c>
      <c r="CL45">
        <v>0</v>
      </c>
      <c r="CM45">
        <v>2.065425</v>
      </c>
      <c r="CN45">
        <v>0</v>
      </c>
      <c r="CO45">
        <v>3386.436785714286</v>
      </c>
      <c r="CP45">
        <v>17338.00357142857</v>
      </c>
      <c r="CQ45">
        <v>37.98414285714285</v>
      </c>
      <c r="CR45">
        <v>40.25646428571429</v>
      </c>
      <c r="CS45">
        <v>38.59357142857142</v>
      </c>
      <c r="CT45">
        <v>38.43503571428571</v>
      </c>
      <c r="CU45">
        <v>37.38360714285714</v>
      </c>
      <c r="CV45">
        <v>1959.978214285714</v>
      </c>
      <c r="CW45">
        <v>39.99428571428572</v>
      </c>
      <c r="CX45">
        <v>0</v>
      </c>
      <c r="CY45">
        <v>1679505518.1</v>
      </c>
      <c r="CZ45">
        <v>0</v>
      </c>
      <c r="DA45">
        <v>0</v>
      </c>
      <c r="DB45" t="s">
        <v>356</v>
      </c>
      <c r="DC45">
        <v>1679454360.5</v>
      </c>
      <c r="DD45">
        <v>1679454360.5</v>
      </c>
      <c r="DE45">
        <v>0</v>
      </c>
      <c r="DF45">
        <v>-0.152</v>
      </c>
      <c r="DG45">
        <v>-0.046</v>
      </c>
      <c r="DH45">
        <v>3.296</v>
      </c>
      <c r="DI45">
        <v>0.35</v>
      </c>
      <c r="DJ45">
        <v>420</v>
      </c>
      <c r="DK45">
        <v>24</v>
      </c>
      <c r="DL45">
        <v>0.27</v>
      </c>
      <c r="DM45">
        <v>0.09</v>
      </c>
      <c r="DN45">
        <v>-14.50522875</v>
      </c>
      <c r="DO45">
        <v>-76.17996439024391</v>
      </c>
      <c r="DP45">
        <v>7.411472856771853</v>
      </c>
      <c r="DQ45">
        <v>0</v>
      </c>
      <c r="DR45">
        <v>0.586573225</v>
      </c>
      <c r="DS45">
        <v>-0.003374105065667602</v>
      </c>
      <c r="DT45">
        <v>0.0008045669172760079</v>
      </c>
      <c r="DU45">
        <v>1</v>
      </c>
      <c r="DV45">
        <v>1</v>
      </c>
      <c r="DW45">
        <v>2</v>
      </c>
      <c r="DX45" t="s">
        <v>357</v>
      </c>
      <c r="DY45">
        <v>2.98052</v>
      </c>
      <c r="DZ45">
        <v>2.72847</v>
      </c>
      <c r="EA45">
        <v>0.0887549</v>
      </c>
      <c r="EB45">
        <v>0.0936481</v>
      </c>
      <c r="EC45">
        <v>0.0540531</v>
      </c>
      <c r="ED45">
        <v>0.0519999</v>
      </c>
      <c r="EE45">
        <v>27384.3</v>
      </c>
      <c r="EF45">
        <v>26891.4</v>
      </c>
      <c r="EG45">
        <v>30577.4</v>
      </c>
      <c r="EH45">
        <v>29912.7</v>
      </c>
      <c r="EI45">
        <v>39921.5</v>
      </c>
      <c r="EJ45">
        <v>37348.8</v>
      </c>
      <c r="EK45">
        <v>46758.9</v>
      </c>
      <c r="EL45">
        <v>44477.5</v>
      </c>
      <c r="EM45">
        <v>1.8853</v>
      </c>
      <c r="EN45">
        <v>1.8612</v>
      </c>
      <c r="EO45">
        <v>0.0512563</v>
      </c>
      <c r="EP45">
        <v>0</v>
      </c>
      <c r="EQ45">
        <v>19.1377</v>
      </c>
      <c r="ER45">
        <v>999.9</v>
      </c>
      <c r="ES45">
        <v>25.9</v>
      </c>
      <c r="ET45">
        <v>30.4</v>
      </c>
      <c r="EU45">
        <v>12.523</v>
      </c>
      <c r="EV45">
        <v>63.5623</v>
      </c>
      <c r="EW45">
        <v>23.9022</v>
      </c>
      <c r="EX45">
        <v>1</v>
      </c>
      <c r="EY45">
        <v>-0.0851118</v>
      </c>
      <c r="EZ45">
        <v>4.75164</v>
      </c>
      <c r="FA45">
        <v>20.1428</v>
      </c>
      <c r="FB45">
        <v>5.23197</v>
      </c>
      <c r="FC45">
        <v>11.9689</v>
      </c>
      <c r="FD45">
        <v>4.97125</v>
      </c>
      <c r="FE45">
        <v>3.28965</v>
      </c>
      <c r="FF45">
        <v>9999</v>
      </c>
      <c r="FG45">
        <v>9999</v>
      </c>
      <c r="FH45">
        <v>9999</v>
      </c>
      <c r="FI45">
        <v>999.9</v>
      </c>
      <c r="FJ45">
        <v>4.9729</v>
      </c>
      <c r="FK45">
        <v>1.87696</v>
      </c>
      <c r="FL45">
        <v>1.87504</v>
      </c>
      <c r="FM45">
        <v>1.87786</v>
      </c>
      <c r="FN45">
        <v>1.87454</v>
      </c>
      <c r="FO45">
        <v>1.8782</v>
      </c>
      <c r="FP45">
        <v>1.87531</v>
      </c>
      <c r="FQ45">
        <v>1.87638</v>
      </c>
      <c r="FR45">
        <v>0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3.608</v>
      </c>
      <c r="GF45">
        <v>0.07779999999999999</v>
      </c>
      <c r="GG45">
        <v>1.972114183739502</v>
      </c>
      <c r="GH45">
        <v>0.004449671774874308</v>
      </c>
      <c r="GI45">
        <v>-1.829466635312074E-06</v>
      </c>
      <c r="GJ45">
        <v>4.661545964856727E-10</v>
      </c>
      <c r="GK45">
        <v>0.005649818396270764</v>
      </c>
      <c r="GL45">
        <v>0.003047750899037379</v>
      </c>
      <c r="GM45">
        <v>0.0005145890388989142</v>
      </c>
      <c r="GN45">
        <v>-5.930110997495773E-07</v>
      </c>
      <c r="GO45">
        <v>0</v>
      </c>
      <c r="GP45">
        <v>2134</v>
      </c>
      <c r="GQ45">
        <v>1</v>
      </c>
      <c r="GR45">
        <v>23</v>
      </c>
      <c r="GS45">
        <v>852.1</v>
      </c>
      <c r="GT45">
        <v>852.1</v>
      </c>
      <c r="GU45">
        <v>1.22559</v>
      </c>
      <c r="GV45">
        <v>2.55371</v>
      </c>
      <c r="GW45">
        <v>1.39893</v>
      </c>
      <c r="GX45">
        <v>2.34009</v>
      </c>
      <c r="GY45">
        <v>1.44897</v>
      </c>
      <c r="GZ45">
        <v>2.47681</v>
      </c>
      <c r="HA45">
        <v>36.105</v>
      </c>
      <c r="HB45">
        <v>24.035</v>
      </c>
      <c r="HC45">
        <v>18</v>
      </c>
      <c r="HD45">
        <v>490.282</v>
      </c>
      <c r="HE45">
        <v>446.526</v>
      </c>
      <c r="HF45">
        <v>13.7181</v>
      </c>
      <c r="HG45">
        <v>25.7213</v>
      </c>
      <c r="HH45">
        <v>30.0002</v>
      </c>
      <c r="HI45">
        <v>25.6386</v>
      </c>
      <c r="HJ45">
        <v>25.7222</v>
      </c>
      <c r="HK45">
        <v>24.563</v>
      </c>
      <c r="HL45">
        <v>24.5643</v>
      </c>
      <c r="HM45">
        <v>10.0379</v>
      </c>
      <c r="HN45">
        <v>13.7077</v>
      </c>
      <c r="HO45">
        <v>493.543</v>
      </c>
      <c r="HP45">
        <v>8.82624</v>
      </c>
      <c r="HQ45">
        <v>101.064</v>
      </c>
      <c r="HR45">
        <v>102.279</v>
      </c>
    </row>
    <row r="46" spans="1:226">
      <c r="A46">
        <v>30</v>
      </c>
      <c r="B46">
        <v>1679505493.1</v>
      </c>
      <c r="C46">
        <v>237</v>
      </c>
      <c r="D46" t="s">
        <v>418</v>
      </c>
      <c r="E46" t="s">
        <v>419</v>
      </c>
      <c r="F46">
        <v>5</v>
      </c>
      <c r="G46" t="s">
        <v>353</v>
      </c>
      <c r="H46" t="s">
        <v>354</v>
      </c>
      <c r="I46">
        <v>1679505485.6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478.8242758057789</v>
      </c>
      <c r="AK46">
        <v>459.1904363636363</v>
      </c>
      <c r="AL46">
        <v>3.040094775156251</v>
      </c>
      <c r="AM46">
        <v>63.93369429513372</v>
      </c>
      <c r="AN46">
        <f>(AP46 - AO46 + BO46*1E3/(8.314*(BQ46+273.15)) * AR46/BN46 * AQ46) * BN46/(100*BB46) * 1000/(1000 - AP46)</f>
        <v>0</v>
      </c>
      <c r="AO46">
        <v>8.779863249686771</v>
      </c>
      <c r="AP46">
        <v>9.363572545454543</v>
      </c>
      <c r="AQ46">
        <v>-1.99896599424559E-07</v>
      </c>
      <c r="AR46">
        <v>100.9875523592358</v>
      </c>
      <c r="AS46">
        <v>2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1.65</v>
      </c>
      <c r="BC46">
        <v>0.5</v>
      </c>
      <c r="BD46" t="s">
        <v>355</v>
      </c>
      <c r="BE46">
        <v>2</v>
      </c>
      <c r="BF46" t="b">
        <v>1</v>
      </c>
      <c r="BG46">
        <v>1679505485.6</v>
      </c>
      <c r="BH46">
        <v>435.6333333333333</v>
      </c>
      <c r="BI46">
        <v>459.2914814814815</v>
      </c>
      <c r="BJ46">
        <v>9.364357037037037</v>
      </c>
      <c r="BK46">
        <v>8.77855037037037</v>
      </c>
      <c r="BL46">
        <v>432.0428148148148</v>
      </c>
      <c r="BM46">
        <v>9.286500370370369</v>
      </c>
      <c r="BN46">
        <v>500.0665925925927</v>
      </c>
      <c r="BO46">
        <v>90.14744444444443</v>
      </c>
      <c r="BP46">
        <v>0.09988112592592591</v>
      </c>
      <c r="BQ46">
        <v>18.8718037037037</v>
      </c>
      <c r="BR46">
        <v>20.00498148148148</v>
      </c>
      <c r="BS46">
        <v>999.9000000000001</v>
      </c>
      <c r="BT46">
        <v>0</v>
      </c>
      <c r="BU46">
        <v>0</v>
      </c>
      <c r="BV46">
        <v>10005.46259259259</v>
      </c>
      <c r="BW46">
        <v>0</v>
      </c>
      <c r="BX46">
        <v>9.32272</v>
      </c>
      <c r="BY46">
        <v>-23.65810740740741</v>
      </c>
      <c r="BZ46">
        <v>439.7514074074074</v>
      </c>
      <c r="CA46">
        <v>463.3590740740742</v>
      </c>
      <c r="CB46">
        <v>0.5858051851851852</v>
      </c>
      <c r="CC46">
        <v>459.2914814814815</v>
      </c>
      <c r="CD46">
        <v>8.77855037037037</v>
      </c>
      <c r="CE46">
        <v>0.8441727037037036</v>
      </c>
      <c r="CF46">
        <v>0.791363962962963</v>
      </c>
      <c r="CG46">
        <v>4.47260888888889</v>
      </c>
      <c r="CH46">
        <v>3.553331111111112</v>
      </c>
      <c r="CI46">
        <v>1999.984444444445</v>
      </c>
      <c r="CJ46">
        <v>0.9800025555555557</v>
      </c>
      <c r="CK46">
        <v>0.01999719259259259</v>
      </c>
      <c r="CL46">
        <v>0</v>
      </c>
      <c r="CM46">
        <v>2.098470370370371</v>
      </c>
      <c r="CN46">
        <v>0</v>
      </c>
      <c r="CO46">
        <v>3385.80037037037</v>
      </c>
      <c r="CP46">
        <v>17338.1</v>
      </c>
      <c r="CQ46">
        <v>38.07859259259259</v>
      </c>
      <c r="CR46">
        <v>40.34929629629629</v>
      </c>
      <c r="CS46">
        <v>38.67796296296296</v>
      </c>
      <c r="CT46">
        <v>38.54603703703703</v>
      </c>
      <c r="CU46">
        <v>37.46966666666667</v>
      </c>
      <c r="CV46">
        <v>1959.992592592593</v>
      </c>
      <c r="CW46">
        <v>39.99185185185185</v>
      </c>
      <c r="CX46">
        <v>0</v>
      </c>
      <c r="CY46">
        <v>1679505522.9</v>
      </c>
      <c r="CZ46">
        <v>0</v>
      </c>
      <c r="DA46">
        <v>0</v>
      </c>
      <c r="DB46" t="s">
        <v>356</v>
      </c>
      <c r="DC46">
        <v>1679454360.5</v>
      </c>
      <c r="DD46">
        <v>1679454360.5</v>
      </c>
      <c r="DE46">
        <v>0</v>
      </c>
      <c r="DF46">
        <v>-0.152</v>
      </c>
      <c r="DG46">
        <v>-0.046</v>
      </c>
      <c r="DH46">
        <v>3.296</v>
      </c>
      <c r="DI46">
        <v>0.35</v>
      </c>
      <c r="DJ46">
        <v>420</v>
      </c>
      <c r="DK46">
        <v>24</v>
      </c>
      <c r="DL46">
        <v>0.27</v>
      </c>
      <c r="DM46">
        <v>0.09</v>
      </c>
      <c r="DN46">
        <v>-19.87285475</v>
      </c>
      <c r="DO46">
        <v>-64.85906803001873</v>
      </c>
      <c r="DP46">
        <v>6.42565453696547</v>
      </c>
      <c r="DQ46">
        <v>0</v>
      </c>
      <c r="DR46">
        <v>0.585913225</v>
      </c>
      <c r="DS46">
        <v>-0.004051350844277595</v>
      </c>
      <c r="DT46">
        <v>0.0009154270175033051</v>
      </c>
      <c r="DU46">
        <v>1</v>
      </c>
      <c r="DV46">
        <v>1</v>
      </c>
      <c r="DW46">
        <v>2</v>
      </c>
      <c r="DX46" t="s">
        <v>357</v>
      </c>
      <c r="DY46">
        <v>2.9805</v>
      </c>
      <c r="DZ46">
        <v>2.72833</v>
      </c>
      <c r="EA46">
        <v>0.0909992</v>
      </c>
      <c r="EB46">
        <v>0.09611649999999999</v>
      </c>
      <c r="EC46">
        <v>0.0540509</v>
      </c>
      <c r="ED46">
        <v>0.051995</v>
      </c>
      <c r="EE46">
        <v>27316.8</v>
      </c>
      <c r="EF46">
        <v>26818.2</v>
      </c>
      <c r="EG46">
        <v>30577.3</v>
      </c>
      <c r="EH46">
        <v>29912.7</v>
      </c>
      <c r="EI46">
        <v>39921.5</v>
      </c>
      <c r="EJ46">
        <v>37349.4</v>
      </c>
      <c r="EK46">
        <v>46758.5</v>
      </c>
      <c r="EL46">
        <v>44477.8</v>
      </c>
      <c r="EM46">
        <v>1.88512</v>
      </c>
      <c r="EN46">
        <v>1.86115</v>
      </c>
      <c r="EO46">
        <v>0.0522062</v>
      </c>
      <c r="EP46">
        <v>0</v>
      </c>
      <c r="EQ46">
        <v>19.136</v>
      </c>
      <c r="ER46">
        <v>999.9</v>
      </c>
      <c r="ES46">
        <v>25.8</v>
      </c>
      <c r="ET46">
        <v>30.4</v>
      </c>
      <c r="EU46">
        <v>12.476</v>
      </c>
      <c r="EV46">
        <v>63.0623</v>
      </c>
      <c r="EW46">
        <v>23.4455</v>
      </c>
      <c r="EX46">
        <v>1</v>
      </c>
      <c r="EY46">
        <v>-0.08540399999999999</v>
      </c>
      <c r="EZ46">
        <v>4.64042</v>
      </c>
      <c r="FA46">
        <v>20.146</v>
      </c>
      <c r="FB46">
        <v>5.23212</v>
      </c>
      <c r="FC46">
        <v>11.9683</v>
      </c>
      <c r="FD46">
        <v>4.9711</v>
      </c>
      <c r="FE46">
        <v>3.28958</v>
      </c>
      <c r="FF46">
        <v>9999</v>
      </c>
      <c r="FG46">
        <v>9999</v>
      </c>
      <c r="FH46">
        <v>9999</v>
      </c>
      <c r="FI46">
        <v>999.9</v>
      </c>
      <c r="FJ46">
        <v>4.97291</v>
      </c>
      <c r="FK46">
        <v>1.87698</v>
      </c>
      <c r="FL46">
        <v>1.87508</v>
      </c>
      <c r="FM46">
        <v>1.87789</v>
      </c>
      <c r="FN46">
        <v>1.87456</v>
      </c>
      <c r="FO46">
        <v>1.8782</v>
      </c>
      <c r="FP46">
        <v>1.87531</v>
      </c>
      <c r="FQ46">
        <v>1.87641</v>
      </c>
      <c r="FR46">
        <v>0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3.655</v>
      </c>
      <c r="GF46">
        <v>0.07779999999999999</v>
      </c>
      <c r="GG46">
        <v>1.972114183739502</v>
      </c>
      <c r="GH46">
        <v>0.004449671774874308</v>
      </c>
      <c r="GI46">
        <v>-1.829466635312074E-06</v>
      </c>
      <c r="GJ46">
        <v>4.661545964856727E-10</v>
      </c>
      <c r="GK46">
        <v>0.005649818396270764</v>
      </c>
      <c r="GL46">
        <v>0.003047750899037379</v>
      </c>
      <c r="GM46">
        <v>0.0005145890388989142</v>
      </c>
      <c r="GN46">
        <v>-5.930110997495773E-07</v>
      </c>
      <c r="GO46">
        <v>0</v>
      </c>
      <c r="GP46">
        <v>2134</v>
      </c>
      <c r="GQ46">
        <v>1</v>
      </c>
      <c r="GR46">
        <v>23</v>
      </c>
      <c r="GS46">
        <v>852.2</v>
      </c>
      <c r="GT46">
        <v>852.2</v>
      </c>
      <c r="GU46">
        <v>1.26221</v>
      </c>
      <c r="GV46">
        <v>2.5415</v>
      </c>
      <c r="GW46">
        <v>1.39893</v>
      </c>
      <c r="GX46">
        <v>2.34131</v>
      </c>
      <c r="GY46">
        <v>1.44897</v>
      </c>
      <c r="GZ46">
        <v>2.46582</v>
      </c>
      <c r="HA46">
        <v>36.1285</v>
      </c>
      <c r="HB46">
        <v>24.035</v>
      </c>
      <c r="HC46">
        <v>18</v>
      </c>
      <c r="HD46">
        <v>490.167</v>
      </c>
      <c r="HE46">
        <v>446.477</v>
      </c>
      <c r="HF46">
        <v>13.7051</v>
      </c>
      <c r="HG46">
        <v>25.7175</v>
      </c>
      <c r="HH46">
        <v>29.9999</v>
      </c>
      <c r="HI46">
        <v>25.6358</v>
      </c>
      <c r="HJ46">
        <v>25.7199</v>
      </c>
      <c r="HK46">
        <v>25.2836</v>
      </c>
      <c r="HL46">
        <v>24.5643</v>
      </c>
      <c r="HM46">
        <v>10.0379</v>
      </c>
      <c r="HN46">
        <v>13.7166</v>
      </c>
      <c r="HO46">
        <v>506.939</v>
      </c>
      <c r="HP46">
        <v>8.82624</v>
      </c>
      <c r="HQ46">
        <v>101.064</v>
      </c>
      <c r="HR46">
        <v>102.28</v>
      </c>
    </row>
    <row r="47" spans="1:226">
      <c r="A47">
        <v>31</v>
      </c>
      <c r="B47">
        <v>1679505498.1</v>
      </c>
      <c r="C47">
        <v>242</v>
      </c>
      <c r="D47" t="s">
        <v>420</v>
      </c>
      <c r="E47" t="s">
        <v>421</v>
      </c>
      <c r="F47">
        <v>5</v>
      </c>
      <c r="G47" t="s">
        <v>353</v>
      </c>
      <c r="H47" t="s">
        <v>354</v>
      </c>
      <c r="I47">
        <v>1679505490.314285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495.7893558027308</v>
      </c>
      <c r="AK47">
        <v>475.1609636363635</v>
      </c>
      <c r="AL47">
        <v>3.200785526924687</v>
      </c>
      <c r="AM47">
        <v>63.93369429513372</v>
      </c>
      <c r="AN47">
        <f>(AP47 - AO47 + BO47*1E3/(8.314*(BQ47+273.15)) * AR47/BN47 * AQ47) * BN47/(100*BB47) * 1000/(1000 - AP47)</f>
        <v>0</v>
      </c>
      <c r="AO47">
        <v>8.777106809955601</v>
      </c>
      <c r="AP47">
        <v>9.364490545454542</v>
      </c>
      <c r="AQ47">
        <v>2.677455477353936E-07</v>
      </c>
      <c r="AR47">
        <v>100.9875523592358</v>
      </c>
      <c r="AS47">
        <v>2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1.65</v>
      </c>
      <c r="BC47">
        <v>0.5</v>
      </c>
      <c r="BD47" t="s">
        <v>355</v>
      </c>
      <c r="BE47">
        <v>2</v>
      </c>
      <c r="BF47" t="b">
        <v>1</v>
      </c>
      <c r="BG47">
        <v>1679505490.314285</v>
      </c>
      <c r="BH47">
        <v>448.5218571428571</v>
      </c>
      <c r="BI47">
        <v>474.9046071428571</v>
      </c>
      <c r="BJ47">
        <v>9.36425</v>
      </c>
      <c r="BK47">
        <v>8.77837392857143</v>
      </c>
      <c r="BL47">
        <v>444.8913571428571</v>
      </c>
      <c r="BM47">
        <v>9.286396071428571</v>
      </c>
      <c r="BN47">
        <v>500.0647499999999</v>
      </c>
      <c r="BO47">
        <v>90.14916785714287</v>
      </c>
      <c r="BP47">
        <v>0.09993871071428571</v>
      </c>
      <c r="BQ47">
        <v>18.87595714285714</v>
      </c>
      <c r="BR47">
        <v>20.00103928571428</v>
      </c>
      <c r="BS47">
        <v>999.9000000000002</v>
      </c>
      <c r="BT47">
        <v>0</v>
      </c>
      <c r="BU47">
        <v>0</v>
      </c>
      <c r="BV47">
        <v>10006.03178571429</v>
      </c>
      <c r="BW47">
        <v>0</v>
      </c>
      <c r="BX47">
        <v>9.32272</v>
      </c>
      <c r="BY47">
        <v>-26.38278214285715</v>
      </c>
      <c r="BZ47">
        <v>452.7616428571429</v>
      </c>
      <c r="CA47">
        <v>479.1104642857143</v>
      </c>
      <c r="CB47">
        <v>0.5858760714285715</v>
      </c>
      <c r="CC47">
        <v>474.9046071428571</v>
      </c>
      <c r="CD47">
        <v>8.77837392857143</v>
      </c>
      <c r="CE47">
        <v>0.8441792857142858</v>
      </c>
      <c r="CF47">
        <v>0.7913629642857142</v>
      </c>
      <c r="CG47">
        <v>4.472718928571429</v>
      </c>
      <c r="CH47">
        <v>3.553315357142857</v>
      </c>
      <c r="CI47">
        <v>1999.986071428571</v>
      </c>
      <c r="CJ47">
        <v>0.9800032500000001</v>
      </c>
      <c r="CK47">
        <v>0.019996475</v>
      </c>
      <c r="CL47">
        <v>0</v>
      </c>
      <c r="CM47">
        <v>2.076082142857143</v>
      </c>
      <c r="CN47">
        <v>0</v>
      </c>
      <c r="CO47">
        <v>3385.585</v>
      </c>
      <c r="CP47">
        <v>17338.12857142857</v>
      </c>
      <c r="CQ47">
        <v>38.16953571428571</v>
      </c>
      <c r="CR47">
        <v>40.42832142857142</v>
      </c>
      <c r="CS47">
        <v>38.75642857142856</v>
      </c>
      <c r="CT47">
        <v>38.64932142857142</v>
      </c>
      <c r="CU47">
        <v>37.53542857142857</v>
      </c>
      <c r="CV47">
        <v>1959.994642857143</v>
      </c>
      <c r="CW47">
        <v>39.99142857142857</v>
      </c>
      <c r="CX47">
        <v>0</v>
      </c>
      <c r="CY47">
        <v>1679505528.3</v>
      </c>
      <c r="CZ47">
        <v>0</v>
      </c>
      <c r="DA47">
        <v>0</v>
      </c>
      <c r="DB47" t="s">
        <v>356</v>
      </c>
      <c r="DC47">
        <v>1679454360.5</v>
      </c>
      <c r="DD47">
        <v>1679454360.5</v>
      </c>
      <c r="DE47">
        <v>0</v>
      </c>
      <c r="DF47">
        <v>-0.152</v>
      </c>
      <c r="DG47">
        <v>-0.046</v>
      </c>
      <c r="DH47">
        <v>3.296</v>
      </c>
      <c r="DI47">
        <v>0.35</v>
      </c>
      <c r="DJ47">
        <v>420</v>
      </c>
      <c r="DK47">
        <v>24</v>
      </c>
      <c r="DL47">
        <v>0.27</v>
      </c>
      <c r="DM47">
        <v>0.09</v>
      </c>
      <c r="DN47">
        <v>-24.39759512195122</v>
      </c>
      <c r="DO47">
        <v>-37.00683972125435</v>
      </c>
      <c r="DP47">
        <v>3.846556474584941</v>
      </c>
      <c r="DQ47">
        <v>0</v>
      </c>
      <c r="DR47">
        <v>0.5858605365853659</v>
      </c>
      <c r="DS47">
        <v>-0.001638836236933402</v>
      </c>
      <c r="DT47">
        <v>0.00101737270666716</v>
      </c>
      <c r="DU47">
        <v>1</v>
      </c>
      <c r="DV47">
        <v>1</v>
      </c>
      <c r="DW47">
        <v>2</v>
      </c>
      <c r="DX47" t="s">
        <v>357</v>
      </c>
      <c r="DY47">
        <v>2.98048</v>
      </c>
      <c r="DZ47">
        <v>2.72851</v>
      </c>
      <c r="EA47">
        <v>0.09333279999999999</v>
      </c>
      <c r="EB47">
        <v>0.09853489999999999</v>
      </c>
      <c r="EC47">
        <v>0.0540568</v>
      </c>
      <c r="ED47">
        <v>0.0519905</v>
      </c>
      <c r="EE47">
        <v>27246.7</v>
      </c>
      <c r="EF47">
        <v>26746.4</v>
      </c>
      <c r="EG47">
        <v>30577.3</v>
      </c>
      <c r="EH47">
        <v>29912.6</v>
      </c>
      <c r="EI47">
        <v>39921.3</v>
      </c>
      <c r="EJ47">
        <v>37349.6</v>
      </c>
      <c r="EK47">
        <v>46758.4</v>
      </c>
      <c r="EL47">
        <v>44477.6</v>
      </c>
      <c r="EM47">
        <v>1.8851</v>
      </c>
      <c r="EN47">
        <v>1.86143</v>
      </c>
      <c r="EO47">
        <v>0.0527054</v>
      </c>
      <c r="EP47">
        <v>0</v>
      </c>
      <c r="EQ47">
        <v>19.136</v>
      </c>
      <c r="ER47">
        <v>999.9</v>
      </c>
      <c r="ES47">
        <v>25.8</v>
      </c>
      <c r="ET47">
        <v>30.4</v>
      </c>
      <c r="EU47">
        <v>12.4758</v>
      </c>
      <c r="EV47">
        <v>63.4023</v>
      </c>
      <c r="EW47">
        <v>23.9103</v>
      </c>
      <c r="EX47">
        <v>1</v>
      </c>
      <c r="EY47">
        <v>-0.0861408</v>
      </c>
      <c r="EZ47">
        <v>4.6143</v>
      </c>
      <c r="FA47">
        <v>20.147</v>
      </c>
      <c r="FB47">
        <v>5.23152</v>
      </c>
      <c r="FC47">
        <v>11.9688</v>
      </c>
      <c r="FD47">
        <v>4.97105</v>
      </c>
      <c r="FE47">
        <v>3.2895</v>
      </c>
      <c r="FF47">
        <v>9999</v>
      </c>
      <c r="FG47">
        <v>9999</v>
      </c>
      <c r="FH47">
        <v>9999</v>
      </c>
      <c r="FI47">
        <v>999.9</v>
      </c>
      <c r="FJ47">
        <v>4.97291</v>
      </c>
      <c r="FK47">
        <v>1.87698</v>
      </c>
      <c r="FL47">
        <v>1.87502</v>
      </c>
      <c r="FM47">
        <v>1.8779</v>
      </c>
      <c r="FN47">
        <v>1.87455</v>
      </c>
      <c r="FO47">
        <v>1.8782</v>
      </c>
      <c r="FP47">
        <v>1.87531</v>
      </c>
      <c r="FQ47">
        <v>1.87639</v>
      </c>
      <c r="FR47">
        <v>0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3.704</v>
      </c>
      <c r="GF47">
        <v>0.0779</v>
      </c>
      <c r="GG47">
        <v>1.972114183739502</v>
      </c>
      <c r="GH47">
        <v>0.004449671774874308</v>
      </c>
      <c r="GI47">
        <v>-1.829466635312074E-06</v>
      </c>
      <c r="GJ47">
        <v>4.661545964856727E-10</v>
      </c>
      <c r="GK47">
        <v>0.005649818396270764</v>
      </c>
      <c r="GL47">
        <v>0.003047750899037379</v>
      </c>
      <c r="GM47">
        <v>0.0005145890388989142</v>
      </c>
      <c r="GN47">
        <v>-5.930110997495773E-07</v>
      </c>
      <c r="GO47">
        <v>0</v>
      </c>
      <c r="GP47">
        <v>2134</v>
      </c>
      <c r="GQ47">
        <v>1</v>
      </c>
      <c r="GR47">
        <v>23</v>
      </c>
      <c r="GS47">
        <v>852.3</v>
      </c>
      <c r="GT47">
        <v>852.3</v>
      </c>
      <c r="GU47">
        <v>1.29395</v>
      </c>
      <c r="GV47">
        <v>2.56348</v>
      </c>
      <c r="GW47">
        <v>1.39893</v>
      </c>
      <c r="GX47">
        <v>2.34009</v>
      </c>
      <c r="GY47">
        <v>1.44897</v>
      </c>
      <c r="GZ47">
        <v>2.34497</v>
      </c>
      <c r="HA47">
        <v>36.1285</v>
      </c>
      <c r="HB47">
        <v>24.0262</v>
      </c>
      <c r="HC47">
        <v>18</v>
      </c>
      <c r="HD47">
        <v>490.135</v>
      </c>
      <c r="HE47">
        <v>446.63</v>
      </c>
      <c r="HF47">
        <v>13.709</v>
      </c>
      <c r="HG47">
        <v>25.7143</v>
      </c>
      <c r="HH47">
        <v>29.9997</v>
      </c>
      <c r="HI47">
        <v>25.6331</v>
      </c>
      <c r="HJ47">
        <v>25.7178</v>
      </c>
      <c r="HK47">
        <v>25.925</v>
      </c>
      <c r="HL47">
        <v>24.5643</v>
      </c>
      <c r="HM47">
        <v>10.0379</v>
      </c>
      <c r="HN47">
        <v>13.7168</v>
      </c>
      <c r="HO47">
        <v>527.076</v>
      </c>
      <c r="HP47">
        <v>8.82624</v>
      </c>
      <c r="HQ47">
        <v>101.064</v>
      </c>
      <c r="HR47">
        <v>102.279</v>
      </c>
    </row>
    <row r="48" spans="1:226">
      <c r="A48">
        <v>32</v>
      </c>
      <c r="B48">
        <v>1679505503.1</v>
      </c>
      <c r="C48">
        <v>247</v>
      </c>
      <c r="D48" t="s">
        <v>422</v>
      </c>
      <c r="E48" t="s">
        <v>423</v>
      </c>
      <c r="F48">
        <v>5</v>
      </c>
      <c r="G48" t="s">
        <v>353</v>
      </c>
      <c r="H48" t="s">
        <v>354</v>
      </c>
      <c r="I48">
        <v>1679505495.6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512.826307429341</v>
      </c>
      <c r="AK48">
        <v>491.6644424242426</v>
      </c>
      <c r="AL48">
        <v>3.315892235553882</v>
      </c>
      <c r="AM48">
        <v>63.93369429513372</v>
      </c>
      <c r="AN48">
        <f>(AP48 - AO48 + BO48*1E3/(8.314*(BQ48+273.15)) * AR48/BN48 * AQ48) * BN48/(100*BB48) * 1000/(1000 - AP48)</f>
        <v>0</v>
      </c>
      <c r="AO48">
        <v>8.777983671841605</v>
      </c>
      <c r="AP48">
        <v>9.364983939393939</v>
      </c>
      <c r="AQ48">
        <v>1.584084439305695E-07</v>
      </c>
      <c r="AR48">
        <v>100.9875523592358</v>
      </c>
      <c r="AS48">
        <v>2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1.65</v>
      </c>
      <c r="BC48">
        <v>0.5</v>
      </c>
      <c r="BD48" t="s">
        <v>355</v>
      </c>
      <c r="BE48">
        <v>2</v>
      </c>
      <c r="BF48" t="b">
        <v>1</v>
      </c>
      <c r="BG48">
        <v>1679505495.6</v>
      </c>
      <c r="BH48">
        <v>464.554074074074</v>
      </c>
      <c r="BI48">
        <v>492.6051481481481</v>
      </c>
      <c r="BJ48">
        <v>9.364151111111113</v>
      </c>
      <c r="BK48">
        <v>8.778340740740742</v>
      </c>
      <c r="BL48">
        <v>460.8742962962963</v>
      </c>
      <c r="BM48">
        <v>9.286298518518517</v>
      </c>
      <c r="BN48">
        <v>500.0732962962962</v>
      </c>
      <c r="BO48">
        <v>90.15055555555554</v>
      </c>
      <c r="BP48">
        <v>0.09990949259259259</v>
      </c>
      <c r="BQ48">
        <v>18.87814444444444</v>
      </c>
      <c r="BR48">
        <v>20.0084</v>
      </c>
      <c r="BS48">
        <v>999.9000000000001</v>
      </c>
      <c r="BT48">
        <v>0</v>
      </c>
      <c r="BU48">
        <v>0</v>
      </c>
      <c r="BV48">
        <v>10011.97592592593</v>
      </c>
      <c r="BW48">
        <v>0</v>
      </c>
      <c r="BX48">
        <v>9.32272</v>
      </c>
      <c r="BY48">
        <v>-28.05121111111112</v>
      </c>
      <c r="BZ48">
        <v>468.9452592592593</v>
      </c>
      <c r="CA48">
        <v>496.9678148148148</v>
      </c>
      <c r="CB48">
        <v>0.5858115555555555</v>
      </c>
      <c r="CC48">
        <v>492.6051481481481</v>
      </c>
      <c r="CD48">
        <v>8.778340740740742</v>
      </c>
      <c r="CE48">
        <v>0.8441835185185186</v>
      </c>
      <c r="CF48">
        <v>0.7913721481481482</v>
      </c>
      <c r="CG48">
        <v>4.47279</v>
      </c>
      <c r="CH48">
        <v>3.553479259259259</v>
      </c>
      <c r="CI48">
        <v>1999.97037037037</v>
      </c>
      <c r="CJ48">
        <v>0.980004</v>
      </c>
      <c r="CK48">
        <v>0.0199957</v>
      </c>
      <c r="CL48">
        <v>0</v>
      </c>
      <c r="CM48">
        <v>2.06052962962963</v>
      </c>
      <c r="CN48">
        <v>0</v>
      </c>
      <c r="CO48">
        <v>3385.448148148148</v>
      </c>
      <c r="CP48">
        <v>17337.9962962963</v>
      </c>
      <c r="CQ48">
        <v>38.28233333333333</v>
      </c>
      <c r="CR48">
        <v>40.51596296296297</v>
      </c>
      <c r="CS48">
        <v>38.84922222222222</v>
      </c>
      <c r="CT48">
        <v>38.76133333333333</v>
      </c>
      <c r="CU48">
        <v>37.61322222222222</v>
      </c>
      <c r="CV48">
        <v>1959.98</v>
      </c>
      <c r="CW48">
        <v>39.99037037037037</v>
      </c>
      <c r="CX48">
        <v>0</v>
      </c>
      <c r="CY48">
        <v>1679505533.1</v>
      </c>
      <c r="CZ48">
        <v>0</v>
      </c>
      <c r="DA48">
        <v>0</v>
      </c>
      <c r="DB48" t="s">
        <v>356</v>
      </c>
      <c r="DC48">
        <v>1679454360.5</v>
      </c>
      <c r="DD48">
        <v>1679454360.5</v>
      </c>
      <c r="DE48">
        <v>0</v>
      </c>
      <c r="DF48">
        <v>-0.152</v>
      </c>
      <c r="DG48">
        <v>-0.046</v>
      </c>
      <c r="DH48">
        <v>3.296</v>
      </c>
      <c r="DI48">
        <v>0.35</v>
      </c>
      <c r="DJ48">
        <v>420</v>
      </c>
      <c r="DK48">
        <v>24</v>
      </c>
      <c r="DL48">
        <v>0.27</v>
      </c>
      <c r="DM48">
        <v>0.09</v>
      </c>
      <c r="DN48">
        <v>-26.54834146341463</v>
      </c>
      <c r="DO48">
        <v>-22.14361463414636</v>
      </c>
      <c r="DP48">
        <v>2.301916861563223</v>
      </c>
      <c r="DQ48">
        <v>0</v>
      </c>
      <c r="DR48">
        <v>0.5858874634146342</v>
      </c>
      <c r="DS48">
        <v>0.0005003623693380115</v>
      </c>
      <c r="DT48">
        <v>0.001085204917089919</v>
      </c>
      <c r="DU48">
        <v>1</v>
      </c>
      <c r="DV48">
        <v>1</v>
      </c>
      <c r="DW48">
        <v>2</v>
      </c>
      <c r="DX48" t="s">
        <v>357</v>
      </c>
      <c r="DY48">
        <v>2.98062</v>
      </c>
      <c r="DZ48">
        <v>2.72837</v>
      </c>
      <c r="EA48">
        <v>0.0957076</v>
      </c>
      <c r="EB48">
        <v>0.100922</v>
      </c>
      <c r="EC48">
        <v>0.0540595</v>
      </c>
      <c r="ED48">
        <v>0.0519893</v>
      </c>
      <c r="EE48">
        <v>27176.2</v>
      </c>
      <c r="EF48">
        <v>26675.8</v>
      </c>
      <c r="EG48">
        <v>30578.3</v>
      </c>
      <c r="EH48">
        <v>29912.8</v>
      </c>
      <c r="EI48">
        <v>39922.9</v>
      </c>
      <c r="EJ48">
        <v>37350</v>
      </c>
      <c r="EK48">
        <v>46760.2</v>
      </c>
      <c r="EL48">
        <v>44477.8</v>
      </c>
      <c r="EM48">
        <v>1.88535</v>
      </c>
      <c r="EN48">
        <v>1.86162</v>
      </c>
      <c r="EO48">
        <v>0.054244</v>
      </c>
      <c r="EP48">
        <v>0</v>
      </c>
      <c r="EQ48">
        <v>19.136</v>
      </c>
      <c r="ER48">
        <v>999.9</v>
      </c>
      <c r="ES48">
        <v>25.8</v>
      </c>
      <c r="ET48">
        <v>30.4</v>
      </c>
      <c r="EU48">
        <v>12.4757</v>
      </c>
      <c r="EV48">
        <v>63.4123</v>
      </c>
      <c r="EW48">
        <v>23.6378</v>
      </c>
      <c r="EX48">
        <v>1</v>
      </c>
      <c r="EY48">
        <v>-0.0865422</v>
      </c>
      <c r="EZ48">
        <v>4.61697</v>
      </c>
      <c r="FA48">
        <v>20.1468</v>
      </c>
      <c r="FB48">
        <v>5.23197</v>
      </c>
      <c r="FC48">
        <v>11.9683</v>
      </c>
      <c r="FD48">
        <v>4.97115</v>
      </c>
      <c r="FE48">
        <v>3.28965</v>
      </c>
      <c r="FF48">
        <v>9999</v>
      </c>
      <c r="FG48">
        <v>9999</v>
      </c>
      <c r="FH48">
        <v>9999</v>
      </c>
      <c r="FI48">
        <v>999.9</v>
      </c>
      <c r="FJ48">
        <v>4.9729</v>
      </c>
      <c r="FK48">
        <v>1.87695</v>
      </c>
      <c r="FL48">
        <v>1.87502</v>
      </c>
      <c r="FM48">
        <v>1.87786</v>
      </c>
      <c r="FN48">
        <v>1.87454</v>
      </c>
      <c r="FO48">
        <v>1.8782</v>
      </c>
      <c r="FP48">
        <v>1.8753</v>
      </c>
      <c r="FQ48">
        <v>1.87637</v>
      </c>
      <c r="FR48">
        <v>0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3.753</v>
      </c>
      <c r="GF48">
        <v>0.0779</v>
      </c>
      <c r="GG48">
        <v>1.972114183739502</v>
      </c>
      <c r="GH48">
        <v>0.004449671774874308</v>
      </c>
      <c r="GI48">
        <v>-1.829466635312074E-06</v>
      </c>
      <c r="GJ48">
        <v>4.661545964856727E-10</v>
      </c>
      <c r="GK48">
        <v>0.005649818396270764</v>
      </c>
      <c r="GL48">
        <v>0.003047750899037379</v>
      </c>
      <c r="GM48">
        <v>0.0005145890388989142</v>
      </c>
      <c r="GN48">
        <v>-5.930110997495773E-07</v>
      </c>
      <c r="GO48">
        <v>0</v>
      </c>
      <c r="GP48">
        <v>2134</v>
      </c>
      <c r="GQ48">
        <v>1</v>
      </c>
      <c r="GR48">
        <v>23</v>
      </c>
      <c r="GS48">
        <v>852.4</v>
      </c>
      <c r="GT48">
        <v>852.4</v>
      </c>
      <c r="GU48">
        <v>1.33057</v>
      </c>
      <c r="GV48">
        <v>2.55249</v>
      </c>
      <c r="GW48">
        <v>1.39893</v>
      </c>
      <c r="GX48">
        <v>2.34009</v>
      </c>
      <c r="GY48">
        <v>1.44897</v>
      </c>
      <c r="GZ48">
        <v>2.48779</v>
      </c>
      <c r="HA48">
        <v>36.152</v>
      </c>
      <c r="HB48">
        <v>24.035</v>
      </c>
      <c r="HC48">
        <v>18</v>
      </c>
      <c r="HD48">
        <v>490.252</v>
      </c>
      <c r="HE48">
        <v>446.736</v>
      </c>
      <c r="HF48">
        <v>13.7111</v>
      </c>
      <c r="HG48">
        <v>25.711</v>
      </c>
      <c r="HH48">
        <v>29.9997</v>
      </c>
      <c r="HI48">
        <v>25.6304</v>
      </c>
      <c r="HJ48">
        <v>25.7156</v>
      </c>
      <c r="HK48">
        <v>26.6413</v>
      </c>
      <c r="HL48">
        <v>24.5643</v>
      </c>
      <c r="HM48">
        <v>10.0379</v>
      </c>
      <c r="HN48">
        <v>13.7132</v>
      </c>
      <c r="HO48">
        <v>540.504</v>
      </c>
      <c r="HP48">
        <v>8.82624</v>
      </c>
      <c r="HQ48">
        <v>101.067</v>
      </c>
      <c r="HR48">
        <v>102.28</v>
      </c>
    </row>
    <row r="49" spans="1:226">
      <c r="A49">
        <v>33</v>
      </c>
      <c r="B49">
        <v>1679505508.1</v>
      </c>
      <c r="C49">
        <v>252</v>
      </c>
      <c r="D49" t="s">
        <v>424</v>
      </c>
      <c r="E49" t="s">
        <v>425</v>
      </c>
      <c r="F49">
        <v>5</v>
      </c>
      <c r="G49" t="s">
        <v>353</v>
      </c>
      <c r="H49" t="s">
        <v>354</v>
      </c>
      <c r="I49">
        <v>1679505500.314285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529.820296583685</v>
      </c>
      <c r="AK49">
        <v>508.3414121212122</v>
      </c>
      <c r="AL49">
        <v>3.345625146878239</v>
      </c>
      <c r="AM49">
        <v>63.93369429513372</v>
      </c>
      <c r="AN49">
        <f>(AP49 - AO49 + BO49*1E3/(8.314*(BQ49+273.15)) * AR49/BN49 * AQ49) * BN49/(100*BB49) * 1000/(1000 - AP49)</f>
        <v>0</v>
      </c>
      <c r="AO49">
        <v>8.777684042048978</v>
      </c>
      <c r="AP49">
        <v>9.366324424242425</v>
      </c>
      <c r="AQ49">
        <v>1.187275258568111E-07</v>
      </c>
      <c r="AR49">
        <v>100.9875523592358</v>
      </c>
      <c r="AS49">
        <v>2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1.65</v>
      </c>
      <c r="BC49">
        <v>0.5</v>
      </c>
      <c r="BD49" t="s">
        <v>355</v>
      </c>
      <c r="BE49">
        <v>2</v>
      </c>
      <c r="BF49" t="b">
        <v>1</v>
      </c>
      <c r="BG49">
        <v>1679505500.314285</v>
      </c>
      <c r="BH49">
        <v>479.6743214285714</v>
      </c>
      <c r="BI49">
        <v>508.4939285714285</v>
      </c>
      <c r="BJ49">
        <v>9.364823571428571</v>
      </c>
      <c r="BK49">
        <v>8.777934642857144</v>
      </c>
      <c r="BL49">
        <v>475.9486785714285</v>
      </c>
      <c r="BM49">
        <v>9.286963214285715</v>
      </c>
      <c r="BN49">
        <v>500.0751785714286</v>
      </c>
      <c r="BO49">
        <v>90.1499</v>
      </c>
      <c r="BP49">
        <v>0.1000358571428571</v>
      </c>
      <c r="BQ49">
        <v>18.88163571428572</v>
      </c>
      <c r="BR49">
        <v>20.01514642857143</v>
      </c>
      <c r="BS49">
        <v>999.9000000000002</v>
      </c>
      <c r="BT49">
        <v>0</v>
      </c>
      <c r="BU49">
        <v>0</v>
      </c>
      <c r="BV49">
        <v>10002.01678571429</v>
      </c>
      <c r="BW49">
        <v>0</v>
      </c>
      <c r="BX49">
        <v>9.32272</v>
      </c>
      <c r="BY49">
        <v>-28.81978571428572</v>
      </c>
      <c r="BZ49">
        <v>484.20875</v>
      </c>
      <c r="CA49">
        <v>512.9972499999999</v>
      </c>
      <c r="CB49">
        <v>0.5868902142857142</v>
      </c>
      <c r="CC49">
        <v>508.4939285714285</v>
      </c>
      <c r="CD49">
        <v>8.777934642857144</v>
      </c>
      <c r="CE49">
        <v>0.8442380357142857</v>
      </c>
      <c r="CF49">
        <v>0.7913297499999999</v>
      </c>
      <c r="CG49">
        <v>4.473711785714285</v>
      </c>
      <c r="CH49">
        <v>3.552721071428572</v>
      </c>
      <c r="CI49">
        <v>1999.990357142857</v>
      </c>
      <c r="CJ49">
        <v>0.9800047500000001</v>
      </c>
      <c r="CK49">
        <v>0.019994925</v>
      </c>
      <c r="CL49">
        <v>0</v>
      </c>
      <c r="CM49">
        <v>2.008503571428572</v>
      </c>
      <c r="CN49">
        <v>0</v>
      </c>
      <c r="CO49">
        <v>3385.885</v>
      </c>
      <c r="CP49">
        <v>17338.17857142857</v>
      </c>
      <c r="CQ49">
        <v>38.40835714285714</v>
      </c>
      <c r="CR49">
        <v>40.58467857142858</v>
      </c>
      <c r="CS49">
        <v>38.92839285714285</v>
      </c>
      <c r="CT49">
        <v>38.85239285714285</v>
      </c>
      <c r="CU49">
        <v>37.69617857142857</v>
      </c>
      <c r="CV49">
        <v>1960.000357142857</v>
      </c>
      <c r="CW49">
        <v>39.99</v>
      </c>
      <c r="CX49">
        <v>0</v>
      </c>
      <c r="CY49">
        <v>1679505538.5</v>
      </c>
      <c r="CZ49">
        <v>0</v>
      </c>
      <c r="DA49">
        <v>0</v>
      </c>
      <c r="DB49" t="s">
        <v>356</v>
      </c>
      <c r="DC49">
        <v>1679454360.5</v>
      </c>
      <c r="DD49">
        <v>1679454360.5</v>
      </c>
      <c r="DE49">
        <v>0</v>
      </c>
      <c r="DF49">
        <v>-0.152</v>
      </c>
      <c r="DG49">
        <v>-0.046</v>
      </c>
      <c r="DH49">
        <v>3.296</v>
      </c>
      <c r="DI49">
        <v>0.35</v>
      </c>
      <c r="DJ49">
        <v>420</v>
      </c>
      <c r="DK49">
        <v>24</v>
      </c>
      <c r="DL49">
        <v>0.27</v>
      </c>
      <c r="DM49">
        <v>0.09</v>
      </c>
      <c r="DN49">
        <v>-28.234995</v>
      </c>
      <c r="DO49">
        <v>-10.66320675422137</v>
      </c>
      <c r="DP49">
        <v>1.074721298046615</v>
      </c>
      <c r="DQ49">
        <v>0</v>
      </c>
      <c r="DR49">
        <v>0.5863707</v>
      </c>
      <c r="DS49">
        <v>0.01329746341463331</v>
      </c>
      <c r="DT49">
        <v>0.001543434841514208</v>
      </c>
      <c r="DU49">
        <v>1</v>
      </c>
      <c r="DV49">
        <v>1</v>
      </c>
      <c r="DW49">
        <v>2</v>
      </c>
      <c r="DX49" t="s">
        <v>357</v>
      </c>
      <c r="DY49">
        <v>2.98049</v>
      </c>
      <c r="DZ49">
        <v>2.72838</v>
      </c>
      <c r="EA49">
        <v>0.0980645</v>
      </c>
      <c r="EB49">
        <v>0.103298</v>
      </c>
      <c r="EC49">
        <v>0.0540617</v>
      </c>
      <c r="ED49">
        <v>0.0519938</v>
      </c>
      <c r="EE49">
        <v>27104.9</v>
      </c>
      <c r="EF49">
        <v>26606</v>
      </c>
      <c r="EG49">
        <v>30577.8</v>
      </c>
      <c r="EH49">
        <v>29913.6</v>
      </c>
      <c r="EI49">
        <v>39922.3</v>
      </c>
      <c r="EJ49">
        <v>37350.9</v>
      </c>
      <c r="EK49">
        <v>46759.4</v>
      </c>
      <c r="EL49">
        <v>44478.9</v>
      </c>
      <c r="EM49">
        <v>1.88538</v>
      </c>
      <c r="EN49">
        <v>1.86155</v>
      </c>
      <c r="EO49">
        <v>0.0523552</v>
      </c>
      <c r="EP49">
        <v>0</v>
      </c>
      <c r="EQ49">
        <v>19.136</v>
      </c>
      <c r="ER49">
        <v>999.9</v>
      </c>
      <c r="ES49">
        <v>25.8</v>
      </c>
      <c r="ET49">
        <v>30.4</v>
      </c>
      <c r="EU49">
        <v>12.4753</v>
      </c>
      <c r="EV49">
        <v>63.5123</v>
      </c>
      <c r="EW49">
        <v>23.762</v>
      </c>
      <c r="EX49">
        <v>1</v>
      </c>
      <c r="EY49">
        <v>-0.0866159</v>
      </c>
      <c r="EZ49">
        <v>4.72356</v>
      </c>
      <c r="FA49">
        <v>20.1433</v>
      </c>
      <c r="FB49">
        <v>5.22972</v>
      </c>
      <c r="FC49">
        <v>11.9689</v>
      </c>
      <c r="FD49">
        <v>4.97075</v>
      </c>
      <c r="FE49">
        <v>3.2893</v>
      </c>
      <c r="FF49">
        <v>9999</v>
      </c>
      <c r="FG49">
        <v>9999</v>
      </c>
      <c r="FH49">
        <v>9999</v>
      </c>
      <c r="FI49">
        <v>999.9</v>
      </c>
      <c r="FJ49">
        <v>4.97291</v>
      </c>
      <c r="FK49">
        <v>1.87698</v>
      </c>
      <c r="FL49">
        <v>1.87508</v>
      </c>
      <c r="FM49">
        <v>1.87789</v>
      </c>
      <c r="FN49">
        <v>1.87457</v>
      </c>
      <c r="FO49">
        <v>1.87821</v>
      </c>
      <c r="FP49">
        <v>1.87531</v>
      </c>
      <c r="FQ49">
        <v>1.87638</v>
      </c>
      <c r="FR49">
        <v>0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3.802</v>
      </c>
      <c r="GF49">
        <v>0.0779</v>
      </c>
      <c r="GG49">
        <v>1.972114183739502</v>
      </c>
      <c r="GH49">
        <v>0.004449671774874308</v>
      </c>
      <c r="GI49">
        <v>-1.829466635312074E-06</v>
      </c>
      <c r="GJ49">
        <v>4.661545964856727E-10</v>
      </c>
      <c r="GK49">
        <v>0.005649818396270764</v>
      </c>
      <c r="GL49">
        <v>0.003047750899037379</v>
      </c>
      <c r="GM49">
        <v>0.0005145890388989142</v>
      </c>
      <c r="GN49">
        <v>-5.930110997495773E-07</v>
      </c>
      <c r="GO49">
        <v>0</v>
      </c>
      <c r="GP49">
        <v>2134</v>
      </c>
      <c r="GQ49">
        <v>1</v>
      </c>
      <c r="GR49">
        <v>23</v>
      </c>
      <c r="GS49">
        <v>852.5</v>
      </c>
      <c r="GT49">
        <v>852.5</v>
      </c>
      <c r="GU49">
        <v>1.36108</v>
      </c>
      <c r="GV49">
        <v>2.54395</v>
      </c>
      <c r="GW49">
        <v>1.39893</v>
      </c>
      <c r="GX49">
        <v>2.34131</v>
      </c>
      <c r="GY49">
        <v>1.44897</v>
      </c>
      <c r="GZ49">
        <v>2.47437</v>
      </c>
      <c r="HA49">
        <v>36.1285</v>
      </c>
      <c r="HB49">
        <v>24.035</v>
      </c>
      <c r="HC49">
        <v>18</v>
      </c>
      <c r="HD49">
        <v>490.25</v>
      </c>
      <c r="HE49">
        <v>446.668</v>
      </c>
      <c r="HF49">
        <v>13.7017</v>
      </c>
      <c r="HG49">
        <v>25.7081</v>
      </c>
      <c r="HH49">
        <v>29.9999</v>
      </c>
      <c r="HI49">
        <v>25.6282</v>
      </c>
      <c r="HJ49">
        <v>25.7129</v>
      </c>
      <c r="HK49">
        <v>27.2686</v>
      </c>
      <c r="HL49">
        <v>24.5643</v>
      </c>
      <c r="HM49">
        <v>10.0379</v>
      </c>
      <c r="HN49">
        <v>13.685</v>
      </c>
      <c r="HO49">
        <v>560.64</v>
      </c>
      <c r="HP49">
        <v>8.86145</v>
      </c>
      <c r="HQ49">
        <v>101.066</v>
      </c>
      <c r="HR49">
        <v>102.282</v>
      </c>
    </row>
    <row r="50" spans="1:226">
      <c r="A50">
        <v>34</v>
      </c>
      <c r="B50">
        <v>1679505513.1</v>
      </c>
      <c r="C50">
        <v>257</v>
      </c>
      <c r="D50" t="s">
        <v>426</v>
      </c>
      <c r="E50" t="s">
        <v>427</v>
      </c>
      <c r="F50">
        <v>5</v>
      </c>
      <c r="G50" t="s">
        <v>353</v>
      </c>
      <c r="H50" t="s">
        <v>354</v>
      </c>
      <c r="I50">
        <v>1679505505.6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546.5666324704137</v>
      </c>
      <c r="AK50">
        <v>525.1627757575756</v>
      </c>
      <c r="AL50">
        <v>3.351316322244775</v>
      </c>
      <c r="AM50">
        <v>63.93369429513372</v>
      </c>
      <c r="AN50">
        <f>(AP50 - AO50 + BO50*1E3/(8.314*(BQ50+273.15)) * AR50/BN50 * AQ50) * BN50/(100*BB50) * 1000/(1000 - AP50)</f>
        <v>0</v>
      </c>
      <c r="AO50">
        <v>8.778336269936132</v>
      </c>
      <c r="AP50">
        <v>9.364650424242418</v>
      </c>
      <c r="AQ50">
        <v>-3.383763554127265E-07</v>
      </c>
      <c r="AR50">
        <v>100.9875523592358</v>
      </c>
      <c r="AS50">
        <v>2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1.65</v>
      </c>
      <c r="BC50">
        <v>0.5</v>
      </c>
      <c r="BD50" t="s">
        <v>355</v>
      </c>
      <c r="BE50">
        <v>2</v>
      </c>
      <c r="BF50" t="b">
        <v>1</v>
      </c>
      <c r="BG50">
        <v>1679505505.6</v>
      </c>
      <c r="BH50">
        <v>497.0108148148148</v>
      </c>
      <c r="BI50">
        <v>526.232962962963</v>
      </c>
      <c r="BJ50">
        <v>9.36538074074074</v>
      </c>
      <c r="BK50">
        <v>8.778553703703704</v>
      </c>
      <c r="BL50">
        <v>493.2332962962963</v>
      </c>
      <c r="BM50">
        <v>9.287512592592593</v>
      </c>
      <c r="BN50">
        <v>500.0749629629629</v>
      </c>
      <c r="BO50">
        <v>90.14925185185184</v>
      </c>
      <c r="BP50">
        <v>0.100023862962963</v>
      </c>
      <c r="BQ50">
        <v>18.8856962962963</v>
      </c>
      <c r="BR50">
        <v>20.01583333333333</v>
      </c>
      <c r="BS50">
        <v>999.9000000000001</v>
      </c>
      <c r="BT50">
        <v>0</v>
      </c>
      <c r="BU50">
        <v>0</v>
      </c>
      <c r="BV50">
        <v>9997.616296296297</v>
      </c>
      <c r="BW50">
        <v>0</v>
      </c>
      <c r="BX50">
        <v>9.32272</v>
      </c>
      <c r="BY50">
        <v>-29.22223703703703</v>
      </c>
      <c r="BZ50">
        <v>501.7095555555555</v>
      </c>
      <c r="CA50">
        <v>530.8936296296297</v>
      </c>
      <c r="CB50">
        <v>0.5868265185185185</v>
      </c>
      <c r="CC50">
        <v>526.232962962963</v>
      </c>
      <c r="CD50">
        <v>8.778553703703704</v>
      </c>
      <c r="CE50">
        <v>0.8442821111111113</v>
      </c>
      <c r="CF50">
        <v>0.7913800740740742</v>
      </c>
      <c r="CG50">
        <v>4.474457407407407</v>
      </c>
      <c r="CH50">
        <v>3.553621111111111</v>
      </c>
      <c r="CI50">
        <v>2000</v>
      </c>
      <c r="CJ50">
        <v>0.9800052222222222</v>
      </c>
      <c r="CK50">
        <v>0.01999443703703704</v>
      </c>
      <c r="CL50">
        <v>0</v>
      </c>
      <c r="CM50">
        <v>2.003340740740741</v>
      </c>
      <c r="CN50">
        <v>0</v>
      </c>
      <c r="CO50">
        <v>3386.217037037037</v>
      </c>
      <c r="CP50">
        <v>17338.25925925926</v>
      </c>
      <c r="CQ50">
        <v>38.55303703703704</v>
      </c>
      <c r="CR50">
        <v>40.66418518518518</v>
      </c>
      <c r="CS50">
        <v>39.00911111111112</v>
      </c>
      <c r="CT50">
        <v>38.95333333333333</v>
      </c>
      <c r="CU50">
        <v>37.79603703703704</v>
      </c>
      <c r="CV50">
        <v>1960.01</v>
      </c>
      <c r="CW50">
        <v>39.99</v>
      </c>
      <c r="CX50">
        <v>0</v>
      </c>
      <c r="CY50">
        <v>1679505543.3</v>
      </c>
      <c r="CZ50">
        <v>0</v>
      </c>
      <c r="DA50">
        <v>0</v>
      </c>
      <c r="DB50" t="s">
        <v>356</v>
      </c>
      <c r="DC50">
        <v>1679454360.5</v>
      </c>
      <c r="DD50">
        <v>1679454360.5</v>
      </c>
      <c r="DE50">
        <v>0</v>
      </c>
      <c r="DF50">
        <v>-0.152</v>
      </c>
      <c r="DG50">
        <v>-0.046</v>
      </c>
      <c r="DH50">
        <v>3.296</v>
      </c>
      <c r="DI50">
        <v>0.35</v>
      </c>
      <c r="DJ50">
        <v>420</v>
      </c>
      <c r="DK50">
        <v>24</v>
      </c>
      <c r="DL50">
        <v>0.27</v>
      </c>
      <c r="DM50">
        <v>0.09</v>
      </c>
      <c r="DN50">
        <v>-28.91445</v>
      </c>
      <c r="DO50">
        <v>-5.062565853658525</v>
      </c>
      <c r="DP50">
        <v>0.547510608573021</v>
      </c>
      <c r="DQ50">
        <v>0</v>
      </c>
      <c r="DR50">
        <v>0.5868268000000001</v>
      </c>
      <c r="DS50">
        <v>0.005093313320824391</v>
      </c>
      <c r="DT50">
        <v>0.001355512895549129</v>
      </c>
      <c r="DU50">
        <v>1</v>
      </c>
      <c r="DV50">
        <v>1</v>
      </c>
      <c r="DW50">
        <v>2</v>
      </c>
      <c r="DX50" t="s">
        <v>357</v>
      </c>
      <c r="DY50">
        <v>2.98056</v>
      </c>
      <c r="DZ50">
        <v>2.7283</v>
      </c>
      <c r="EA50">
        <v>0.100404</v>
      </c>
      <c r="EB50">
        <v>0.105575</v>
      </c>
      <c r="EC50">
        <v>0.054061</v>
      </c>
      <c r="ED50">
        <v>0.052029</v>
      </c>
      <c r="EE50">
        <v>27035.1</v>
      </c>
      <c r="EF50">
        <v>26537.8</v>
      </c>
      <c r="EG50">
        <v>30578.3</v>
      </c>
      <c r="EH50">
        <v>29912.9</v>
      </c>
      <c r="EI50">
        <v>39923.2</v>
      </c>
      <c r="EJ50">
        <v>37349</v>
      </c>
      <c r="EK50">
        <v>46760.2</v>
      </c>
      <c r="EL50">
        <v>44478.1</v>
      </c>
      <c r="EM50">
        <v>1.88515</v>
      </c>
      <c r="EN50">
        <v>1.86178</v>
      </c>
      <c r="EO50">
        <v>0.0530928</v>
      </c>
      <c r="EP50">
        <v>0</v>
      </c>
      <c r="EQ50">
        <v>19.136</v>
      </c>
      <c r="ER50">
        <v>999.9</v>
      </c>
      <c r="ES50">
        <v>25.8</v>
      </c>
      <c r="ET50">
        <v>30.4</v>
      </c>
      <c r="EU50">
        <v>12.4765</v>
      </c>
      <c r="EV50">
        <v>63.2523</v>
      </c>
      <c r="EW50">
        <v>23.8502</v>
      </c>
      <c r="EX50">
        <v>1</v>
      </c>
      <c r="EY50">
        <v>-0.0865447</v>
      </c>
      <c r="EZ50">
        <v>4.73091</v>
      </c>
      <c r="FA50">
        <v>20.143</v>
      </c>
      <c r="FB50">
        <v>5.22882</v>
      </c>
      <c r="FC50">
        <v>11.9692</v>
      </c>
      <c r="FD50">
        <v>4.97045</v>
      </c>
      <c r="FE50">
        <v>3.2891</v>
      </c>
      <c r="FF50">
        <v>9999</v>
      </c>
      <c r="FG50">
        <v>9999</v>
      </c>
      <c r="FH50">
        <v>9999</v>
      </c>
      <c r="FI50">
        <v>999.9</v>
      </c>
      <c r="FJ50">
        <v>4.97291</v>
      </c>
      <c r="FK50">
        <v>1.87695</v>
      </c>
      <c r="FL50">
        <v>1.87504</v>
      </c>
      <c r="FM50">
        <v>1.87788</v>
      </c>
      <c r="FN50">
        <v>1.87455</v>
      </c>
      <c r="FO50">
        <v>1.87821</v>
      </c>
      <c r="FP50">
        <v>1.8753</v>
      </c>
      <c r="FQ50">
        <v>1.87639</v>
      </c>
      <c r="FR50">
        <v>0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3.852</v>
      </c>
      <c r="GF50">
        <v>0.0779</v>
      </c>
      <c r="GG50">
        <v>1.972114183739502</v>
      </c>
      <c r="GH50">
        <v>0.004449671774874308</v>
      </c>
      <c r="GI50">
        <v>-1.829466635312074E-06</v>
      </c>
      <c r="GJ50">
        <v>4.661545964856727E-10</v>
      </c>
      <c r="GK50">
        <v>0.005649818396270764</v>
      </c>
      <c r="GL50">
        <v>0.003047750899037379</v>
      </c>
      <c r="GM50">
        <v>0.0005145890388989142</v>
      </c>
      <c r="GN50">
        <v>-5.930110997495773E-07</v>
      </c>
      <c r="GO50">
        <v>0</v>
      </c>
      <c r="GP50">
        <v>2134</v>
      </c>
      <c r="GQ50">
        <v>1</v>
      </c>
      <c r="GR50">
        <v>23</v>
      </c>
      <c r="GS50">
        <v>852.5</v>
      </c>
      <c r="GT50">
        <v>852.5</v>
      </c>
      <c r="GU50">
        <v>1.39771</v>
      </c>
      <c r="GV50">
        <v>2.55371</v>
      </c>
      <c r="GW50">
        <v>1.39893</v>
      </c>
      <c r="GX50">
        <v>2.34009</v>
      </c>
      <c r="GY50">
        <v>1.44897</v>
      </c>
      <c r="GZ50">
        <v>2.35107</v>
      </c>
      <c r="HA50">
        <v>36.152</v>
      </c>
      <c r="HB50">
        <v>24.0175</v>
      </c>
      <c r="HC50">
        <v>18</v>
      </c>
      <c r="HD50">
        <v>490.109</v>
      </c>
      <c r="HE50">
        <v>446.789</v>
      </c>
      <c r="HF50">
        <v>13.68</v>
      </c>
      <c r="HG50">
        <v>25.7045</v>
      </c>
      <c r="HH50">
        <v>30</v>
      </c>
      <c r="HI50">
        <v>25.6255</v>
      </c>
      <c r="HJ50">
        <v>25.7107</v>
      </c>
      <c r="HK50">
        <v>27.9859</v>
      </c>
      <c r="HL50">
        <v>24.1982</v>
      </c>
      <c r="HM50">
        <v>10.0379</v>
      </c>
      <c r="HN50">
        <v>13.6733</v>
      </c>
      <c r="HO50">
        <v>574.001</v>
      </c>
      <c r="HP50">
        <v>8.836370000000001</v>
      </c>
      <c r="HQ50">
        <v>101.067</v>
      </c>
      <c r="HR50">
        <v>102.28</v>
      </c>
    </row>
    <row r="51" spans="1:226">
      <c r="A51">
        <v>35</v>
      </c>
      <c r="B51">
        <v>1679505518.1</v>
      </c>
      <c r="C51">
        <v>262</v>
      </c>
      <c r="D51" t="s">
        <v>428</v>
      </c>
      <c r="E51" t="s">
        <v>429</v>
      </c>
      <c r="F51">
        <v>5</v>
      </c>
      <c r="G51" t="s">
        <v>353</v>
      </c>
      <c r="H51" t="s">
        <v>354</v>
      </c>
      <c r="I51">
        <v>1679505510.314285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564.1255002104322</v>
      </c>
      <c r="AK51">
        <v>542.1032303030303</v>
      </c>
      <c r="AL51">
        <v>3.403489699924521</v>
      </c>
      <c r="AM51">
        <v>63.93369429513372</v>
      </c>
      <c r="AN51">
        <f>(AP51 - AO51 + BO51*1E3/(8.314*(BQ51+273.15)) * AR51/BN51 * AQ51) * BN51/(100*BB51) * 1000/(1000 - AP51)</f>
        <v>0</v>
      </c>
      <c r="AO51">
        <v>8.795679918976766</v>
      </c>
      <c r="AP51">
        <v>9.371204969696967</v>
      </c>
      <c r="AQ51">
        <v>1.307798045866412E-06</v>
      </c>
      <c r="AR51">
        <v>100.9875523592358</v>
      </c>
      <c r="AS51">
        <v>2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1.65</v>
      </c>
      <c r="BC51">
        <v>0.5</v>
      </c>
      <c r="BD51" t="s">
        <v>355</v>
      </c>
      <c r="BE51">
        <v>2</v>
      </c>
      <c r="BF51" t="b">
        <v>1</v>
      </c>
      <c r="BG51">
        <v>1679505510.314285</v>
      </c>
      <c r="BH51">
        <v>512.6595</v>
      </c>
      <c r="BI51">
        <v>542.1909285714286</v>
      </c>
      <c r="BJ51">
        <v>9.366631785714286</v>
      </c>
      <c r="BK51">
        <v>8.783505357142857</v>
      </c>
      <c r="BL51">
        <v>508.8357499999999</v>
      </c>
      <c r="BM51">
        <v>9.288748928571428</v>
      </c>
      <c r="BN51">
        <v>500.0706785714286</v>
      </c>
      <c r="BO51">
        <v>90.1492642857143</v>
      </c>
      <c r="BP51">
        <v>0.1000520357142857</v>
      </c>
      <c r="BQ51">
        <v>18.88960357142857</v>
      </c>
      <c r="BR51">
        <v>20.01458571428572</v>
      </c>
      <c r="BS51">
        <v>999.9000000000002</v>
      </c>
      <c r="BT51">
        <v>0</v>
      </c>
      <c r="BU51">
        <v>0</v>
      </c>
      <c r="BV51">
        <v>9994.7925</v>
      </c>
      <c r="BW51">
        <v>0</v>
      </c>
      <c r="BX51">
        <v>9.32272</v>
      </c>
      <c r="BY51">
        <v>-29.53146428571429</v>
      </c>
      <c r="BZ51">
        <v>517.5068928571429</v>
      </c>
      <c r="CA51">
        <v>546.99575</v>
      </c>
      <c r="CB51">
        <v>0.5831253928571429</v>
      </c>
      <c r="CC51">
        <v>542.1909285714286</v>
      </c>
      <c r="CD51">
        <v>8.783505357142857</v>
      </c>
      <c r="CE51">
        <v>0.8443949285714286</v>
      </c>
      <c r="CF51">
        <v>0.7918265357142857</v>
      </c>
      <c r="CG51">
        <v>4.476366071428571</v>
      </c>
      <c r="CH51">
        <v>3.561613571428571</v>
      </c>
      <c r="CI51">
        <v>2000.015</v>
      </c>
      <c r="CJ51">
        <v>0.9800059285714285</v>
      </c>
      <c r="CK51">
        <v>0.01999370714285715</v>
      </c>
      <c r="CL51">
        <v>0</v>
      </c>
      <c r="CM51">
        <v>2.051664285714286</v>
      </c>
      <c r="CN51">
        <v>0</v>
      </c>
      <c r="CO51">
        <v>3386.558571428572</v>
      </c>
      <c r="CP51">
        <v>17338.39642857143</v>
      </c>
      <c r="CQ51">
        <v>38.66042857142857</v>
      </c>
      <c r="CR51">
        <v>40.74089285714285</v>
      </c>
      <c r="CS51">
        <v>39.09132142857142</v>
      </c>
      <c r="CT51">
        <v>39.05760714285714</v>
      </c>
      <c r="CU51">
        <v>37.88364285714285</v>
      </c>
      <c r="CV51">
        <v>1960.025</v>
      </c>
      <c r="CW51">
        <v>39.99</v>
      </c>
      <c r="CX51">
        <v>0</v>
      </c>
      <c r="CY51">
        <v>1679505548.1</v>
      </c>
      <c r="CZ51">
        <v>0</v>
      </c>
      <c r="DA51">
        <v>0</v>
      </c>
      <c r="DB51" t="s">
        <v>356</v>
      </c>
      <c r="DC51">
        <v>1679454360.5</v>
      </c>
      <c r="DD51">
        <v>1679454360.5</v>
      </c>
      <c r="DE51">
        <v>0</v>
      </c>
      <c r="DF51">
        <v>-0.152</v>
      </c>
      <c r="DG51">
        <v>-0.046</v>
      </c>
      <c r="DH51">
        <v>3.296</v>
      </c>
      <c r="DI51">
        <v>0.35</v>
      </c>
      <c r="DJ51">
        <v>420</v>
      </c>
      <c r="DK51">
        <v>24</v>
      </c>
      <c r="DL51">
        <v>0.27</v>
      </c>
      <c r="DM51">
        <v>0.09</v>
      </c>
      <c r="DN51">
        <v>-29.36597073170731</v>
      </c>
      <c r="DO51">
        <v>-3.4740961672474</v>
      </c>
      <c r="DP51">
        <v>0.3896425123572249</v>
      </c>
      <c r="DQ51">
        <v>0</v>
      </c>
      <c r="DR51">
        <v>0.5840346829268293</v>
      </c>
      <c r="DS51">
        <v>-0.03937551219512211</v>
      </c>
      <c r="DT51">
        <v>0.005370893959468456</v>
      </c>
      <c r="DU51">
        <v>1</v>
      </c>
      <c r="DV51">
        <v>1</v>
      </c>
      <c r="DW51">
        <v>2</v>
      </c>
      <c r="DX51" t="s">
        <v>357</v>
      </c>
      <c r="DY51">
        <v>2.98057</v>
      </c>
      <c r="DZ51">
        <v>2.7285</v>
      </c>
      <c r="EA51">
        <v>0.102724</v>
      </c>
      <c r="EB51">
        <v>0.107901</v>
      </c>
      <c r="EC51">
        <v>0.0540886</v>
      </c>
      <c r="ED51">
        <v>0.0520653</v>
      </c>
      <c r="EE51">
        <v>26965.7</v>
      </c>
      <c r="EF51">
        <v>26469.4</v>
      </c>
      <c r="EG51">
        <v>30578.6</v>
      </c>
      <c r="EH51">
        <v>29913.6</v>
      </c>
      <c r="EI51">
        <v>39922.6</v>
      </c>
      <c r="EJ51">
        <v>37348.2</v>
      </c>
      <c r="EK51">
        <v>46760.6</v>
      </c>
      <c r="EL51">
        <v>44478.7</v>
      </c>
      <c r="EM51">
        <v>1.88542</v>
      </c>
      <c r="EN51">
        <v>1.8618</v>
      </c>
      <c r="EO51">
        <v>0.0536367</v>
      </c>
      <c r="EP51">
        <v>0</v>
      </c>
      <c r="EQ51">
        <v>19.136</v>
      </c>
      <c r="ER51">
        <v>999.9</v>
      </c>
      <c r="ES51">
        <v>25.8</v>
      </c>
      <c r="ET51">
        <v>30.4</v>
      </c>
      <c r="EU51">
        <v>12.4745</v>
      </c>
      <c r="EV51">
        <v>63.1723</v>
      </c>
      <c r="EW51">
        <v>23.8662</v>
      </c>
      <c r="EX51">
        <v>1</v>
      </c>
      <c r="EY51">
        <v>-0.0868674</v>
      </c>
      <c r="EZ51">
        <v>4.71458</v>
      </c>
      <c r="FA51">
        <v>20.1441</v>
      </c>
      <c r="FB51">
        <v>5.23122</v>
      </c>
      <c r="FC51">
        <v>11.9685</v>
      </c>
      <c r="FD51">
        <v>4.97095</v>
      </c>
      <c r="FE51">
        <v>3.2895</v>
      </c>
      <c r="FF51">
        <v>9999</v>
      </c>
      <c r="FG51">
        <v>9999</v>
      </c>
      <c r="FH51">
        <v>9999</v>
      </c>
      <c r="FI51">
        <v>999.9</v>
      </c>
      <c r="FJ51">
        <v>4.97291</v>
      </c>
      <c r="FK51">
        <v>1.87697</v>
      </c>
      <c r="FL51">
        <v>1.87503</v>
      </c>
      <c r="FM51">
        <v>1.87789</v>
      </c>
      <c r="FN51">
        <v>1.87454</v>
      </c>
      <c r="FO51">
        <v>1.87821</v>
      </c>
      <c r="FP51">
        <v>1.87531</v>
      </c>
      <c r="FQ51">
        <v>1.87639</v>
      </c>
      <c r="FR51">
        <v>0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3.9</v>
      </c>
      <c r="GF51">
        <v>0.0779</v>
      </c>
      <c r="GG51">
        <v>1.972114183739502</v>
      </c>
      <c r="GH51">
        <v>0.004449671774874308</v>
      </c>
      <c r="GI51">
        <v>-1.829466635312074E-06</v>
      </c>
      <c r="GJ51">
        <v>4.661545964856727E-10</v>
      </c>
      <c r="GK51">
        <v>0.005649818396270764</v>
      </c>
      <c r="GL51">
        <v>0.003047750899037379</v>
      </c>
      <c r="GM51">
        <v>0.0005145890388989142</v>
      </c>
      <c r="GN51">
        <v>-5.930110997495773E-07</v>
      </c>
      <c r="GO51">
        <v>0</v>
      </c>
      <c r="GP51">
        <v>2134</v>
      </c>
      <c r="GQ51">
        <v>1</v>
      </c>
      <c r="GR51">
        <v>23</v>
      </c>
      <c r="GS51">
        <v>852.6</v>
      </c>
      <c r="GT51">
        <v>852.6</v>
      </c>
      <c r="GU51">
        <v>1.42822</v>
      </c>
      <c r="GV51">
        <v>2.55615</v>
      </c>
      <c r="GW51">
        <v>1.39893</v>
      </c>
      <c r="GX51">
        <v>2.34131</v>
      </c>
      <c r="GY51">
        <v>1.44897</v>
      </c>
      <c r="GZ51">
        <v>2.45483</v>
      </c>
      <c r="HA51">
        <v>36.1285</v>
      </c>
      <c r="HB51">
        <v>24.0262</v>
      </c>
      <c r="HC51">
        <v>18</v>
      </c>
      <c r="HD51">
        <v>490.243</v>
      </c>
      <c r="HE51">
        <v>446.783</v>
      </c>
      <c r="HF51">
        <v>13.6659</v>
      </c>
      <c r="HG51">
        <v>25.7016</v>
      </c>
      <c r="HH51">
        <v>29.9999</v>
      </c>
      <c r="HI51">
        <v>25.6233</v>
      </c>
      <c r="HJ51">
        <v>25.708</v>
      </c>
      <c r="HK51">
        <v>28.6057</v>
      </c>
      <c r="HL51">
        <v>24.1982</v>
      </c>
      <c r="HM51">
        <v>10.0379</v>
      </c>
      <c r="HN51">
        <v>13.6642</v>
      </c>
      <c r="HO51">
        <v>594.0359999999999</v>
      </c>
      <c r="HP51">
        <v>8.836370000000001</v>
      </c>
      <c r="HQ51">
        <v>101.068</v>
      </c>
      <c r="HR51">
        <v>102.282</v>
      </c>
    </row>
    <row r="52" spans="1:226">
      <c r="A52">
        <v>36</v>
      </c>
      <c r="B52">
        <v>1679505523.1</v>
      </c>
      <c r="C52">
        <v>267</v>
      </c>
      <c r="D52" t="s">
        <v>430</v>
      </c>
      <c r="E52" t="s">
        <v>431</v>
      </c>
      <c r="F52">
        <v>5</v>
      </c>
      <c r="G52" t="s">
        <v>353</v>
      </c>
      <c r="H52" t="s">
        <v>354</v>
      </c>
      <c r="I52">
        <v>1679505515.6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580.9436765780906</v>
      </c>
      <c r="AK52">
        <v>559.0157393939393</v>
      </c>
      <c r="AL52">
        <v>3.368907341245237</v>
      </c>
      <c r="AM52">
        <v>63.93369429513372</v>
      </c>
      <c r="AN52">
        <f>(AP52 - AO52 + BO52*1E3/(8.314*(BQ52+273.15)) * AR52/BN52 * AQ52) * BN52/(100*BB52) * 1000/(1000 - AP52)</f>
        <v>0</v>
      </c>
      <c r="AO52">
        <v>8.791913402920907</v>
      </c>
      <c r="AP52">
        <v>9.375859999999998</v>
      </c>
      <c r="AQ52">
        <v>8.7225553223673E-07</v>
      </c>
      <c r="AR52">
        <v>100.9875523592358</v>
      </c>
      <c r="AS52">
        <v>2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1.65</v>
      </c>
      <c r="BC52">
        <v>0.5</v>
      </c>
      <c r="BD52" t="s">
        <v>355</v>
      </c>
      <c r="BE52">
        <v>2</v>
      </c>
      <c r="BF52" t="b">
        <v>1</v>
      </c>
      <c r="BG52">
        <v>1679505515.6</v>
      </c>
      <c r="BH52">
        <v>530.3337407407407</v>
      </c>
      <c r="BI52">
        <v>560.0277777777778</v>
      </c>
      <c r="BJ52">
        <v>9.369340740740743</v>
      </c>
      <c r="BK52">
        <v>8.788435925925926</v>
      </c>
      <c r="BL52">
        <v>526.4583333333334</v>
      </c>
      <c r="BM52">
        <v>9.291423703703705</v>
      </c>
      <c r="BN52">
        <v>500.0744444444445</v>
      </c>
      <c r="BO52">
        <v>90.1495925925926</v>
      </c>
      <c r="BP52">
        <v>0.100072062962963</v>
      </c>
      <c r="BQ52">
        <v>18.89381851851852</v>
      </c>
      <c r="BR52">
        <v>20.01672222222222</v>
      </c>
      <c r="BS52">
        <v>999.9000000000001</v>
      </c>
      <c r="BT52">
        <v>0</v>
      </c>
      <c r="BU52">
        <v>0</v>
      </c>
      <c r="BV52">
        <v>9995.291481481481</v>
      </c>
      <c r="BW52">
        <v>0</v>
      </c>
      <c r="BX52">
        <v>9.32272</v>
      </c>
      <c r="BY52">
        <v>-29.69401111111111</v>
      </c>
      <c r="BZ52">
        <v>535.3497037037038</v>
      </c>
      <c r="CA52">
        <v>564.9933333333333</v>
      </c>
      <c r="CB52">
        <v>0.5809032592592592</v>
      </c>
      <c r="CC52">
        <v>560.0277777777778</v>
      </c>
      <c r="CD52">
        <v>8.788435925925926</v>
      </c>
      <c r="CE52">
        <v>0.8446420740740741</v>
      </c>
      <c r="CF52">
        <v>0.7922739259259259</v>
      </c>
      <c r="CG52">
        <v>4.480547037037037</v>
      </c>
      <c r="CH52">
        <v>3.569622222222222</v>
      </c>
      <c r="CI52">
        <v>1999.986666666666</v>
      </c>
      <c r="CJ52">
        <v>0.9800063333333333</v>
      </c>
      <c r="CK52">
        <v>0.01999328888888889</v>
      </c>
      <c r="CL52">
        <v>0</v>
      </c>
      <c r="CM52">
        <v>2.041085185185185</v>
      </c>
      <c r="CN52">
        <v>0</v>
      </c>
      <c r="CO52">
        <v>3386.814444444445</v>
      </c>
      <c r="CP52">
        <v>17338.15185185185</v>
      </c>
      <c r="CQ52">
        <v>38.77518518518518</v>
      </c>
      <c r="CR52">
        <v>40.83537037037036</v>
      </c>
      <c r="CS52">
        <v>39.16866666666666</v>
      </c>
      <c r="CT52">
        <v>39.17085185185186</v>
      </c>
      <c r="CU52">
        <v>37.9674074074074</v>
      </c>
      <c r="CV52">
        <v>1959.996666666667</v>
      </c>
      <c r="CW52">
        <v>39.98777777777778</v>
      </c>
      <c r="CX52">
        <v>0</v>
      </c>
      <c r="CY52">
        <v>1679505552.9</v>
      </c>
      <c r="CZ52">
        <v>0</v>
      </c>
      <c r="DA52">
        <v>0</v>
      </c>
      <c r="DB52" t="s">
        <v>356</v>
      </c>
      <c r="DC52">
        <v>1679454360.5</v>
      </c>
      <c r="DD52">
        <v>1679454360.5</v>
      </c>
      <c r="DE52">
        <v>0</v>
      </c>
      <c r="DF52">
        <v>-0.152</v>
      </c>
      <c r="DG52">
        <v>-0.046</v>
      </c>
      <c r="DH52">
        <v>3.296</v>
      </c>
      <c r="DI52">
        <v>0.35</v>
      </c>
      <c r="DJ52">
        <v>420</v>
      </c>
      <c r="DK52">
        <v>24</v>
      </c>
      <c r="DL52">
        <v>0.27</v>
      </c>
      <c r="DM52">
        <v>0.09</v>
      </c>
      <c r="DN52">
        <v>-29.55857317073171</v>
      </c>
      <c r="DO52">
        <v>-2.604390940766558</v>
      </c>
      <c r="DP52">
        <v>0.3203569282461555</v>
      </c>
      <c r="DQ52">
        <v>0</v>
      </c>
      <c r="DR52">
        <v>0.5830367073170732</v>
      </c>
      <c r="DS52">
        <v>-0.0391975818815335</v>
      </c>
      <c r="DT52">
        <v>0.005480522470393034</v>
      </c>
      <c r="DU52">
        <v>1</v>
      </c>
      <c r="DV52">
        <v>1</v>
      </c>
      <c r="DW52">
        <v>2</v>
      </c>
      <c r="DX52" t="s">
        <v>357</v>
      </c>
      <c r="DY52">
        <v>2.98071</v>
      </c>
      <c r="DZ52">
        <v>2.7286</v>
      </c>
      <c r="EA52">
        <v>0.104996</v>
      </c>
      <c r="EB52">
        <v>0.11012</v>
      </c>
      <c r="EC52">
        <v>0.0541105</v>
      </c>
      <c r="ED52">
        <v>0.0520598</v>
      </c>
      <c r="EE52">
        <v>26897.3</v>
      </c>
      <c r="EF52">
        <v>26403.8</v>
      </c>
      <c r="EG52">
        <v>30578.4</v>
      </c>
      <c r="EH52">
        <v>29913.9</v>
      </c>
      <c r="EI52">
        <v>39921.7</v>
      </c>
      <c r="EJ52">
        <v>37349.1</v>
      </c>
      <c r="EK52">
        <v>46760.6</v>
      </c>
      <c r="EL52">
        <v>44479.3</v>
      </c>
      <c r="EM52">
        <v>1.8856</v>
      </c>
      <c r="EN52">
        <v>1.86197</v>
      </c>
      <c r="EO52">
        <v>0.0528805</v>
      </c>
      <c r="EP52">
        <v>0</v>
      </c>
      <c r="EQ52">
        <v>19.1351</v>
      </c>
      <c r="ER52">
        <v>999.9</v>
      </c>
      <c r="ES52">
        <v>25.8</v>
      </c>
      <c r="ET52">
        <v>30.4</v>
      </c>
      <c r="EU52">
        <v>12.4764</v>
      </c>
      <c r="EV52">
        <v>63.6023</v>
      </c>
      <c r="EW52">
        <v>23.3133</v>
      </c>
      <c r="EX52">
        <v>1</v>
      </c>
      <c r="EY52">
        <v>-0.0870503</v>
      </c>
      <c r="EZ52">
        <v>4.76013</v>
      </c>
      <c r="FA52">
        <v>20.1429</v>
      </c>
      <c r="FB52">
        <v>5.23137</v>
      </c>
      <c r="FC52">
        <v>11.9691</v>
      </c>
      <c r="FD52">
        <v>4.9708</v>
      </c>
      <c r="FE52">
        <v>3.28948</v>
      </c>
      <c r="FF52">
        <v>9999</v>
      </c>
      <c r="FG52">
        <v>9999</v>
      </c>
      <c r="FH52">
        <v>9999</v>
      </c>
      <c r="FI52">
        <v>999.9</v>
      </c>
      <c r="FJ52">
        <v>4.97291</v>
      </c>
      <c r="FK52">
        <v>1.87697</v>
      </c>
      <c r="FL52">
        <v>1.87502</v>
      </c>
      <c r="FM52">
        <v>1.87787</v>
      </c>
      <c r="FN52">
        <v>1.87455</v>
      </c>
      <c r="FO52">
        <v>1.8782</v>
      </c>
      <c r="FP52">
        <v>1.8753</v>
      </c>
      <c r="FQ52">
        <v>1.87637</v>
      </c>
      <c r="FR52">
        <v>0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3.947</v>
      </c>
      <c r="GF52">
        <v>0.078</v>
      </c>
      <c r="GG52">
        <v>1.972114183739502</v>
      </c>
      <c r="GH52">
        <v>0.004449671774874308</v>
      </c>
      <c r="GI52">
        <v>-1.829466635312074E-06</v>
      </c>
      <c r="GJ52">
        <v>4.661545964856727E-10</v>
      </c>
      <c r="GK52">
        <v>0.005649818396270764</v>
      </c>
      <c r="GL52">
        <v>0.003047750899037379</v>
      </c>
      <c r="GM52">
        <v>0.0005145890388989142</v>
      </c>
      <c r="GN52">
        <v>-5.930110997495773E-07</v>
      </c>
      <c r="GO52">
        <v>0</v>
      </c>
      <c r="GP52">
        <v>2134</v>
      </c>
      <c r="GQ52">
        <v>1</v>
      </c>
      <c r="GR52">
        <v>23</v>
      </c>
      <c r="GS52">
        <v>852.7</v>
      </c>
      <c r="GT52">
        <v>852.7</v>
      </c>
      <c r="GU52">
        <v>1.46362</v>
      </c>
      <c r="GV52">
        <v>2.5415</v>
      </c>
      <c r="GW52">
        <v>1.39893</v>
      </c>
      <c r="GX52">
        <v>2.34131</v>
      </c>
      <c r="GY52">
        <v>1.44897</v>
      </c>
      <c r="GZ52">
        <v>2.48901</v>
      </c>
      <c r="HA52">
        <v>36.152</v>
      </c>
      <c r="HB52">
        <v>24.0262</v>
      </c>
      <c r="HC52">
        <v>18</v>
      </c>
      <c r="HD52">
        <v>490.32</v>
      </c>
      <c r="HE52">
        <v>446.874</v>
      </c>
      <c r="HF52">
        <v>13.6515</v>
      </c>
      <c r="HG52">
        <v>25.6985</v>
      </c>
      <c r="HH52">
        <v>30</v>
      </c>
      <c r="HI52">
        <v>25.6207</v>
      </c>
      <c r="HJ52">
        <v>25.7058</v>
      </c>
      <c r="HK52">
        <v>29.3082</v>
      </c>
      <c r="HL52">
        <v>24.1982</v>
      </c>
      <c r="HM52">
        <v>10.0379</v>
      </c>
      <c r="HN52">
        <v>13.6439</v>
      </c>
      <c r="HO52">
        <v>607.393</v>
      </c>
      <c r="HP52">
        <v>8.836370000000001</v>
      </c>
      <c r="HQ52">
        <v>101.068</v>
      </c>
      <c r="HR52">
        <v>102.283</v>
      </c>
    </row>
    <row r="53" spans="1:226">
      <c r="A53">
        <v>37</v>
      </c>
      <c r="B53">
        <v>1679505528.1</v>
      </c>
      <c r="C53">
        <v>272</v>
      </c>
      <c r="D53" t="s">
        <v>432</v>
      </c>
      <c r="E53" t="s">
        <v>433</v>
      </c>
      <c r="F53">
        <v>5</v>
      </c>
      <c r="G53" t="s">
        <v>353</v>
      </c>
      <c r="H53" t="s">
        <v>354</v>
      </c>
      <c r="I53">
        <v>1679505520.314285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597.7148459353768</v>
      </c>
      <c r="AK53">
        <v>575.8692727272727</v>
      </c>
      <c r="AL53">
        <v>3.376796830562607</v>
      </c>
      <c r="AM53">
        <v>63.93369429513372</v>
      </c>
      <c r="AN53">
        <f>(AP53 - AO53 + BO53*1E3/(8.314*(BQ53+273.15)) * AR53/BN53 * AQ53) * BN53/(100*BB53) * 1000/(1000 - AP53)</f>
        <v>0</v>
      </c>
      <c r="AO53">
        <v>8.794560153855986</v>
      </c>
      <c r="AP53">
        <v>9.378605212121213</v>
      </c>
      <c r="AQ53">
        <v>4.961263231131888E-07</v>
      </c>
      <c r="AR53">
        <v>100.9875523592358</v>
      </c>
      <c r="AS53">
        <v>2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1.65</v>
      </c>
      <c r="BC53">
        <v>0.5</v>
      </c>
      <c r="BD53" t="s">
        <v>355</v>
      </c>
      <c r="BE53">
        <v>2</v>
      </c>
      <c r="BF53" t="b">
        <v>1</v>
      </c>
      <c r="BG53">
        <v>1679505520.314285</v>
      </c>
      <c r="BH53">
        <v>546.0975</v>
      </c>
      <c r="BI53">
        <v>575.9578214285714</v>
      </c>
      <c r="BJ53">
        <v>9.37328607142857</v>
      </c>
      <c r="BK53">
        <v>8.792746071428571</v>
      </c>
      <c r="BL53">
        <v>542.1765357142857</v>
      </c>
      <c r="BM53">
        <v>9.29532</v>
      </c>
      <c r="BN53">
        <v>500.0847857142857</v>
      </c>
      <c r="BO53">
        <v>90.14877142857144</v>
      </c>
      <c r="BP53">
        <v>0.1000725464285714</v>
      </c>
      <c r="BQ53">
        <v>18.89605</v>
      </c>
      <c r="BR53">
        <v>20.01521785714286</v>
      </c>
      <c r="BS53">
        <v>999.9000000000002</v>
      </c>
      <c r="BT53">
        <v>0</v>
      </c>
      <c r="BU53">
        <v>0</v>
      </c>
      <c r="BV53">
        <v>9996.980714285715</v>
      </c>
      <c r="BW53">
        <v>0</v>
      </c>
      <c r="BX53">
        <v>9.32272</v>
      </c>
      <c r="BY53">
        <v>-29.86033214285715</v>
      </c>
      <c r="BZ53">
        <v>551.2646785714286</v>
      </c>
      <c r="CA53">
        <v>581.067107142857</v>
      </c>
      <c r="CB53">
        <v>0.5805390714285715</v>
      </c>
      <c r="CC53">
        <v>575.9578214285714</v>
      </c>
      <c r="CD53">
        <v>8.792746071428571</v>
      </c>
      <c r="CE53">
        <v>0.8449899642857143</v>
      </c>
      <c r="CF53">
        <v>0.792655107142857</v>
      </c>
      <c r="CG53">
        <v>4.486429999999999</v>
      </c>
      <c r="CH53">
        <v>3.576444999999999</v>
      </c>
      <c r="CI53">
        <v>1999.959642857143</v>
      </c>
      <c r="CJ53">
        <v>0.9800044999999997</v>
      </c>
      <c r="CK53">
        <v>0.01999515</v>
      </c>
      <c r="CL53">
        <v>0</v>
      </c>
      <c r="CM53">
        <v>2.073953571428572</v>
      </c>
      <c r="CN53">
        <v>0</v>
      </c>
      <c r="CO53">
        <v>3387.081071428572</v>
      </c>
      <c r="CP53">
        <v>17337.89285714286</v>
      </c>
      <c r="CQ53">
        <v>38.85471428571428</v>
      </c>
      <c r="CR53">
        <v>40.90596428571428</v>
      </c>
      <c r="CS53">
        <v>39.23839285714286</v>
      </c>
      <c r="CT53">
        <v>39.26524999999999</v>
      </c>
      <c r="CU53">
        <v>38.05339285714285</v>
      </c>
      <c r="CV53">
        <v>1959.967142857143</v>
      </c>
      <c r="CW53">
        <v>39.99035714285714</v>
      </c>
      <c r="CX53">
        <v>0</v>
      </c>
      <c r="CY53">
        <v>1679505558.3</v>
      </c>
      <c r="CZ53">
        <v>0</v>
      </c>
      <c r="DA53">
        <v>0</v>
      </c>
      <c r="DB53" t="s">
        <v>356</v>
      </c>
      <c r="DC53">
        <v>1679454360.5</v>
      </c>
      <c r="DD53">
        <v>1679454360.5</v>
      </c>
      <c r="DE53">
        <v>0</v>
      </c>
      <c r="DF53">
        <v>-0.152</v>
      </c>
      <c r="DG53">
        <v>-0.046</v>
      </c>
      <c r="DH53">
        <v>3.296</v>
      </c>
      <c r="DI53">
        <v>0.35</v>
      </c>
      <c r="DJ53">
        <v>420</v>
      </c>
      <c r="DK53">
        <v>24</v>
      </c>
      <c r="DL53">
        <v>0.27</v>
      </c>
      <c r="DM53">
        <v>0.09</v>
      </c>
      <c r="DN53">
        <v>-29.72340000000001</v>
      </c>
      <c r="DO53">
        <v>-1.67254784240141</v>
      </c>
      <c r="DP53">
        <v>0.2601306527497289</v>
      </c>
      <c r="DQ53">
        <v>0</v>
      </c>
      <c r="DR53">
        <v>0.58196085</v>
      </c>
      <c r="DS53">
        <v>7.625515947276795E-05</v>
      </c>
      <c r="DT53">
        <v>0.004741221496355127</v>
      </c>
      <c r="DU53">
        <v>1</v>
      </c>
      <c r="DV53">
        <v>1</v>
      </c>
      <c r="DW53">
        <v>2</v>
      </c>
      <c r="DX53" t="s">
        <v>357</v>
      </c>
      <c r="DY53">
        <v>2.9807</v>
      </c>
      <c r="DZ53">
        <v>2.72808</v>
      </c>
      <c r="EA53">
        <v>0.107234</v>
      </c>
      <c r="EB53">
        <v>0.112348</v>
      </c>
      <c r="EC53">
        <v>0.0541205</v>
      </c>
      <c r="ED53">
        <v>0.0520646</v>
      </c>
      <c r="EE53">
        <v>26830.3</v>
      </c>
      <c r="EF53">
        <v>26338.2</v>
      </c>
      <c r="EG53">
        <v>30578.8</v>
      </c>
      <c r="EH53">
        <v>29914.4</v>
      </c>
      <c r="EI53">
        <v>39922</v>
      </c>
      <c r="EJ53">
        <v>37349.4</v>
      </c>
      <c r="EK53">
        <v>46761.2</v>
      </c>
      <c r="EL53">
        <v>44479.8</v>
      </c>
      <c r="EM53">
        <v>1.88568</v>
      </c>
      <c r="EN53">
        <v>1.86217</v>
      </c>
      <c r="EO53">
        <v>0.0526756</v>
      </c>
      <c r="EP53">
        <v>0</v>
      </c>
      <c r="EQ53">
        <v>19.1335</v>
      </c>
      <c r="ER53">
        <v>999.9</v>
      </c>
      <c r="ES53">
        <v>25.8</v>
      </c>
      <c r="ET53">
        <v>30.4</v>
      </c>
      <c r="EU53">
        <v>12.4762</v>
      </c>
      <c r="EV53">
        <v>63.4023</v>
      </c>
      <c r="EW53">
        <v>23.5777</v>
      </c>
      <c r="EX53">
        <v>1</v>
      </c>
      <c r="EY53">
        <v>-0.0871316</v>
      </c>
      <c r="EZ53">
        <v>4.7892</v>
      </c>
      <c r="FA53">
        <v>20.142</v>
      </c>
      <c r="FB53">
        <v>5.23137</v>
      </c>
      <c r="FC53">
        <v>11.9695</v>
      </c>
      <c r="FD53">
        <v>4.97085</v>
      </c>
      <c r="FE53">
        <v>3.2895</v>
      </c>
      <c r="FF53">
        <v>9999</v>
      </c>
      <c r="FG53">
        <v>9999</v>
      </c>
      <c r="FH53">
        <v>9999</v>
      </c>
      <c r="FI53">
        <v>999.9</v>
      </c>
      <c r="FJ53">
        <v>4.97291</v>
      </c>
      <c r="FK53">
        <v>1.87697</v>
      </c>
      <c r="FL53">
        <v>1.87506</v>
      </c>
      <c r="FM53">
        <v>1.8779</v>
      </c>
      <c r="FN53">
        <v>1.87455</v>
      </c>
      <c r="FO53">
        <v>1.87821</v>
      </c>
      <c r="FP53">
        <v>1.87531</v>
      </c>
      <c r="FQ53">
        <v>1.87642</v>
      </c>
      <c r="FR53">
        <v>0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3.995</v>
      </c>
      <c r="GF53">
        <v>0.078</v>
      </c>
      <c r="GG53">
        <v>1.972114183739502</v>
      </c>
      <c r="GH53">
        <v>0.004449671774874308</v>
      </c>
      <c r="GI53">
        <v>-1.829466635312074E-06</v>
      </c>
      <c r="GJ53">
        <v>4.661545964856727E-10</v>
      </c>
      <c r="GK53">
        <v>0.005649818396270764</v>
      </c>
      <c r="GL53">
        <v>0.003047750899037379</v>
      </c>
      <c r="GM53">
        <v>0.0005145890388989142</v>
      </c>
      <c r="GN53">
        <v>-5.930110997495773E-07</v>
      </c>
      <c r="GO53">
        <v>0</v>
      </c>
      <c r="GP53">
        <v>2134</v>
      </c>
      <c r="GQ53">
        <v>1</v>
      </c>
      <c r="GR53">
        <v>23</v>
      </c>
      <c r="GS53">
        <v>852.8</v>
      </c>
      <c r="GT53">
        <v>852.8</v>
      </c>
      <c r="GU53">
        <v>1.49414</v>
      </c>
      <c r="GV53">
        <v>2.54761</v>
      </c>
      <c r="GW53">
        <v>1.39893</v>
      </c>
      <c r="GX53">
        <v>2.34131</v>
      </c>
      <c r="GY53">
        <v>1.44897</v>
      </c>
      <c r="GZ53">
        <v>2.40234</v>
      </c>
      <c r="HA53">
        <v>36.152</v>
      </c>
      <c r="HB53">
        <v>24.0262</v>
      </c>
      <c r="HC53">
        <v>18</v>
      </c>
      <c r="HD53">
        <v>490.341</v>
      </c>
      <c r="HE53">
        <v>446.98</v>
      </c>
      <c r="HF53">
        <v>13.6321</v>
      </c>
      <c r="HG53">
        <v>25.6953</v>
      </c>
      <c r="HH53">
        <v>30</v>
      </c>
      <c r="HI53">
        <v>25.6179</v>
      </c>
      <c r="HJ53">
        <v>25.7037</v>
      </c>
      <c r="HK53">
        <v>29.9173</v>
      </c>
      <c r="HL53">
        <v>24.1982</v>
      </c>
      <c r="HM53">
        <v>10.0379</v>
      </c>
      <c r="HN53">
        <v>13.6227</v>
      </c>
      <c r="HO53">
        <v>627.429</v>
      </c>
      <c r="HP53">
        <v>8.836370000000001</v>
      </c>
      <c r="HQ53">
        <v>101.069</v>
      </c>
      <c r="HR53">
        <v>102.284</v>
      </c>
    </row>
    <row r="54" spans="1:226">
      <c r="A54">
        <v>38</v>
      </c>
      <c r="B54">
        <v>1679505533.1</v>
      </c>
      <c r="C54">
        <v>277</v>
      </c>
      <c r="D54" t="s">
        <v>434</v>
      </c>
      <c r="E54" t="s">
        <v>435</v>
      </c>
      <c r="F54">
        <v>5</v>
      </c>
      <c r="G54" t="s">
        <v>353</v>
      </c>
      <c r="H54" t="s">
        <v>354</v>
      </c>
      <c r="I54">
        <v>1679505525.6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614.6412099590335</v>
      </c>
      <c r="AK54">
        <v>592.7410787878788</v>
      </c>
      <c r="AL54">
        <v>3.380240887569591</v>
      </c>
      <c r="AM54">
        <v>63.93369429513372</v>
      </c>
      <c r="AN54">
        <f>(AP54 - AO54 + BO54*1E3/(8.314*(BQ54+273.15)) * AR54/BN54 * AQ54) * BN54/(100*BB54) * 1000/(1000 - AP54)</f>
        <v>0</v>
      </c>
      <c r="AO54">
        <v>8.792768558540425</v>
      </c>
      <c r="AP54">
        <v>9.378738121212123</v>
      </c>
      <c r="AQ54">
        <v>3.512966390732828E-08</v>
      </c>
      <c r="AR54">
        <v>100.9875523592358</v>
      </c>
      <c r="AS54">
        <v>2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1.65</v>
      </c>
      <c r="BC54">
        <v>0.5</v>
      </c>
      <c r="BD54" t="s">
        <v>355</v>
      </c>
      <c r="BE54">
        <v>2</v>
      </c>
      <c r="BF54" t="b">
        <v>1</v>
      </c>
      <c r="BG54">
        <v>1679505525.6</v>
      </c>
      <c r="BH54">
        <v>563.7921111111112</v>
      </c>
      <c r="BI54">
        <v>593.6517777777777</v>
      </c>
      <c r="BJ54">
        <v>9.377167037037038</v>
      </c>
      <c r="BK54">
        <v>8.792823703703705</v>
      </c>
      <c r="BL54">
        <v>559.8207407407407</v>
      </c>
      <c r="BM54">
        <v>9.299153333333335</v>
      </c>
      <c r="BN54">
        <v>500.0781111111111</v>
      </c>
      <c r="BO54">
        <v>90.14838518518518</v>
      </c>
      <c r="BP54">
        <v>0.1000460925925926</v>
      </c>
      <c r="BQ54">
        <v>18.8995037037037</v>
      </c>
      <c r="BR54">
        <v>20.01474814814815</v>
      </c>
      <c r="BS54">
        <v>999.9000000000001</v>
      </c>
      <c r="BT54">
        <v>0</v>
      </c>
      <c r="BU54">
        <v>0</v>
      </c>
      <c r="BV54">
        <v>9993.907777777778</v>
      </c>
      <c r="BW54">
        <v>0</v>
      </c>
      <c r="BX54">
        <v>9.32272</v>
      </c>
      <c r="BY54">
        <v>-29.85967407407408</v>
      </c>
      <c r="BZ54">
        <v>569.128925925926</v>
      </c>
      <c r="CA54">
        <v>598.917962962963</v>
      </c>
      <c r="CB54">
        <v>0.5843426666666667</v>
      </c>
      <c r="CC54">
        <v>593.6517777777777</v>
      </c>
      <c r="CD54">
        <v>8.792823703703705</v>
      </c>
      <c r="CE54">
        <v>0.8453362592592593</v>
      </c>
      <c r="CF54">
        <v>0.7926587407407408</v>
      </c>
      <c r="CG54">
        <v>4.492285185185185</v>
      </c>
      <c r="CH54">
        <v>3.576510370370371</v>
      </c>
      <c r="CI54">
        <v>1999.949259259259</v>
      </c>
      <c r="CJ54">
        <v>0.9800013333333332</v>
      </c>
      <c r="CK54">
        <v>0.01999838518518518</v>
      </c>
      <c r="CL54">
        <v>0</v>
      </c>
      <c r="CM54">
        <v>2.046077777777778</v>
      </c>
      <c r="CN54">
        <v>0</v>
      </c>
      <c r="CO54">
        <v>3387.478518518518</v>
      </c>
      <c r="CP54">
        <v>17337.78888888888</v>
      </c>
      <c r="CQ54">
        <v>38.9674074074074</v>
      </c>
      <c r="CR54">
        <v>40.97885185185184</v>
      </c>
      <c r="CS54">
        <v>39.31903703703704</v>
      </c>
      <c r="CT54">
        <v>39.36774074074074</v>
      </c>
      <c r="CU54">
        <v>38.12714814814814</v>
      </c>
      <c r="CV54">
        <v>1959.951481481482</v>
      </c>
      <c r="CW54">
        <v>39.99555555555556</v>
      </c>
      <c r="CX54">
        <v>0</v>
      </c>
      <c r="CY54">
        <v>1679505563.1</v>
      </c>
      <c r="CZ54">
        <v>0</v>
      </c>
      <c r="DA54">
        <v>0</v>
      </c>
      <c r="DB54" t="s">
        <v>356</v>
      </c>
      <c r="DC54">
        <v>1679454360.5</v>
      </c>
      <c r="DD54">
        <v>1679454360.5</v>
      </c>
      <c r="DE54">
        <v>0</v>
      </c>
      <c r="DF54">
        <v>-0.152</v>
      </c>
      <c r="DG54">
        <v>-0.046</v>
      </c>
      <c r="DH54">
        <v>3.296</v>
      </c>
      <c r="DI54">
        <v>0.35</v>
      </c>
      <c r="DJ54">
        <v>420</v>
      </c>
      <c r="DK54">
        <v>24</v>
      </c>
      <c r="DL54">
        <v>0.27</v>
      </c>
      <c r="DM54">
        <v>0.09</v>
      </c>
      <c r="DN54">
        <v>-29.8616125</v>
      </c>
      <c r="DO54">
        <v>-0.3727666041275456</v>
      </c>
      <c r="DP54">
        <v>0.1495228296741003</v>
      </c>
      <c r="DQ54">
        <v>0</v>
      </c>
      <c r="DR54">
        <v>0.581738325</v>
      </c>
      <c r="DS54">
        <v>0.04004952720450192</v>
      </c>
      <c r="DT54">
        <v>0.004512392571505158</v>
      </c>
      <c r="DU54">
        <v>1</v>
      </c>
      <c r="DV54">
        <v>1</v>
      </c>
      <c r="DW54">
        <v>2</v>
      </c>
      <c r="DX54" t="s">
        <v>357</v>
      </c>
      <c r="DY54">
        <v>2.98071</v>
      </c>
      <c r="DZ54">
        <v>2.72814</v>
      </c>
      <c r="EA54">
        <v>0.109448</v>
      </c>
      <c r="EB54">
        <v>0.114485</v>
      </c>
      <c r="EC54">
        <v>0.0541229</v>
      </c>
      <c r="ED54">
        <v>0.0520604</v>
      </c>
      <c r="EE54">
        <v>26764</v>
      </c>
      <c r="EF54">
        <v>26274.1</v>
      </c>
      <c r="EG54">
        <v>30579</v>
      </c>
      <c r="EH54">
        <v>29913.6</v>
      </c>
      <c r="EI54">
        <v>39922.1</v>
      </c>
      <c r="EJ54">
        <v>37349.3</v>
      </c>
      <c r="EK54">
        <v>46761.2</v>
      </c>
      <c r="EL54">
        <v>44479.2</v>
      </c>
      <c r="EM54">
        <v>1.88552</v>
      </c>
      <c r="EN54">
        <v>1.86215</v>
      </c>
      <c r="EO54">
        <v>0.053551</v>
      </c>
      <c r="EP54">
        <v>0</v>
      </c>
      <c r="EQ54">
        <v>19.1323</v>
      </c>
      <c r="ER54">
        <v>999.9</v>
      </c>
      <c r="ES54">
        <v>25.8</v>
      </c>
      <c r="ET54">
        <v>30.4</v>
      </c>
      <c r="EU54">
        <v>12.4755</v>
      </c>
      <c r="EV54">
        <v>63.3523</v>
      </c>
      <c r="EW54">
        <v>23.8261</v>
      </c>
      <c r="EX54">
        <v>1</v>
      </c>
      <c r="EY54">
        <v>-0.0872332</v>
      </c>
      <c r="EZ54">
        <v>4.73232</v>
      </c>
      <c r="FA54">
        <v>20.1435</v>
      </c>
      <c r="FB54">
        <v>5.23167</v>
      </c>
      <c r="FC54">
        <v>11.9688</v>
      </c>
      <c r="FD54">
        <v>4.9711</v>
      </c>
      <c r="FE54">
        <v>3.28958</v>
      </c>
      <c r="FF54">
        <v>9999</v>
      </c>
      <c r="FG54">
        <v>9999</v>
      </c>
      <c r="FH54">
        <v>9999</v>
      </c>
      <c r="FI54">
        <v>999.9</v>
      </c>
      <c r="FJ54">
        <v>4.97291</v>
      </c>
      <c r="FK54">
        <v>1.87698</v>
      </c>
      <c r="FL54">
        <v>1.87505</v>
      </c>
      <c r="FM54">
        <v>1.8779</v>
      </c>
      <c r="FN54">
        <v>1.87457</v>
      </c>
      <c r="FO54">
        <v>1.87823</v>
      </c>
      <c r="FP54">
        <v>1.87531</v>
      </c>
      <c r="FQ54">
        <v>1.87642</v>
      </c>
      <c r="FR54">
        <v>0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4.042</v>
      </c>
      <c r="GF54">
        <v>0.078</v>
      </c>
      <c r="GG54">
        <v>1.972114183739502</v>
      </c>
      <c r="GH54">
        <v>0.004449671774874308</v>
      </c>
      <c r="GI54">
        <v>-1.829466635312074E-06</v>
      </c>
      <c r="GJ54">
        <v>4.661545964856727E-10</v>
      </c>
      <c r="GK54">
        <v>0.005649818396270764</v>
      </c>
      <c r="GL54">
        <v>0.003047750899037379</v>
      </c>
      <c r="GM54">
        <v>0.0005145890388989142</v>
      </c>
      <c r="GN54">
        <v>-5.930110997495773E-07</v>
      </c>
      <c r="GO54">
        <v>0</v>
      </c>
      <c r="GP54">
        <v>2134</v>
      </c>
      <c r="GQ54">
        <v>1</v>
      </c>
      <c r="GR54">
        <v>23</v>
      </c>
      <c r="GS54">
        <v>852.9</v>
      </c>
      <c r="GT54">
        <v>852.9</v>
      </c>
      <c r="GU54">
        <v>1.52832</v>
      </c>
      <c r="GV54">
        <v>2.55127</v>
      </c>
      <c r="GW54">
        <v>1.39893</v>
      </c>
      <c r="GX54">
        <v>2.34009</v>
      </c>
      <c r="GY54">
        <v>1.44897</v>
      </c>
      <c r="GZ54">
        <v>2.42188</v>
      </c>
      <c r="HA54">
        <v>36.152</v>
      </c>
      <c r="HB54">
        <v>24.0262</v>
      </c>
      <c r="HC54">
        <v>18</v>
      </c>
      <c r="HD54">
        <v>490.241</v>
      </c>
      <c r="HE54">
        <v>446.943</v>
      </c>
      <c r="HF54">
        <v>13.6158</v>
      </c>
      <c r="HG54">
        <v>25.6921</v>
      </c>
      <c r="HH54">
        <v>29.9999</v>
      </c>
      <c r="HI54">
        <v>25.6152</v>
      </c>
      <c r="HJ54">
        <v>25.701</v>
      </c>
      <c r="HK54">
        <v>30.612</v>
      </c>
      <c r="HL54">
        <v>24.1982</v>
      </c>
      <c r="HM54">
        <v>10.0379</v>
      </c>
      <c r="HN54">
        <v>13.6203</v>
      </c>
      <c r="HO54">
        <v>640.7910000000001</v>
      </c>
      <c r="HP54">
        <v>8.836370000000001</v>
      </c>
      <c r="HQ54">
        <v>101.069</v>
      </c>
      <c r="HR54">
        <v>102.282</v>
      </c>
    </row>
    <row r="55" spans="1:226">
      <c r="A55">
        <v>39</v>
      </c>
      <c r="B55">
        <v>1679505538.1</v>
      </c>
      <c r="C55">
        <v>282</v>
      </c>
      <c r="D55" t="s">
        <v>436</v>
      </c>
      <c r="E55" t="s">
        <v>437</v>
      </c>
      <c r="F55">
        <v>5</v>
      </c>
      <c r="G55" t="s">
        <v>353</v>
      </c>
      <c r="H55" t="s">
        <v>354</v>
      </c>
      <c r="I55">
        <v>1679505530.314285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631.4223954044119</v>
      </c>
      <c r="AK55">
        <v>609.5834242424243</v>
      </c>
      <c r="AL55">
        <v>3.357900264053474</v>
      </c>
      <c r="AM55">
        <v>63.93369429513372</v>
      </c>
      <c r="AN55">
        <f>(AP55 - AO55 + BO55*1E3/(8.314*(BQ55+273.15)) * AR55/BN55 * AQ55) * BN55/(100*BB55) * 1000/(1000 - AP55)</f>
        <v>0</v>
      </c>
      <c r="AO55">
        <v>8.792878600419595</v>
      </c>
      <c r="AP55">
        <v>9.380563757575748</v>
      </c>
      <c r="AQ55">
        <v>3.741054489558535E-07</v>
      </c>
      <c r="AR55">
        <v>100.9875523592358</v>
      </c>
      <c r="AS55">
        <v>2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1.65</v>
      </c>
      <c r="BC55">
        <v>0.5</v>
      </c>
      <c r="BD55" t="s">
        <v>355</v>
      </c>
      <c r="BE55">
        <v>2</v>
      </c>
      <c r="BF55" t="b">
        <v>1</v>
      </c>
      <c r="BG55">
        <v>1679505530.314285</v>
      </c>
      <c r="BH55">
        <v>579.5373928571429</v>
      </c>
      <c r="BI55">
        <v>609.3981785714286</v>
      </c>
      <c r="BJ55">
        <v>9.378896785714288</v>
      </c>
      <c r="BK55">
        <v>8.792867142857142</v>
      </c>
      <c r="BL55">
        <v>575.5217857142857</v>
      </c>
      <c r="BM55">
        <v>9.300862142857143</v>
      </c>
      <c r="BN55">
        <v>500.0771071428571</v>
      </c>
      <c r="BO55">
        <v>90.14876785714287</v>
      </c>
      <c r="BP55">
        <v>0.09994601071428569</v>
      </c>
      <c r="BQ55">
        <v>18.90090714285714</v>
      </c>
      <c r="BR55">
        <v>20.01222142857143</v>
      </c>
      <c r="BS55">
        <v>999.9000000000002</v>
      </c>
      <c r="BT55">
        <v>0</v>
      </c>
      <c r="BU55">
        <v>0</v>
      </c>
      <c r="BV55">
        <v>9992.718928571428</v>
      </c>
      <c r="BW55">
        <v>0</v>
      </c>
      <c r="BX55">
        <v>9.32272</v>
      </c>
      <c r="BY55">
        <v>-29.86075357142857</v>
      </c>
      <c r="BZ55">
        <v>585.0242857142857</v>
      </c>
      <c r="CA55">
        <v>614.804</v>
      </c>
      <c r="CB55">
        <v>0.5860289285714285</v>
      </c>
      <c r="CC55">
        <v>609.3981785714286</v>
      </c>
      <c r="CD55">
        <v>8.792867142857142</v>
      </c>
      <c r="CE55">
        <v>0.8454957500000001</v>
      </c>
      <c r="CF55">
        <v>0.7926660714285715</v>
      </c>
      <c r="CG55">
        <v>4.494980357142857</v>
      </c>
      <c r="CH55">
        <v>3.576640714285715</v>
      </c>
      <c r="CI55">
        <v>1999.947857142857</v>
      </c>
      <c r="CJ55">
        <v>0.979996607142857</v>
      </c>
      <c r="CK55">
        <v>0.02000319642857143</v>
      </c>
      <c r="CL55">
        <v>0</v>
      </c>
      <c r="CM55">
        <v>2.124825</v>
      </c>
      <c r="CN55">
        <v>0</v>
      </c>
      <c r="CO55">
        <v>3387.721785714285</v>
      </c>
      <c r="CP55">
        <v>17337.74642857143</v>
      </c>
      <c r="CQ55">
        <v>39.02435714285713</v>
      </c>
      <c r="CR55">
        <v>41.04664285714285</v>
      </c>
      <c r="CS55">
        <v>39.40596428571428</v>
      </c>
      <c r="CT55">
        <v>39.45960714285714</v>
      </c>
      <c r="CU55">
        <v>38.20071428571428</v>
      </c>
      <c r="CV55">
        <v>1959.9425</v>
      </c>
      <c r="CW55">
        <v>40.00428571428572</v>
      </c>
      <c r="CX55">
        <v>0</v>
      </c>
      <c r="CY55">
        <v>1679505568.5</v>
      </c>
      <c r="CZ55">
        <v>0</v>
      </c>
      <c r="DA55">
        <v>0</v>
      </c>
      <c r="DB55" t="s">
        <v>356</v>
      </c>
      <c r="DC55">
        <v>1679454360.5</v>
      </c>
      <c r="DD55">
        <v>1679454360.5</v>
      </c>
      <c r="DE55">
        <v>0</v>
      </c>
      <c r="DF55">
        <v>-0.152</v>
      </c>
      <c r="DG55">
        <v>-0.046</v>
      </c>
      <c r="DH55">
        <v>3.296</v>
      </c>
      <c r="DI55">
        <v>0.35</v>
      </c>
      <c r="DJ55">
        <v>420</v>
      </c>
      <c r="DK55">
        <v>24</v>
      </c>
      <c r="DL55">
        <v>0.27</v>
      </c>
      <c r="DM55">
        <v>0.09</v>
      </c>
      <c r="DN55">
        <v>-29.85681219512196</v>
      </c>
      <c r="DO55">
        <v>-0.01474285714289329</v>
      </c>
      <c r="DP55">
        <v>0.08300999115628668</v>
      </c>
      <c r="DQ55">
        <v>1</v>
      </c>
      <c r="DR55">
        <v>0.5847384390243903</v>
      </c>
      <c r="DS55">
        <v>0.02391852961672551</v>
      </c>
      <c r="DT55">
        <v>0.002802833584061046</v>
      </c>
      <c r="DU55">
        <v>1</v>
      </c>
      <c r="DV55">
        <v>2</v>
      </c>
      <c r="DW55">
        <v>2</v>
      </c>
      <c r="DX55" t="s">
        <v>438</v>
      </c>
      <c r="DY55">
        <v>2.98071</v>
      </c>
      <c r="DZ55">
        <v>2.72845</v>
      </c>
      <c r="EA55">
        <v>0.111615</v>
      </c>
      <c r="EB55">
        <v>0.116641</v>
      </c>
      <c r="EC55">
        <v>0.0541262</v>
      </c>
      <c r="ED55">
        <v>0.0520592</v>
      </c>
      <c r="EE55">
        <v>26698.9</v>
      </c>
      <c r="EF55">
        <v>26210.7</v>
      </c>
      <c r="EG55">
        <v>30579</v>
      </c>
      <c r="EH55">
        <v>29914.2</v>
      </c>
      <c r="EI55">
        <v>39922.3</v>
      </c>
      <c r="EJ55">
        <v>37349.9</v>
      </c>
      <c r="EK55">
        <v>46761.5</v>
      </c>
      <c r="EL55">
        <v>44479.6</v>
      </c>
      <c r="EM55">
        <v>1.88547</v>
      </c>
      <c r="EN55">
        <v>1.8623</v>
      </c>
      <c r="EO55">
        <v>0.0534356</v>
      </c>
      <c r="EP55">
        <v>0</v>
      </c>
      <c r="EQ55">
        <v>19.1311</v>
      </c>
      <c r="ER55">
        <v>999.9</v>
      </c>
      <c r="ES55">
        <v>25.8</v>
      </c>
      <c r="ET55">
        <v>30.4</v>
      </c>
      <c r="EU55">
        <v>12.4764</v>
      </c>
      <c r="EV55">
        <v>63.6323</v>
      </c>
      <c r="EW55">
        <v>23.2572</v>
      </c>
      <c r="EX55">
        <v>1</v>
      </c>
      <c r="EY55">
        <v>-0.0878608</v>
      </c>
      <c r="EZ55">
        <v>4.76703</v>
      </c>
      <c r="FA55">
        <v>20.1425</v>
      </c>
      <c r="FB55">
        <v>5.23226</v>
      </c>
      <c r="FC55">
        <v>11.97</v>
      </c>
      <c r="FD55">
        <v>4.97125</v>
      </c>
      <c r="FE55">
        <v>3.28965</v>
      </c>
      <c r="FF55">
        <v>9999</v>
      </c>
      <c r="FG55">
        <v>9999</v>
      </c>
      <c r="FH55">
        <v>9999</v>
      </c>
      <c r="FI55">
        <v>999.9</v>
      </c>
      <c r="FJ55">
        <v>4.9729</v>
      </c>
      <c r="FK55">
        <v>1.87698</v>
      </c>
      <c r="FL55">
        <v>1.87506</v>
      </c>
      <c r="FM55">
        <v>1.87789</v>
      </c>
      <c r="FN55">
        <v>1.87457</v>
      </c>
      <c r="FO55">
        <v>1.87822</v>
      </c>
      <c r="FP55">
        <v>1.87531</v>
      </c>
      <c r="FQ55">
        <v>1.87643</v>
      </c>
      <c r="FR55">
        <v>0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4.088</v>
      </c>
      <c r="GF55">
        <v>0.078</v>
      </c>
      <c r="GG55">
        <v>1.972114183739502</v>
      </c>
      <c r="GH55">
        <v>0.004449671774874308</v>
      </c>
      <c r="GI55">
        <v>-1.829466635312074E-06</v>
      </c>
      <c r="GJ55">
        <v>4.661545964856727E-10</v>
      </c>
      <c r="GK55">
        <v>0.005649818396270764</v>
      </c>
      <c r="GL55">
        <v>0.003047750899037379</v>
      </c>
      <c r="GM55">
        <v>0.0005145890388989142</v>
      </c>
      <c r="GN55">
        <v>-5.930110997495773E-07</v>
      </c>
      <c r="GO55">
        <v>0</v>
      </c>
      <c r="GP55">
        <v>2134</v>
      </c>
      <c r="GQ55">
        <v>1</v>
      </c>
      <c r="GR55">
        <v>23</v>
      </c>
      <c r="GS55">
        <v>853</v>
      </c>
      <c r="GT55">
        <v>853</v>
      </c>
      <c r="GU55">
        <v>1.55884</v>
      </c>
      <c r="GV55">
        <v>2.54517</v>
      </c>
      <c r="GW55">
        <v>1.39893</v>
      </c>
      <c r="GX55">
        <v>2.34131</v>
      </c>
      <c r="GY55">
        <v>1.44897</v>
      </c>
      <c r="GZ55">
        <v>2.47803</v>
      </c>
      <c r="HA55">
        <v>36.1285</v>
      </c>
      <c r="HB55">
        <v>24.035</v>
      </c>
      <c r="HC55">
        <v>18</v>
      </c>
      <c r="HD55">
        <v>490.194</v>
      </c>
      <c r="HE55">
        <v>447.019</v>
      </c>
      <c r="HF55">
        <v>13.6078</v>
      </c>
      <c r="HG55">
        <v>25.6894</v>
      </c>
      <c r="HH55">
        <v>29.9998</v>
      </c>
      <c r="HI55">
        <v>25.6125</v>
      </c>
      <c r="HJ55">
        <v>25.6988</v>
      </c>
      <c r="HK55">
        <v>31.2244</v>
      </c>
      <c r="HL55">
        <v>24.1982</v>
      </c>
      <c r="HM55">
        <v>10.0379</v>
      </c>
      <c r="HN55">
        <v>13.6025</v>
      </c>
      <c r="HO55">
        <v>660.827</v>
      </c>
      <c r="HP55">
        <v>8.836370000000001</v>
      </c>
      <c r="HQ55">
        <v>101.07</v>
      </c>
      <c r="HR55">
        <v>102.284</v>
      </c>
    </row>
    <row r="56" spans="1:226">
      <c r="A56">
        <v>40</v>
      </c>
      <c r="B56">
        <v>1679505543.1</v>
      </c>
      <c r="C56">
        <v>287</v>
      </c>
      <c r="D56" t="s">
        <v>439</v>
      </c>
      <c r="E56" t="s">
        <v>440</v>
      </c>
      <c r="F56">
        <v>5</v>
      </c>
      <c r="G56" t="s">
        <v>353</v>
      </c>
      <c r="H56" t="s">
        <v>354</v>
      </c>
      <c r="I56">
        <v>1679505535.6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648.5812548098862</v>
      </c>
      <c r="AK56">
        <v>626.5221333333333</v>
      </c>
      <c r="AL56">
        <v>3.386779185666131</v>
      </c>
      <c r="AM56">
        <v>63.93369429513372</v>
      </c>
      <c r="AN56">
        <f>(AP56 - AO56 + BO56*1E3/(8.314*(BQ56+273.15)) * AR56/BN56 * AQ56) * BN56/(100*BB56) * 1000/(1000 - AP56)</f>
        <v>0</v>
      </c>
      <c r="AO56">
        <v>8.791311565085756</v>
      </c>
      <c r="AP56">
        <v>9.380730363636365</v>
      </c>
      <c r="AQ56">
        <v>6.922455331211042E-08</v>
      </c>
      <c r="AR56">
        <v>100.9875523592358</v>
      </c>
      <c r="AS56">
        <v>2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1.65</v>
      </c>
      <c r="BC56">
        <v>0.5</v>
      </c>
      <c r="BD56" t="s">
        <v>355</v>
      </c>
      <c r="BE56">
        <v>2</v>
      </c>
      <c r="BF56" t="b">
        <v>1</v>
      </c>
      <c r="BG56">
        <v>1679505535.6</v>
      </c>
      <c r="BH56">
        <v>597.2133333333334</v>
      </c>
      <c r="BI56">
        <v>627.1319999999999</v>
      </c>
      <c r="BJ56">
        <v>9.379751851851852</v>
      </c>
      <c r="BK56">
        <v>8.792037777777777</v>
      </c>
      <c r="BL56">
        <v>593.1485555555556</v>
      </c>
      <c r="BM56">
        <v>9.301707037037037</v>
      </c>
      <c r="BN56">
        <v>500.079</v>
      </c>
      <c r="BO56">
        <v>90.14891481481482</v>
      </c>
      <c r="BP56">
        <v>0.1000155148148148</v>
      </c>
      <c r="BQ56">
        <v>18.90359259259259</v>
      </c>
      <c r="BR56">
        <v>20.0153</v>
      </c>
      <c r="BS56">
        <v>999.9000000000001</v>
      </c>
      <c r="BT56">
        <v>0</v>
      </c>
      <c r="BU56">
        <v>0</v>
      </c>
      <c r="BV56">
        <v>9992.072222222223</v>
      </c>
      <c r="BW56">
        <v>0</v>
      </c>
      <c r="BX56">
        <v>9.32272</v>
      </c>
      <c r="BY56">
        <v>-29.91862222222223</v>
      </c>
      <c r="BZ56">
        <v>602.868037037037</v>
      </c>
      <c r="CA56">
        <v>632.6944814814815</v>
      </c>
      <c r="CB56">
        <v>0.587714111111111</v>
      </c>
      <c r="CC56">
        <v>627.1319999999999</v>
      </c>
      <c r="CD56">
        <v>8.792037777777777</v>
      </c>
      <c r="CE56">
        <v>0.8455743333333335</v>
      </c>
      <c r="CF56">
        <v>0.7925927037037036</v>
      </c>
      <c r="CG56">
        <v>4.49630888888889</v>
      </c>
      <c r="CH56">
        <v>3.575328518518518</v>
      </c>
      <c r="CI56">
        <v>1999.966296296296</v>
      </c>
      <c r="CJ56">
        <v>0.9799938148148148</v>
      </c>
      <c r="CK56">
        <v>0.02000603333333333</v>
      </c>
      <c r="CL56">
        <v>0</v>
      </c>
      <c r="CM56">
        <v>2.111766666666667</v>
      </c>
      <c r="CN56">
        <v>0</v>
      </c>
      <c r="CO56">
        <v>3387.972222222222</v>
      </c>
      <c r="CP56">
        <v>17337.8962962963</v>
      </c>
      <c r="CQ56">
        <v>39.09929629629629</v>
      </c>
      <c r="CR56">
        <v>41.11785185185185</v>
      </c>
      <c r="CS56">
        <v>39.49511111111111</v>
      </c>
      <c r="CT56">
        <v>39.55074074074074</v>
      </c>
      <c r="CU56">
        <v>38.2752962962963</v>
      </c>
      <c r="CV56">
        <v>1959.955925925926</v>
      </c>
      <c r="CW56">
        <v>40.00962962962963</v>
      </c>
      <c r="CX56">
        <v>0</v>
      </c>
      <c r="CY56">
        <v>1679505573.3</v>
      </c>
      <c r="CZ56">
        <v>0</v>
      </c>
      <c r="DA56">
        <v>0</v>
      </c>
      <c r="DB56" t="s">
        <v>356</v>
      </c>
      <c r="DC56">
        <v>1679454360.5</v>
      </c>
      <c r="DD56">
        <v>1679454360.5</v>
      </c>
      <c r="DE56">
        <v>0</v>
      </c>
      <c r="DF56">
        <v>-0.152</v>
      </c>
      <c r="DG56">
        <v>-0.046</v>
      </c>
      <c r="DH56">
        <v>3.296</v>
      </c>
      <c r="DI56">
        <v>0.35</v>
      </c>
      <c r="DJ56">
        <v>420</v>
      </c>
      <c r="DK56">
        <v>24</v>
      </c>
      <c r="DL56">
        <v>0.27</v>
      </c>
      <c r="DM56">
        <v>0.09</v>
      </c>
      <c r="DN56">
        <v>-29.90417073170732</v>
      </c>
      <c r="DO56">
        <v>-0.4990097560975666</v>
      </c>
      <c r="DP56">
        <v>0.1113302804204181</v>
      </c>
      <c r="DQ56">
        <v>0</v>
      </c>
      <c r="DR56">
        <v>0.586848731707317</v>
      </c>
      <c r="DS56">
        <v>0.01854944947735088</v>
      </c>
      <c r="DT56">
        <v>0.002112656679418639</v>
      </c>
      <c r="DU56">
        <v>1</v>
      </c>
      <c r="DV56">
        <v>1</v>
      </c>
      <c r="DW56">
        <v>2</v>
      </c>
      <c r="DX56" t="s">
        <v>357</v>
      </c>
      <c r="DY56">
        <v>2.9806</v>
      </c>
      <c r="DZ56">
        <v>2.72826</v>
      </c>
      <c r="EA56">
        <v>0.113764</v>
      </c>
      <c r="EB56">
        <v>0.118756</v>
      </c>
      <c r="EC56">
        <v>0.0541278</v>
      </c>
      <c r="ED56">
        <v>0.0520313</v>
      </c>
      <c r="EE56">
        <v>26634.8</v>
      </c>
      <c r="EF56">
        <v>26147.9</v>
      </c>
      <c r="EG56">
        <v>30579.6</v>
      </c>
      <c r="EH56">
        <v>29914.2</v>
      </c>
      <c r="EI56">
        <v>39923.2</v>
      </c>
      <c r="EJ56">
        <v>37351.2</v>
      </c>
      <c r="EK56">
        <v>46762.3</v>
      </c>
      <c r="EL56">
        <v>44479.8</v>
      </c>
      <c r="EM56">
        <v>1.88557</v>
      </c>
      <c r="EN56">
        <v>1.86252</v>
      </c>
      <c r="EO56">
        <v>0.0532679</v>
      </c>
      <c r="EP56">
        <v>0</v>
      </c>
      <c r="EQ56">
        <v>19.1294</v>
      </c>
      <c r="ER56">
        <v>999.9</v>
      </c>
      <c r="ES56">
        <v>25.8</v>
      </c>
      <c r="ET56">
        <v>30.4</v>
      </c>
      <c r="EU56">
        <v>12.4765</v>
      </c>
      <c r="EV56">
        <v>63.5823</v>
      </c>
      <c r="EW56">
        <v>23.5016</v>
      </c>
      <c r="EX56">
        <v>1</v>
      </c>
      <c r="EY56">
        <v>-0.0878125</v>
      </c>
      <c r="EZ56">
        <v>4.80417</v>
      </c>
      <c r="FA56">
        <v>20.1414</v>
      </c>
      <c r="FB56">
        <v>5.23182</v>
      </c>
      <c r="FC56">
        <v>11.9698</v>
      </c>
      <c r="FD56">
        <v>4.9712</v>
      </c>
      <c r="FE56">
        <v>3.28958</v>
      </c>
      <c r="FF56">
        <v>9999</v>
      </c>
      <c r="FG56">
        <v>9999</v>
      </c>
      <c r="FH56">
        <v>9999</v>
      </c>
      <c r="FI56">
        <v>999.9</v>
      </c>
      <c r="FJ56">
        <v>4.9729</v>
      </c>
      <c r="FK56">
        <v>1.87698</v>
      </c>
      <c r="FL56">
        <v>1.8751</v>
      </c>
      <c r="FM56">
        <v>1.8779</v>
      </c>
      <c r="FN56">
        <v>1.87462</v>
      </c>
      <c r="FO56">
        <v>1.87825</v>
      </c>
      <c r="FP56">
        <v>1.87531</v>
      </c>
      <c r="FQ56">
        <v>1.87646</v>
      </c>
      <c r="FR56">
        <v>0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4.134</v>
      </c>
      <c r="GF56">
        <v>0.0781</v>
      </c>
      <c r="GG56">
        <v>1.972114183739502</v>
      </c>
      <c r="GH56">
        <v>0.004449671774874308</v>
      </c>
      <c r="GI56">
        <v>-1.829466635312074E-06</v>
      </c>
      <c r="GJ56">
        <v>4.661545964856727E-10</v>
      </c>
      <c r="GK56">
        <v>0.005649818396270764</v>
      </c>
      <c r="GL56">
        <v>0.003047750899037379</v>
      </c>
      <c r="GM56">
        <v>0.0005145890388989142</v>
      </c>
      <c r="GN56">
        <v>-5.930110997495773E-07</v>
      </c>
      <c r="GO56">
        <v>0</v>
      </c>
      <c r="GP56">
        <v>2134</v>
      </c>
      <c r="GQ56">
        <v>1</v>
      </c>
      <c r="GR56">
        <v>23</v>
      </c>
      <c r="GS56">
        <v>853</v>
      </c>
      <c r="GT56">
        <v>853</v>
      </c>
      <c r="GU56">
        <v>1.59302</v>
      </c>
      <c r="GV56">
        <v>2.54395</v>
      </c>
      <c r="GW56">
        <v>1.39893</v>
      </c>
      <c r="GX56">
        <v>2.34009</v>
      </c>
      <c r="GY56">
        <v>1.44897</v>
      </c>
      <c r="GZ56">
        <v>2.41211</v>
      </c>
      <c r="HA56">
        <v>36.152</v>
      </c>
      <c r="HB56">
        <v>24.0262</v>
      </c>
      <c r="HC56">
        <v>18</v>
      </c>
      <c r="HD56">
        <v>490.233</v>
      </c>
      <c r="HE56">
        <v>447.136</v>
      </c>
      <c r="HF56">
        <v>13.5913</v>
      </c>
      <c r="HG56">
        <v>25.6861</v>
      </c>
      <c r="HH56">
        <v>29.9999</v>
      </c>
      <c r="HI56">
        <v>25.6104</v>
      </c>
      <c r="HJ56">
        <v>25.6962</v>
      </c>
      <c r="HK56">
        <v>31.9142</v>
      </c>
      <c r="HL56">
        <v>24.1982</v>
      </c>
      <c r="HM56">
        <v>9.66705</v>
      </c>
      <c r="HN56">
        <v>13.5841</v>
      </c>
      <c r="HO56">
        <v>674.194</v>
      </c>
      <c r="HP56">
        <v>8.836370000000001</v>
      </c>
      <c r="HQ56">
        <v>101.072</v>
      </c>
      <c r="HR56">
        <v>102.284</v>
      </c>
    </row>
    <row r="57" spans="1:226">
      <c r="A57">
        <v>41</v>
      </c>
      <c r="B57">
        <v>1679505548.1</v>
      </c>
      <c r="C57">
        <v>292</v>
      </c>
      <c r="D57" t="s">
        <v>441</v>
      </c>
      <c r="E57" t="s">
        <v>442</v>
      </c>
      <c r="F57">
        <v>5</v>
      </c>
      <c r="G57" t="s">
        <v>353</v>
      </c>
      <c r="H57" t="s">
        <v>354</v>
      </c>
      <c r="I57">
        <v>1679505540.314285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665.4419999842654</v>
      </c>
      <c r="AK57">
        <v>643.5104606060605</v>
      </c>
      <c r="AL57">
        <v>3.407213523753775</v>
      </c>
      <c r="AM57">
        <v>63.93369429513372</v>
      </c>
      <c r="AN57">
        <f>(AP57 - AO57 + BO57*1E3/(8.314*(BQ57+273.15)) * AR57/BN57 * AQ57) * BN57/(100*BB57) * 1000/(1000 - AP57)</f>
        <v>0</v>
      </c>
      <c r="AO57">
        <v>8.777761742412348</v>
      </c>
      <c r="AP57">
        <v>9.376896666666664</v>
      </c>
      <c r="AQ57">
        <v>-7.929383749621904E-07</v>
      </c>
      <c r="AR57">
        <v>100.9875523592358</v>
      </c>
      <c r="AS57">
        <v>2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1.65</v>
      </c>
      <c r="BC57">
        <v>0.5</v>
      </c>
      <c r="BD57" t="s">
        <v>355</v>
      </c>
      <c r="BE57">
        <v>2</v>
      </c>
      <c r="BF57" t="b">
        <v>1</v>
      </c>
      <c r="BG57">
        <v>1679505540.314285</v>
      </c>
      <c r="BH57">
        <v>613.0031785714287</v>
      </c>
      <c r="BI57">
        <v>642.9596785714285</v>
      </c>
      <c r="BJ57">
        <v>9.379703928571429</v>
      </c>
      <c r="BK57">
        <v>8.787476428571427</v>
      </c>
      <c r="BL57">
        <v>608.8949999999999</v>
      </c>
      <c r="BM57">
        <v>9.301659999999998</v>
      </c>
      <c r="BN57">
        <v>500.0666428571429</v>
      </c>
      <c r="BO57">
        <v>90.14823571428569</v>
      </c>
      <c r="BP57">
        <v>0.09993932500000002</v>
      </c>
      <c r="BQ57">
        <v>18.90463928571429</v>
      </c>
      <c r="BR57">
        <v>20.0145</v>
      </c>
      <c r="BS57">
        <v>999.9000000000002</v>
      </c>
      <c r="BT57">
        <v>0</v>
      </c>
      <c r="BU57">
        <v>0</v>
      </c>
      <c r="BV57">
        <v>9998.95892857143</v>
      </c>
      <c r="BW57">
        <v>0</v>
      </c>
      <c r="BX57">
        <v>9.32272</v>
      </c>
      <c r="BY57">
        <v>-29.9565</v>
      </c>
      <c r="BZ57">
        <v>618.8073214285714</v>
      </c>
      <c r="CA57">
        <v>648.6596428571428</v>
      </c>
      <c r="CB57">
        <v>0.5922276428571428</v>
      </c>
      <c r="CC57">
        <v>642.9596785714285</v>
      </c>
      <c r="CD57">
        <v>8.787476428571427</v>
      </c>
      <c r="CE57">
        <v>0.8455636785714286</v>
      </c>
      <c r="CF57">
        <v>0.7921756071428571</v>
      </c>
      <c r="CG57">
        <v>4.496128928571428</v>
      </c>
      <c r="CH57">
        <v>3.56786</v>
      </c>
      <c r="CI57">
        <v>1999.955</v>
      </c>
      <c r="CJ57">
        <v>0.9799923928571427</v>
      </c>
      <c r="CK57">
        <v>0.02000746071428572</v>
      </c>
      <c r="CL57">
        <v>0</v>
      </c>
      <c r="CM57">
        <v>2.080257142857143</v>
      </c>
      <c r="CN57">
        <v>0</v>
      </c>
      <c r="CO57">
        <v>3388.286428571429</v>
      </c>
      <c r="CP57">
        <v>17337.77857142857</v>
      </c>
      <c r="CQ57">
        <v>39.13371428571428</v>
      </c>
      <c r="CR57">
        <v>41.18735714285713</v>
      </c>
      <c r="CS57">
        <v>39.56010714285714</v>
      </c>
      <c r="CT57">
        <v>39.63603571428571</v>
      </c>
      <c r="CU57">
        <v>38.35025</v>
      </c>
      <c r="CV57">
        <v>1959.942857142857</v>
      </c>
      <c r="CW57">
        <v>40.01142857142857</v>
      </c>
      <c r="CX57">
        <v>0</v>
      </c>
      <c r="CY57">
        <v>1679505578.1</v>
      </c>
      <c r="CZ57">
        <v>0</v>
      </c>
      <c r="DA57">
        <v>0</v>
      </c>
      <c r="DB57" t="s">
        <v>356</v>
      </c>
      <c r="DC57">
        <v>1679454360.5</v>
      </c>
      <c r="DD57">
        <v>1679454360.5</v>
      </c>
      <c r="DE57">
        <v>0</v>
      </c>
      <c r="DF57">
        <v>-0.152</v>
      </c>
      <c r="DG57">
        <v>-0.046</v>
      </c>
      <c r="DH57">
        <v>3.296</v>
      </c>
      <c r="DI57">
        <v>0.35</v>
      </c>
      <c r="DJ57">
        <v>420</v>
      </c>
      <c r="DK57">
        <v>24</v>
      </c>
      <c r="DL57">
        <v>0.27</v>
      </c>
      <c r="DM57">
        <v>0.09</v>
      </c>
      <c r="DN57">
        <v>-29.944445</v>
      </c>
      <c r="DO57">
        <v>-0.5297178236397978</v>
      </c>
      <c r="DP57">
        <v>0.1083371864827582</v>
      </c>
      <c r="DQ57">
        <v>0</v>
      </c>
      <c r="DR57">
        <v>0.5901362000000001</v>
      </c>
      <c r="DS57">
        <v>0.04913286303939843</v>
      </c>
      <c r="DT57">
        <v>0.00538163972316989</v>
      </c>
      <c r="DU57">
        <v>1</v>
      </c>
      <c r="DV57">
        <v>1</v>
      </c>
      <c r="DW57">
        <v>2</v>
      </c>
      <c r="DX57" t="s">
        <v>357</v>
      </c>
      <c r="DY57">
        <v>2.98058</v>
      </c>
      <c r="DZ57">
        <v>2.72833</v>
      </c>
      <c r="EA57">
        <v>0.115894</v>
      </c>
      <c r="EB57">
        <v>0.120841</v>
      </c>
      <c r="EC57">
        <v>0.0541088</v>
      </c>
      <c r="ED57">
        <v>0.0519831</v>
      </c>
      <c r="EE57">
        <v>26571</v>
      </c>
      <c r="EF57">
        <v>26086.4</v>
      </c>
      <c r="EG57">
        <v>30579.7</v>
      </c>
      <c r="EH57">
        <v>29914.5</v>
      </c>
      <c r="EI57">
        <v>39924.3</v>
      </c>
      <c r="EJ57">
        <v>37353.8</v>
      </c>
      <c r="EK57">
        <v>46762.5</v>
      </c>
      <c r="EL57">
        <v>44480.3</v>
      </c>
      <c r="EM57">
        <v>1.88538</v>
      </c>
      <c r="EN57">
        <v>1.86248</v>
      </c>
      <c r="EO57">
        <v>0.0531673</v>
      </c>
      <c r="EP57">
        <v>0</v>
      </c>
      <c r="EQ57">
        <v>19.1281</v>
      </c>
      <c r="ER57">
        <v>999.9</v>
      </c>
      <c r="ES57">
        <v>25.8</v>
      </c>
      <c r="ET57">
        <v>30.4</v>
      </c>
      <c r="EU57">
        <v>12.476</v>
      </c>
      <c r="EV57">
        <v>63.4723</v>
      </c>
      <c r="EW57">
        <v>23.8822</v>
      </c>
      <c r="EX57">
        <v>1</v>
      </c>
      <c r="EY57">
        <v>-0.0879446</v>
      </c>
      <c r="EZ57">
        <v>4.78652</v>
      </c>
      <c r="FA57">
        <v>20.1422</v>
      </c>
      <c r="FB57">
        <v>5.23107</v>
      </c>
      <c r="FC57">
        <v>11.9688</v>
      </c>
      <c r="FD57">
        <v>4.97095</v>
      </c>
      <c r="FE57">
        <v>3.28948</v>
      </c>
      <c r="FF57">
        <v>9999</v>
      </c>
      <c r="FG57">
        <v>9999</v>
      </c>
      <c r="FH57">
        <v>9999</v>
      </c>
      <c r="FI57">
        <v>999.9</v>
      </c>
      <c r="FJ57">
        <v>4.9729</v>
      </c>
      <c r="FK57">
        <v>1.87698</v>
      </c>
      <c r="FL57">
        <v>1.87514</v>
      </c>
      <c r="FM57">
        <v>1.8779</v>
      </c>
      <c r="FN57">
        <v>1.87461</v>
      </c>
      <c r="FO57">
        <v>1.87827</v>
      </c>
      <c r="FP57">
        <v>1.87531</v>
      </c>
      <c r="FQ57">
        <v>1.87646</v>
      </c>
      <c r="FR57">
        <v>0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4.179</v>
      </c>
      <c r="GF57">
        <v>0.078</v>
      </c>
      <c r="GG57">
        <v>1.972114183739502</v>
      </c>
      <c r="GH57">
        <v>0.004449671774874308</v>
      </c>
      <c r="GI57">
        <v>-1.829466635312074E-06</v>
      </c>
      <c r="GJ57">
        <v>4.661545964856727E-10</v>
      </c>
      <c r="GK57">
        <v>0.005649818396270764</v>
      </c>
      <c r="GL57">
        <v>0.003047750899037379</v>
      </c>
      <c r="GM57">
        <v>0.0005145890388989142</v>
      </c>
      <c r="GN57">
        <v>-5.930110997495773E-07</v>
      </c>
      <c r="GO57">
        <v>0</v>
      </c>
      <c r="GP57">
        <v>2134</v>
      </c>
      <c r="GQ57">
        <v>1</v>
      </c>
      <c r="GR57">
        <v>23</v>
      </c>
      <c r="GS57">
        <v>853.1</v>
      </c>
      <c r="GT57">
        <v>853.1</v>
      </c>
      <c r="GU57">
        <v>1.62476</v>
      </c>
      <c r="GV57">
        <v>2.55005</v>
      </c>
      <c r="GW57">
        <v>1.39893</v>
      </c>
      <c r="GX57">
        <v>2.34009</v>
      </c>
      <c r="GY57">
        <v>1.44897</v>
      </c>
      <c r="GZ57">
        <v>2.38892</v>
      </c>
      <c r="HA57">
        <v>36.152</v>
      </c>
      <c r="HB57">
        <v>24.0175</v>
      </c>
      <c r="HC57">
        <v>18</v>
      </c>
      <c r="HD57">
        <v>490.105</v>
      </c>
      <c r="HE57">
        <v>447.084</v>
      </c>
      <c r="HF57">
        <v>13.5749</v>
      </c>
      <c r="HG57">
        <v>25.6829</v>
      </c>
      <c r="HH57">
        <v>29.9999</v>
      </c>
      <c r="HI57">
        <v>25.6077</v>
      </c>
      <c r="HJ57">
        <v>25.6935</v>
      </c>
      <c r="HK57">
        <v>32.5248</v>
      </c>
      <c r="HL57">
        <v>24.1982</v>
      </c>
      <c r="HM57">
        <v>9.66705</v>
      </c>
      <c r="HN57">
        <v>13.5738</v>
      </c>
      <c r="HO57">
        <v>687.55</v>
      </c>
      <c r="HP57">
        <v>8.836370000000001</v>
      </c>
      <c r="HQ57">
        <v>101.072</v>
      </c>
      <c r="HR57">
        <v>102.285</v>
      </c>
    </row>
    <row r="58" spans="1:226">
      <c r="A58">
        <v>42</v>
      </c>
      <c r="B58">
        <v>1679505553.1</v>
      </c>
      <c r="C58">
        <v>297</v>
      </c>
      <c r="D58" t="s">
        <v>443</v>
      </c>
      <c r="E58" t="s">
        <v>444</v>
      </c>
      <c r="F58">
        <v>5</v>
      </c>
      <c r="G58" t="s">
        <v>353</v>
      </c>
      <c r="H58" t="s">
        <v>354</v>
      </c>
      <c r="I58">
        <v>1679505545.6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682.2337307253848</v>
      </c>
      <c r="AK58">
        <v>660.2623575757574</v>
      </c>
      <c r="AL58">
        <v>3.355464131831954</v>
      </c>
      <c r="AM58">
        <v>63.93369429513372</v>
      </c>
      <c r="AN58">
        <f>(AP58 - AO58 + BO58*1E3/(8.314*(BQ58+273.15)) * AR58/BN58 * AQ58) * BN58/(100*BB58) * 1000/(1000 - AP58)</f>
        <v>0</v>
      </c>
      <c r="AO58">
        <v>8.773559816201891</v>
      </c>
      <c r="AP58">
        <v>9.370413757575754</v>
      </c>
      <c r="AQ58">
        <v>-1.174566339751629E-06</v>
      </c>
      <c r="AR58">
        <v>100.9875523592358</v>
      </c>
      <c r="AS58">
        <v>2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1.65</v>
      </c>
      <c r="BC58">
        <v>0.5</v>
      </c>
      <c r="BD58" t="s">
        <v>355</v>
      </c>
      <c r="BE58">
        <v>2</v>
      </c>
      <c r="BF58" t="b">
        <v>1</v>
      </c>
      <c r="BG58">
        <v>1679505545.6</v>
      </c>
      <c r="BH58">
        <v>630.6944444444445</v>
      </c>
      <c r="BI58">
        <v>660.7153333333334</v>
      </c>
      <c r="BJ58">
        <v>9.377398148148147</v>
      </c>
      <c r="BK58">
        <v>8.780987407407409</v>
      </c>
      <c r="BL58">
        <v>626.5381111111112</v>
      </c>
      <c r="BM58">
        <v>9.299382962962962</v>
      </c>
      <c r="BN58">
        <v>500.0672962962963</v>
      </c>
      <c r="BO58">
        <v>90.14766666666665</v>
      </c>
      <c r="BP58">
        <v>0.09998493703703704</v>
      </c>
      <c r="BQ58">
        <v>18.90755555555556</v>
      </c>
      <c r="BR58">
        <v>20.01227407407407</v>
      </c>
      <c r="BS58">
        <v>999.9000000000001</v>
      </c>
      <c r="BT58">
        <v>0</v>
      </c>
      <c r="BU58">
        <v>0</v>
      </c>
      <c r="BV58">
        <v>9998.092962962963</v>
      </c>
      <c r="BW58">
        <v>0</v>
      </c>
      <c r="BX58">
        <v>9.32272</v>
      </c>
      <c r="BY58">
        <v>-30.02092962962963</v>
      </c>
      <c r="BZ58">
        <v>636.6645555555556</v>
      </c>
      <c r="CA58">
        <v>666.5683333333333</v>
      </c>
      <c r="CB58">
        <v>0.5964112222222222</v>
      </c>
      <c r="CC58">
        <v>660.7153333333334</v>
      </c>
      <c r="CD58">
        <v>8.780987407407409</v>
      </c>
      <c r="CE58">
        <v>0.8453505555555554</v>
      </c>
      <c r="CF58">
        <v>0.7915856296296296</v>
      </c>
      <c r="CG58">
        <v>4.492526296296297</v>
      </c>
      <c r="CH58">
        <v>3.557295555555555</v>
      </c>
      <c r="CI58">
        <v>1999.956296296297</v>
      </c>
      <c r="CJ58">
        <v>0.9799932222222224</v>
      </c>
      <c r="CK58">
        <v>0.0200066037037037</v>
      </c>
      <c r="CL58">
        <v>0</v>
      </c>
      <c r="CM58">
        <v>2.062296296296296</v>
      </c>
      <c r="CN58">
        <v>0</v>
      </c>
      <c r="CO58">
        <v>3388.564444444444</v>
      </c>
      <c r="CP58">
        <v>17337.7962962963</v>
      </c>
      <c r="CQ58">
        <v>39.19659259259259</v>
      </c>
      <c r="CR58">
        <v>41.25903703703703</v>
      </c>
      <c r="CS58">
        <v>39.62940740740741</v>
      </c>
      <c r="CT58">
        <v>39.72429629629629</v>
      </c>
      <c r="CU58">
        <v>38.43959259259259</v>
      </c>
      <c r="CV58">
        <v>1959.945925925926</v>
      </c>
      <c r="CW58">
        <v>40.01037037037037</v>
      </c>
      <c r="CX58">
        <v>0</v>
      </c>
      <c r="CY58">
        <v>1679505582.9</v>
      </c>
      <c r="CZ58">
        <v>0</v>
      </c>
      <c r="DA58">
        <v>0</v>
      </c>
      <c r="DB58" t="s">
        <v>356</v>
      </c>
      <c r="DC58">
        <v>1679454360.5</v>
      </c>
      <c r="DD58">
        <v>1679454360.5</v>
      </c>
      <c r="DE58">
        <v>0</v>
      </c>
      <c r="DF58">
        <v>-0.152</v>
      </c>
      <c r="DG58">
        <v>-0.046</v>
      </c>
      <c r="DH58">
        <v>3.296</v>
      </c>
      <c r="DI58">
        <v>0.35</v>
      </c>
      <c r="DJ58">
        <v>420</v>
      </c>
      <c r="DK58">
        <v>24</v>
      </c>
      <c r="DL58">
        <v>0.27</v>
      </c>
      <c r="DM58">
        <v>0.09</v>
      </c>
      <c r="DN58">
        <v>-29.9589975</v>
      </c>
      <c r="DO58">
        <v>-0.6090630393995691</v>
      </c>
      <c r="DP58">
        <v>0.1010939649224915</v>
      </c>
      <c r="DQ58">
        <v>0</v>
      </c>
      <c r="DR58">
        <v>0.59367065</v>
      </c>
      <c r="DS58">
        <v>0.05588294183864868</v>
      </c>
      <c r="DT58">
        <v>0.005984543013255069</v>
      </c>
      <c r="DU58">
        <v>1</v>
      </c>
      <c r="DV58">
        <v>1</v>
      </c>
      <c r="DW58">
        <v>2</v>
      </c>
      <c r="DX58" t="s">
        <v>357</v>
      </c>
      <c r="DY58">
        <v>2.98085</v>
      </c>
      <c r="DZ58">
        <v>2.72813</v>
      </c>
      <c r="EA58">
        <v>0.117978</v>
      </c>
      <c r="EB58">
        <v>0.122923</v>
      </c>
      <c r="EC58">
        <v>0.0540852</v>
      </c>
      <c r="ED58">
        <v>0.0519739</v>
      </c>
      <c r="EE58">
        <v>26508.3</v>
      </c>
      <c r="EF58">
        <v>26025.2</v>
      </c>
      <c r="EG58">
        <v>30579.7</v>
      </c>
      <c r="EH58">
        <v>29915.1</v>
      </c>
      <c r="EI58">
        <v>39925.5</v>
      </c>
      <c r="EJ58">
        <v>37355</v>
      </c>
      <c r="EK58">
        <v>46762.6</v>
      </c>
      <c r="EL58">
        <v>44481.2</v>
      </c>
      <c r="EM58">
        <v>1.8856</v>
      </c>
      <c r="EN58">
        <v>1.86217</v>
      </c>
      <c r="EO58">
        <v>0.0547245</v>
      </c>
      <c r="EP58">
        <v>0</v>
      </c>
      <c r="EQ58">
        <v>19.1265</v>
      </c>
      <c r="ER58">
        <v>999.9</v>
      </c>
      <c r="ES58">
        <v>25.7</v>
      </c>
      <c r="ET58">
        <v>30.4</v>
      </c>
      <c r="EU58">
        <v>12.4276</v>
      </c>
      <c r="EV58">
        <v>63.5423</v>
      </c>
      <c r="EW58">
        <v>23.3173</v>
      </c>
      <c r="EX58">
        <v>1</v>
      </c>
      <c r="EY58">
        <v>-0.0883892</v>
      </c>
      <c r="EZ58">
        <v>4.78133</v>
      </c>
      <c r="FA58">
        <v>20.1424</v>
      </c>
      <c r="FB58">
        <v>5.23137</v>
      </c>
      <c r="FC58">
        <v>11.9695</v>
      </c>
      <c r="FD58">
        <v>4.97105</v>
      </c>
      <c r="FE58">
        <v>3.2895</v>
      </c>
      <c r="FF58">
        <v>9999</v>
      </c>
      <c r="FG58">
        <v>9999</v>
      </c>
      <c r="FH58">
        <v>9999</v>
      </c>
      <c r="FI58">
        <v>999.9</v>
      </c>
      <c r="FJ58">
        <v>4.9729</v>
      </c>
      <c r="FK58">
        <v>1.87698</v>
      </c>
      <c r="FL58">
        <v>1.87514</v>
      </c>
      <c r="FM58">
        <v>1.8779</v>
      </c>
      <c r="FN58">
        <v>1.87465</v>
      </c>
      <c r="FO58">
        <v>1.87827</v>
      </c>
      <c r="FP58">
        <v>1.87532</v>
      </c>
      <c r="FQ58">
        <v>1.8765</v>
      </c>
      <c r="FR58">
        <v>0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4.224</v>
      </c>
      <c r="GF58">
        <v>0.0779</v>
      </c>
      <c r="GG58">
        <v>1.972114183739502</v>
      </c>
      <c r="GH58">
        <v>0.004449671774874308</v>
      </c>
      <c r="GI58">
        <v>-1.829466635312074E-06</v>
      </c>
      <c r="GJ58">
        <v>4.661545964856727E-10</v>
      </c>
      <c r="GK58">
        <v>0.005649818396270764</v>
      </c>
      <c r="GL58">
        <v>0.003047750899037379</v>
      </c>
      <c r="GM58">
        <v>0.0005145890388989142</v>
      </c>
      <c r="GN58">
        <v>-5.930110997495773E-07</v>
      </c>
      <c r="GO58">
        <v>0</v>
      </c>
      <c r="GP58">
        <v>2134</v>
      </c>
      <c r="GQ58">
        <v>1</v>
      </c>
      <c r="GR58">
        <v>23</v>
      </c>
      <c r="GS58">
        <v>853.2</v>
      </c>
      <c r="GT58">
        <v>853.2</v>
      </c>
      <c r="GU58">
        <v>1.65771</v>
      </c>
      <c r="GV58">
        <v>2.53906</v>
      </c>
      <c r="GW58">
        <v>1.39893</v>
      </c>
      <c r="GX58">
        <v>2.34009</v>
      </c>
      <c r="GY58">
        <v>1.44897</v>
      </c>
      <c r="GZ58">
        <v>2.49023</v>
      </c>
      <c r="HA58">
        <v>36.152</v>
      </c>
      <c r="HB58">
        <v>24.0262</v>
      </c>
      <c r="HC58">
        <v>18</v>
      </c>
      <c r="HD58">
        <v>490.209</v>
      </c>
      <c r="HE58">
        <v>446.881</v>
      </c>
      <c r="HF58">
        <v>13.5637</v>
      </c>
      <c r="HG58">
        <v>25.6802</v>
      </c>
      <c r="HH58">
        <v>29.9999</v>
      </c>
      <c r="HI58">
        <v>25.605</v>
      </c>
      <c r="HJ58">
        <v>25.6913</v>
      </c>
      <c r="HK58">
        <v>33.1992</v>
      </c>
      <c r="HL58">
        <v>24.1982</v>
      </c>
      <c r="HM58">
        <v>9.66705</v>
      </c>
      <c r="HN58">
        <v>13.5633</v>
      </c>
      <c r="HO58">
        <v>707.5839999999999</v>
      </c>
      <c r="HP58">
        <v>8.836370000000001</v>
      </c>
      <c r="HQ58">
        <v>101.072</v>
      </c>
      <c r="HR58">
        <v>102.287</v>
      </c>
    </row>
    <row r="59" spans="1:226">
      <c r="A59">
        <v>43</v>
      </c>
      <c r="B59">
        <v>1679505558.1</v>
      </c>
      <c r="C59">
        <v>302</v>
      </c>
      <c r="D59" t="s">
        <v>445</v>
      </c>
      <c r="E59" t="s">
        <v>446</v>
      </c>
      <c r="F59">
        <v>5</v>
      </c>
      <c r="G59" t="s">
        <v>353</v>
      </c>
      <c r="H59" t="s">
        <v>354</v>
      </c>
      <c r="I59">
        <v>1679505550.314285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699.2688988514818</v>
      </c>
      <c r="AK59">
        <v>677.2982060606056</v>
      </c>
      <c r="AL59">
        <v>3.407738721297237</v>
      </c>
      <c r="AM59">
        <v>63.93369429513372</v>
      </c>
      <c r="AN59">
        <f>(AP59 - AO59 + BO59*1E3/(8.314*(BQ59+273.15)) * AR59/BN59 * AQ59) * BN59/(100*BB59) * 1000/(1000 - AP59)</f>
        <v>0</v>
      </c>
      <c r="AO59">
        <v>8.773515086751257</v>
      </c>
      <c r="AP59">
        <v>9.367439878787883</v>
      </c>
      <c r="AQ59">
        <v>-5.226919240282864E-07</v>
      </c>
      <c r="AR59">
        <v>100.9875523592358</v>
      </c>
      <c r="AS59">
        <v>2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1.65</v>
      </c>
      <c r="BC59">
        <v>0.5</v>
      </c>
      <c r="BD59" t="s">
        <v>355</v>
      </c>
      <c r="BE59">
        <v>2</v>
      </c>
      <c r="BF59" t="b">
        <v>1</v>
      </c>
      <c r="BG59">
        <v>1679505550.314285</v>
      </c>
      <c r="BH59">
        <v>646.4912142857141</v>
      </c>
      <c r="BI59">
        <v>676.5241785714287</v>
      </c>
      <c r="BJ59">
        <v>9.373839642857144</v>
      </c>
      <c r="BK59">
        <v>8.775724642857144</v>
      </c>
      <c r="BL59">
        <v>642.2926071428572</v>
      </c>
      <c r="BM59">
        <v>9.295868571428571</v>
      </c>
      <c r="BN59">
        <v>500.0672142857143</v>
      </c>
      <c r="BO59">
        <v>90.14832857142856</v>
      </c>
      <c r="BP59">
        <v>0.09991877499999999</v>
      </c>
      <c r="BQ59">
        <v>18.91105357142857</v>
      </c>
      <c r="BR59">
        <v>20.01661428571429</v>
      </c>
      <c r="BS59">
        <v>999.9000000000002</v>
      </c>
      <c r="BT59">
        <v>0</v>
      </c>
      <c r="BU59">
        <v>0</v>
      </c>
      <c r="BV59">
        <v>9997.807499999999</v>
      </c>
      <c r="BW59">
        <v>0</v>
      </c>
      <c r="BX59">
        <v>9.32272</v>
      </c>
      <c r="BY59">
        <v>-30.03294285714286</v>
      </c>
      <c r="BZ59">
        <v>652.6085714285715</v>
      </c>
      <c r="CA59">
        <v>682.5137142857144</v>
      </c>
      <c r="CB59">
        <v>0.5981153928571429</v>
      </c>
      <c r="CC59">
        <v>676.5241785714287</v>
      </c>
      <c r="CD59">
        <v>8.775724642857144</v>
      </c>
      <c r="CE59">
        <v>0.8450359642857144</v>
      </c>
      <c r="CF59">
        <v>0.791117</v>
      </c>
      <c r="CG59">
        <v>4.487208214285714</v>
      </c>
      <c r="CH59">
        <v>3.548903571428572</v>
      </c>
      <c r="CI59">
        <v>1999.970357142857</v>
      </c>
      <c r="CJ59">
        <v>0.9799940000000001</v>
      </c>
      <c r="CK59">
        <v>0.0200058</v>
      </c>
      <c r="CL59">
        <v>0</v>
      </c>
      <c r="CM59">
        <v>2.063789285714285</v>
      </c>
      <c r="CN59">
        <v>0</v>
      </c>
      <c r="CO59">
        <v>3388.913928571428</v>
      </c>
      <c r="CP59">
        <v>17337.94285714286</v>
      </c>
      <c r="CQ59">
        <v>39.24542857142857</v>
      </c>
      <c r="CR59">
        <v>41.33232142857141</v>
      </c>
      <c r="CS59">
        <v>39.69185714285714</v>
      </c>
      <c r="CT59">
        <v>39.81224999999999</v>
      </c>
      <c r="CU59">
        <v>38.50414285714286</v>
      </c>
      <c r="CV59">
        <v>1959.960357142857</v>
      </c>
      <c r="CW59">
        <v>40.01</v>
      </c>
      <c r="CX59">
        <v>0</v>
      </c>
      <c r="CY59">
        <v>1679505588.3</v>
      </c>
      <c r="CZ59">
        <v>0</v>
      </c>
      <c r="DA59">
        <v>0</v>
      </c>
      <c r="DB59" t="s">
        <v>356</v>
      </c>
      <c r="DC59">
        <v>1679454360.5</v>
      </c>
      <c r="DD59">
        <v>1679454360.5</v>
      </c>
      <c r="DE59">
        <v>0</v>
      </c>
      <c r="DF59">
        <v>-0.152</v>
      </c>
      <c r="DG59">
        <v>-0.046</v>
      </c>
      <c r="DH59">
        <v>3.296</v>
      </c>
      <c r="DI59">
        <v>0.35</v>
      </c>
      <c r="DJ59">
        <v>420</v>
      </c>
      <c r="DK59">
        <v>24</v>
      </c>
      <c r="DL59">
        <v>0.27</v>
      </c>
      <c r="DM59">
        <v>0.09</v>
      </c>
      <c r="DN59">
        <v>-30.03175121951219</v>
      </c>
      <c r="DO59">
        <v>-0.2233337979094616</v>
      </c>
      <c r="DP59">
        <v>0.07012738625808616</v>
      </c>
      <c r="DQ59">
        <v>0</v>
      </c>
      <c r="DR59">
        <v>0.595916756097561</v>
      </c>
      <c r="DS59">
        <v>0.02265071080139414</v>
      </c>
      <c r="DT59">
        <v>0.004479701763703823</v>
      </c>
      <c r="DU59">
        <v>1</v>
      </c>
      <c r="DV59">
        <v>1</v>
      </c>
      <c r="DW59">
        <v>2</v>
      </c>
      <c r="DX59" t="s">
        <v>357</v>
      </c>
      <c r="DY59">
        <v>2.98058</v>
      </c>
      <c r="DZ59">
        <v>2.72844</v>
      </c>
      <c r="EA59">
        <v>0.120058</v>
      </c>
      <c r="EB59">
        <v>0.124954</v>
      </c>
      <c r="EC59">
        <v>0.0540719</v>
      </c>
      <c r="ED59">
        <v>0.0519712</v>
      </c>
      <c r="EE59">
        <v>26446.2</v>
      </c>
      <c r="EF59">
        <v>25964.8</v>
      </c>
      <c r="EG59">
        <v>30580.1</v>
      </c>
      <c r="EH59">
        <v>29915</v>
      </c>
      <c r="EI59">
        <v>39926.7</v>
      </c>
      <c r="EJ59">
        <v>37355.1</v>
      </c>
      <c r="EK59">
        <v>46763.1</v>
      </c>
      <c r="EL59">
        <v>44481</v>
      </c>
      <c r="EM59">
        <v>1.88568</v>
      </c>
      <c r="EN59">
        <v>1.86275</v>
      </c>
      <c r="EO59">
        <v>0.0539161</v>
      </c>
      <c r="EP59">
        <v>0</v>
      </c>
      <c r="EQ59">
        <v>19.1248</v>
      </c>
      <c r="ER59">
        <v>999.9</v>
      </c>
      <c r="ES59">
        <v>25.7</v>
      </c>
      <c r="ET59">
        <v>30.4</v>
      </c>
      <c r="EU59">
        <v>12.4278</v>
      </c>
      <c r="EV59">
        <v>63.2823</v>
      </c>
      <c r="EW59">
        <v>23.6458</v>
      </c>
      <c r="EX59">
        <v>1</v>
      </c>
      <c r="EY59">
        <v>-0.0884045</v>
      </c>
      <c r="EZ59">
        <v>4.83849</v>
      </c>
      <c r="FA59">
        <v>20.1407</v>
      </c>
      <c r="FB59">
        <v>5.23152</v>
      </c>
      <c r="FC59">
        <v>11.9707</v>
      </c>
      <c r="FD59">
        <v>4.9712</v>
      </c>
      <c r="FE59">
        <v>3.2895</v>
      </c>
      <c r="FF59">
        <v>9999</v>
      </c>
      <c r="FG59">
        <v>9999</v>
      </c>
      <c r="FH59">
        <v>9999</v>
      </c>
      <c r="FI59">
        <v>999.9</v>
      </c>
      <c r="FJ59">
        <v>4.97291</v>
      </c>
      <c r="FK59">
        <v>1.87698</v>
      </c>
      <c r="FL59">
        <v>1.87512</v>
      </c>
      <c r="FM59">
        <v>1.8779</v>
      </c>
      <c r="FN59">
        <v>1.8746</v>
      </c>
      <c r="FO59">
        <v>1.87824</v>
      </c>
      <c r="FP59">
        <v>1.87532</v>
      </c>
      <c r="FQ59">
        <v>1.87646</v>
      </c>
      <c r="FR59">
        <v>0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4.268</v>
      </c>
      <c r="GF59">
        <v>0.0779</v>
      </c>
      <c r="GG59">
        <v>1.972114183739502</v>
      </c>
      <c r="GH59">
        <v>0.004449671774874308</v>
      </c>
      <c r="GI59">
        <v>-1.829466635312074E-06</v>
      </c>
      <c r="GJ59">
        <v>4.661545964856727E-10</v>
      </c>
      <c r="GK59">
        <v>0.005649818396270764</v>
      </c>
      <c r="GL59">
        <v>0.003047750899037379</v>
      </c>
      <c r="GM59">
        <v>0.0005145890388989142</v>
      </c>
      <c r="GN59">
        <v>-5.930110997495773E-07</v>
      </c>
      <c r="GO59">
        <v>0</v>
      </c>
      <c r="GP59">
        <v>2134</v>
      </c>
      <c r="GQ59">
        <v>1</v>
      </c>
      <c r="GR59">
        <v>23</v>
      </c>
      <c r="GS59">
        <v>853.3</v>
      </c>
      <c r="GT59">
        <v>853.3</v>
      </c>
      <c r="GU59">
        <v>1.68701</v>
      </c>
      <c r="GV59">
        <v>2.54517</v>
      </c>
      <c r="GW59">
        <v>1.39893</v>
      </c>
      <c r="GX59">
        <v>2.34009</v>
      </c>
      <c r="GY59">
        <v>1.44897</v>
      </c>
      <c r="GZ59">
        <v>2.40967</v>
      </c>
      <c r="HA59">
        <v>36.152</v>
      </c>
      <c r="HB59">
        <v>24.0175</v>
      </c>
      <c r="HC59">
        <v>18</v>
      </c>
      <c r="HD59">
        <v>490.231</v>
      </c>
      <c r="HE59">
        <v>447.214</v>
      </c>
      <c r="HF59">
        <v>13.5506</v>
      </c>
      <c r="HG59">
        <v>25.6769</v>
      </c>
      <c r="HH59">
        <v>29.9999</v>
      </c>
      <c r="HI59">
        <v>25.6022</v>
      </c>
      <c r="HJ59">
        <v>25.6886</v>
      </c>
      <c r="HK59">
        <v>33.7967</v>
      </c>
      <c r="HL59">
        <v>23.9057</v>
      </c>
      <c r="HM59">
        <v>9.66705</v>
      </c>
      <c r="HN59">
        <v>13.5416</v>
      </c>
      <c r="HO59">
        <v>720.947</v>
      </c>
      <c r="HP59">
        <v>8.836370000000001</v>
      </c>
      <c r="HQ59">
        <v>101.073</v>
      </c>
      <c r="HR59">
        <v>102.287</v>
      </c>
    </row>
    <row r="60" spans="1:226">
      <c r="A60">
        <v>44</v>
      </c>
      <c r="B60">
        <v>1679505563.1</v>
      </c>
      <c r="C60">
        <v>307</v>
      </c>
      <c r="D60" t="s">
        <v>447</v>
      </c>
      <c r="E60" t="s">
        <v>448</v>
      </c>
      <c r="F60">
        <v>5</v>
      </c>
      <c r="G60" t="s">
        <v>353</v>
      </c>
      <c r="H60" t="s">
        <v>354</v>
      </c>
      <c r="I60">
        <v>1679505555.6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716.1486855490881</v>
      </c>
      <c r="AK60">
        <v>694.1959818181818</v>
      </c>
      <c r="AL60">
        <v>3.383917380842887</v>
      </c>
      <c r="AM60">
        <v>63.93369429513372</v>
      </c>
      <c r="AN60">
        <f>(AP60 - AO60 + BO60*1E3/(8.314*(BQ60+273.15)) * AR60/BN60 * AQ60) * BN60/(100*BB60) * 1000/(1000 - AP60)</f>
        <v>0</v>
      </c>
      <c r="AO60">
        <v>8.777919402224503</v>
      </c>
      <c r="AP60">
        <v>9.367963030303031</v>
      </c>
      <c r="AQ60">
        <v>1.255725628228952E-07</v>
      </c>
      <c r="AR60">
        <v>100.9875523592358</v>
      </c>
      <c r="AS60">
        <v>2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1.65</v>
      </c>
      <c r="BC60">
        <v>0.5</v>
      </c>
      <c r="BD60" t="s">
        <v>355</v>
      </c>
      <c r="BE60">
        <v>2</v>
      </c>
      <c r="BF60" t="b">
        <v>1</v>
      </c>
      <c r="BG60">
        <v>1679505555.6</v>
      </c>
      <c r="BH60">
        <v>664.2006666666666</v>
      </c>
      <c r="BI60">
        <v>694.2405555555556</v>
      </c>
      <c r="BJ60">
        <v>9.369584814814814</v>
      </c>
      <c r="BK60">
        <v>8.775660740740742</v>
      </c>
      <c r="BL60">
        <v>659.955</v>
      </c>
      <c r="BM60">
        <v>9.291666296296297</v>
      </c>
      <c r="BN60">
        <v>500.0744814814814</v>
      </c>
      <c r="BO60">
        <v>90.14890740740741</v>
      </c>
      <c r="BP60">
        <v>0.1000407814814815</v>
      </c>
      <c r="BQ60">
        <v>18.91416666666667</v>
      </c>
      <c r="BR60">
        <v>20.02129259259259</v>
      </c>
      <c r="BS60">
        <v>999.9000000000001</v>
      </c>
      <c r="BT60">
        <v>0</v>
      </c>
      <c r="BU60">
        <v>0</v>
      </c>
      <c r="BV60">
        <v>9997.063333333334</v>
      </c>
      <c r="BW60">
        <v>0</v>
      </c>
      <c r="BX60">
        <v>9.32272</v>
      </c>
      <c r="BY60">
        <v>-30.03993333333333</v>
      </c>
      <c r="BZ60">
        <v>670.4827407407407</v>
      </c>
      <c r="CA60">
        <v>700.386962962963</v>
      </c>
      <c r="CB60">
        <v>0.5939241851851852</v>
      </c>
      <c r="CC60">
        <v>694.2405555555556</v>
      </c>
      <c r="CD60">
        <v>8.775660740740742</v>
      </c>
      <c r="CE60">
        <v>0.8446577407407408</v>
      </c>
      <c r="CF60">
        <v>0.7911162962962963</v>
      </c>
      <c r="CG60">
        <v>4.480813703703704</v>
      </c>
      <c r="CH60">
        <v>3.54888925925926</v>
      </c>
      <c r="CI60">
        <v>1999.969259259259</v>
      </c>
      <c r="CJ60">
        <v>0.9799945555555558</v>
      </c>
      <c r="CK60">
        <v>0.02000522592592593</v>
      </c>
      <c r="CL60">
        <v>0</v>
      </c>
      <c r="CM60">
        <v>2.057751851851852</v>
      </c>
      <c r="CN60">
        <v>0</v>
      </c>
      <c r="CO60">
        <v>3389.072962962963</v>
      </c>
      <c r="CP60">
        <v>17337.94074074075</v>
      </c>
      <c r="CQ60">
        <v>39.34937037037037</v>
      </c>
      <c r="CR60">
        <v>41.38166666666666</v>
      </c>
      <c r="CS60">
        <v>39.76374074074074</v>
      </c>
      <c r="CT60">
        <v>39.89785185185184</v>
      </c>
      <c r="CU60">
        <v>38.58303703703704</v>
      </c>
      <c r="CV60">
        <v>1959.959259259259</v>
      </c>
      <c r="CW60">
        <v>40.01</v>
      </c>
      <c r="CX60">
        <v>0</v>
      </c>
      <c r="CY60">
        <v>1679505593.1</v>
      </c>
      <c r="CZ60">
        <v>0</v>
      </c>
      <c r="DA60">
        <v>0</v>
      </c>
      <c r="DB60" t="s">
        <v>356</v>
      </c>
      <c r="DC60">
        <v>1679454360.5</v>
      </c>
      <c r="DD60">
        <v>1679454360.5</v>
      </c>
      <c r="DE60">
        <v>0</v>
      </c>
      <c r="DF60">
        <v>-0.152</v>
      </c>
      <c r="DG60">
        <v>-0.046</v>
      </c>
      <c r="DH60">
        <v>3.296</v>
      </c>
      <c r="DI60">
        <v>0.35</v>
      </c>
      <c r="DJ60">
        <v>420</v>
      </c>
      <c r="DK60">
        <v>24</v>
      </c>
      <c r="DL60">
        <v>0.27</v>
      </c>
      <c r="DM60">
        <v>0.09</v>
      </c>
      <c r="DN60">
        <v>-30.03233250000001</v>
      </c>
      <c r="DO60">
        <v>-0.2191711069418065</v>
      </c>
      <c r="DP60">
        <v>0.06698853777886167</v>
      </c>
      <c r="DQ60">
        <v>0</v>
      </c>
      <c r="DR60">
        <v>0.59611245</v>
      </c>
      <c r="DS60">
        <v>-0.03576549343339673</v>
      </c>
      <c r="DT60">
        <v>0.005201075926911661</v>
      </c>
      <c r="DU60">
        <v>1</v>
      </c>
      <c r="DV60">
        <v>1</v>
      </c>
      <c r="DW60">
        <v>2</v>
      </c>
      <c r="DX60" t="s">
        <v>357</v>
      </c>
      <c r="DY60">
        <v>2.98081</v>
      </c>
      <c r="DZ60">
        <v>2.72859</v>
      </c>
      <c r="EA60">
        <v>0.122096</v>
      </c>
      <c r="EB60">
        <v>0.12696</v>
      </c>
      <c r="EC60">
        <v>0.0540784</v>
      </c>
      <c r="ED60">
        <v>0.0521072</v>
      </c>
      <c r="EE60">
        <v>26384.5</v>
      </c>
      <c r="EF60">
        <v>25905.1</v>
      </c>
      <c r="EG60">
        <v>30579.6</v>
      </c>
      <c r="EH60">
        <v>29914.8</v>
      </c>
      <c r="EI60">
        <v>39925.8</v>
      </c>
      <c r="EJ60">
        <v>37350.3</v>
      </c>
      <c r="EK60">
        <v>46762.2</v>
      </c>
      <c r="EL60">
        <v>44481.5</v>
      </c>
      <c r="EM60">
        <v>1.8858</v>
      </c>
      <c r="EN60">
        <v>1.86273</v>
      </c>
      <c r="EO60">
        <v>0.0545532</v>
      </c>
      <c r="EP60">
        <v>0</v>
      </c>
      <c r="EQ60">
        <v>19.1228</v>
      </c>
      <c r="ER60">
        <v>999.9</v>
      </c>
      <c r="ES60">
        <v>25.7</v>
      </c>
      <c r="ET60">
        <v>30.4</v>
      </c>
      <c r="EU60">
        <v>12.4279</v>
      </c>
      <c r="EV60">
        <v>63.7423</v>
      </c>
      <c r="EW60">
        <v>23.5657</v>
      </c>
      <c r="EX60">
        <v>1</v>
      </c>
      <c r="EY60">
        <v>-0.08841209999999999</v>
      </c>
      <c r="EZ60">
        <v>4.86385</v>
      </c>
      <c r="FA60">
        <v>20.1399</v>
      </c>
      <c r="FB60">
        <v>5.23182</v>
      </c>
      <c r="FC60">
        <v>11.9712</v>
      </c>
      <c r="FD60">
        <v>4.9714</v>
      </c>
      <c r="FE60">
        <v>3.28965</v>
      </c>
      <c r="FF60">
        <v>9999</v>
      </c>
      <c r="FG60">
        <v>9999</v>
      </c>
      <c r="FH60">
        <v>9999</v>
      </c>
      <c r="FI60">
        <v>999.9</v>
      </c>
      <c r="FJ60">
        <v>4.97291</v>
      </c>
      <c r="FK60">
        <v>1.87699</v>
      </c>
      <c r="FL60">
        <v>1.87513</v>
      </c>
      <c r="FM60">
        <v>1.8779</v>
      </c>
      <c r="FN60">
        <v>1.87461</v>
      </c>
      <c r="FO60">
        <v>1.87824</v>
      </c>
      <c r="FP60">
        <v>1.87531</v>
      </c>
      <c r="FQ60">
        <v>1.87647</v>
      </c>
      <c r="FR60">
        <v>0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4.312</v>
      </c>
      <c r="GF60">
        <v>0.0779</v>
      </c>
      <c r="GG60">
        <v>1.972114183739502</v>
      </c>
      <c r="GH60">
        <v>0.004449671774874308</v>
      </c>
      <c r="GI60">
        <v>-1.829466635312074E-06</v>
      </c>
      <c r="GJ60">
        <v>4.661545964856727E-10</v>
      </c>
      <c r="GK60">
        <v>0.005649818396270764</v>
      </c>
      <c r="GL60">
        <v>0.003047750899037379</v>
      </c>
      <c r="GM60">
        <v>0.0005145890388989142</v>
      </c>
      <c r="GN60">
        <v>-5.930110997495773E-07</v>
      </c>
      <c r="GO60">
        <v>0</v>
      </c>
      <c r="GP60">
        <v>2134</v>
      </c>
      <c r="GQ60">
        <v>1</v>
      </c>
      <c r="GR60">
        <v>23</v>
      </c>
      <c r="GS60">
        <v>853.4</v>
      </c>
      <c r="GT60">
        <v>853.4</v>
      </c>
      <c r="GU60">
        <v>1.72119</v>
      </c>
      <c r="GV60">
        <v>2.55005</v>
      </c>
      <c r="GW60">
        <v>1.39893</v>
      </c>
      <c r="GX60">
        <v>2.34009</v>
      </c>
      <c r="GY60">
        <v>1.44897</v>
      </c>
      <c r="GZ60">
        <v>2.46948</v>
      </c>
      <c r="HA60">
        <v>36.152</v>
      </c>
      <c r="HB60">
        <v>24.0262</v>
      </c>
      <c r="HC60">
        <v>18</v>
      </c>
      <c r="HD60">
        <v>490.28</v>
      </c>
      <c r="HE60">
        <v>447.182</v>
      </c>
      <c r="HF60">
        <v>13.5292</v>
      </c>
      <c r="HG60">
        <v>25.6742</v>
      </c>
      <c r="HH60">
        <v>29.9999</v>
      </c>
      <c r="HI60">
        <v>25.5995</v>
      </c>
      <c r="HJ60">
        <v>25.6864</v>
      </c>
      <c r="HK60">
        <v>34.4753</v>
      </c>
      <c r="HL60">
        <v>23.9057</v>
      </c>
      <c r="HM60">
        <v>9.66705</v>
      </c>
      <c r="HN60">
        <v>13.5213</v>
      </c>
      <c r="HO60">
        <v>740.996</v>
      </c>
      <c r="HP60">
        <v>8.836370000000001</v>
      </c>
      <c r="HQ60">
        <v>101.072</v>
      </c>
      <c r="HR60">
        <v>102.287</v>
      </c>
    </row>
    <row r="61" spans="1:226">
      <c r="A61">
        <v>45</v>
      </c>
      <c r="B61">
        <v>1679505568.1</v>
      </c>
      <c r="C61">
        <v>312</v>
      </c>
      <c r="D61" t="s">
        <v>449</v>
      </c>
      <c r="E61" t="s">
        <v>450</v>
      </c>
      <c r="F61">
        <v>5</v>
      </c>
      <c r="G61" t="s">
        <v>353</v>
      </c>
      <c r="H61" t="s">
        <v>354</v>
      </c>
      <c r="I61">
        <v>1679505560.314285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733.1605824199008</v>
      </c>
      <c r="AK61">
        <v>711.1815454545454</v>
      </c>
      <c r="AL61">
        <v>3.392878605304481</v>
      </c>
      <c r="AM61">
        <v>63.93369429513372</v>
      </c>
      <c r="AN61">
        <f>(AP61 - AO61 + BO61*1E3/(8.314*(BQ61+273.15)) * AR61/BN61 * AQ61) * BN61/(100*BB61) * 1000/(1000 - AP61)</f>
        <v>0</v>
      </c>
      <c r="AO61">
        <v>8.813321689482066</v>
      </c>
      <c r="AP61">
        <v>9.380577696969697</v>
      </c>
      <c r="AQ61">
        <v>2.385205715462886E-06</v>
      </c>
      <c r="AR61">
        <v>100.9875523592358</v>
      </c>
      <c r="AS61">
        <v>2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1.65</v>
      </c>
      <c r="BC61">
        <v>0.5</v>
      </c>
      <c r="BD61" t="s">
        <v>355</v>
      </c>
      <c r="BE61">
        <v>2</v>
      </c>
      <c r="BF61" t="b">
        <v>1</v>
      </c>
      <c r="BG61">
        <v>1679505560.314285</v>
      </c>
      <c r="BH61">
        <v>680.0306071428571</v>
      </c>
      <c r="BI61">
        <v>710.0820000000001</v>
      </c>
      <c r="BJ61">
        <v>9.370620357142856</v>
      </c>
      <c r="BK61">
        <v>8.787778214285714</v>
      </c>
      <c r="BL61">
        <v>675.7434999999999</v>
      </c>
      <c r="BM61">
        <v>9.292688928571428</v>
      </c>
      <c r="BN61">
        <v>500.0826785714286</v>
      </c>
      <c r="BO61">
        <v>90.14850714285714</v>
      </c>
      <c r="BP61">
        <v>0.1000286035714286</v>
      </c>
      <c r="BQ61">
        <v>18.91471071428571</v>
      </c>
      <c r="BR61">
        <v>20.02460357142857</v>
      </c>
      <c r="BS61">
        <v>999.9000000000002</v>
      </c>
      <c r="BT61">
        <v>0</v>
      </c>
      <c r="BU61">
        <v>0</v>
      </c>
      <c r="BV61">
        <v>10003.39</v>
      </c>
      <c r="BW61">
        <v>0</v>
      </c>
      <c r="BX61">
        <v>9.32272</v>
      </c>
      <c r="BY61">
        <v>-30.05139285714285</v>
      </c>
      <c r="BZ61">
        <v>686.4632857142858</v>
      </c>
      <c r="CA61">
        <v>716.377642857143</v>
      </c>
      <c r="CB61">
        <v>0.5828418571428572</v>
      </c>
      <c r="CC61">
        <v>710.0820000000001</v>
      </c>
      <c r="CD61">
        <v>8.787778214285714</v>
      </c>
      <c r="CE61">
        <v>0.8447473928571428</v>
      </c>
      <c r="CF61">
        <v>0.792205107142857</v>
      </c>
      <c r="CG61">
        <v>4.482328214285714</v>
      </c>
      <c r="CH61">
        <v>3.568368571428572</v>
      </c>
      <c r="CI61">
        <v>1999.978214285715</v>
      </c>
      <c r="CJ61">
        <v>0.9799951785714287</v>
      </c>
      <c r="CK61">
        <v>0.02000458214285715</v>
      </c>
      <c r="CL61">
        <v>0</v>
      </c>
      <c r="CM61">
        <v>1.997489285714286</v>
      </c>
      <c r="CN61">
        <v>0</v>
      </c>
      <c r="CO61">
        <v>3389.232142857143</v>
      </c>
      <c r="CP61">
        <v>17338.025</v>
      </c>
      <c r="CQ61">
        <v>39.43282142857142</v>
      </c>
      <c r="CR61">
        <v>41.43282142857142</v>
      </c>
      <c r="CS61">
        <v>39.84135714285713</v>
      </c>
      <c r="CT61">
        <v>39.97739285714285</v>
      </c>
      <c r="CU61">
        <v>38.65371428571428</v>
      </c>
      <c r="CV61">
        <v>1959.968214285714</v>
      </c>
      <c r="CW61">
        <v>40.01</v>
      </c>
      <c r="CX61">
        <v>0</v>
      </c>
      <c r="CY61">
        <v>1679505597.9</v>
      </c>
      <c r="CZ61">
        <v>0</v>
      </c>
      <c r="DA61">
        <v>0</v>
      </c>
      <c r="DB61" t="s">
        <v>356</v>
      </c>
      <c r="DC61">
        <v>1679454360.5</v>
      </c>
      <c r="DD61">
        <v>1679454360.5</v>
      </c>
      <c r="DE61">
        <v>0</v>
      </c>
      <c r="DF61">
        <v>-0.152</v>
      </c>
      <c r="DG61">
        <v>-0.046</v>
      </c>
      <c r="DH61">
        <v>3.296</v>
      </c>
      <c r="DI61">
        <v>0.35</v>
      </c>
      <c r="DJ61">
        <v>420</v>
      </c>
      <c r="DK61">
        <v>24</v>
      </c>
      <c r="DL61">
        <v>0.27</v>
      </c>
      <c r="DM61">
        <v>0.09</v>
      </c>
      <c r="DN61">
        <v>-30.0365675</v>
      </c>
      <c r="DO61">
        <v>-0.1085729831144617</v>
      </c>
      <c r="DP61">
        <v>0.06686047183313902</v>
      </c>
      <c r="DQ61">
        <v>0</v>
      </c>
      <c r="DR61">
        <v>0.587674275</v>
      </c>
      <c r="DS61">
        <v>-0.1301490844277687</v>
      </c>
      <c r="DT61">
        <v>0.01414811276988472</v>
      </c>
      <c r="DU61">
        <v>0</v>
      </c>
      <c r="DV61">
        <v>0</v>
      </c>
      <c r="DW61">
        <v>2</v>
      </c>
      <c r="DX61" t="s">
        <v>397</v>
      </c>
      <c r="DY61">
        <v>2.98055</v>
      </c>
      <c r="DZ61">
        <v>2.7284</v>
      </c>
      <c r="EA61">
        <v>0.12412</v>
      </c>
      <c r="EB61">
        <v>0.128954</v>
      </c>
      <c r="EC61">
        <v>0.0541347</v>
      </c>
      <c r="ED61">
        <v>0.0521471</v>
      </c>
      <c r="EE61">
        <v>26324</v>
      </c>
      <c r="EF61">
        <v>25846.5</v>
      </c>
      <c r="EG61">
        <v>30580</v>
      </c>
      <c r="EH61">
        <v>29915.4</v>
      </c>
      <c r="EI61">
        <v>39923.9</v>
      </c>
      <c r="EJ61">
        <v>37349.1</v>
      </c>
      <c r="EK61">
        <v>46762.6</v>
      </c>
      <c r="EL61">
        <v>44481.9</v>
      </c>
      <c r="EM61">
        <v>1.88587</v>
      </c>
      <c r="EN61">
        <v>1.86285</v>
      </c>
      <c r="EO61">
        <v>0.0540912</v>
      </c>
      <c r="EP61">
        <v>0</v>
      </c>
      <c r="EQ61">
        <v>19.1212</v>
      </c>
      <c r="ER61">
        <v>999.9</v>
      </c>
      <c r="ES61">
        <v>25.7</v>
      </c>
      <c r="ET61">
        <v>30.4</v>
      </c>
      <c r="EU61">
        <v>12.4288</v>
      </c>
      <c r="EV61">
        <v>63.7223</v>
      </c>
      <c r="EW61">
        <v>23.4455</v>
      </c>
      <c r="EX61">
        <v>1</v>
      </c>
      <c r="EY61">
        <v>-0.08890240000000001</v>
      </c>
      <c r="EZ61">
        <v>4.91859</v>
      </c>
      <c r="FA61">
        <v>20.1384</v>
      </c>
      <c r="FB61">
        <v>5.23241</v>
      </c>
      <c r="FC61">
        <v>11.9709</v>
      </c>
      <c r="FD61">
        <v>4.97145</v>
      </c>
      <c r="FE61">
        <v>3.28965</v>
      </c>
      <c r="FF61">
        <v>9999</v>
      </c>
      <c r="FG61">
        <v>9999</v>
      </c>
      <c r="FH61">
        <v>9999</v>
      </c>
      <c r="FI61">
        <v>999.9</v>
      </c>
      <c r="FJ61">
        <v>4.97291</v>
      </c>
      <c r="FK61">
        <v>1.87698</v>
      </c>
      <c r="FL61">
        <v>1.8751</v>
      </c>
      <c r="FM61">
        <v>1.8779</v>
      </c>
      <c r="FN61">
        <v>1.8746</v>
      </c>
      <c r="FO61">
        <v>1.87824</v>
      </c>
      <c r="FP61">
        <v>1.87534</v>
      </c>
      <c r="FQ61">
        <v>1.87642</v>
      </c>
      <c r="FR61">
        <v>0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4.355</v>
      </c>
      <c r="GF61">
        <v>0.0781</v>
      </c>
      <c r="GG61">
        <v>1.972114183739502</v>
      </c>
      <c r="GH61">
        <v>0.004449671774874308</v>
      </c>
      <c r="GI61">
        <v>-1.829466635312074E-06</v>
      </c>
      <c r="GJ61">
        <v>4.661545964856727E-10</v>
      </c>
      <c r="GK61">
        <v>0.005649818396270764</v>
      </c>
      <c r="GL61">
        <v>0.003047750899037379</v>
      </c>
      <c r="GM61">
        <v>0.0005145890388989142</v>
      </c>
      <c r="GN61">
        <v>-5.930110997495773E-07</v>
      </c>
      <c r="GO61">
        <v>0</v>
      </c>
      <c r="GP61">
        <v>2134</v>
      </c>
      <c r="GQ61">
        <v>1</v>
      </c>
      <c r="GR61">
        <v>23</v>
      </c>
      <c r="GS61">
        <v>853.5</v>
      </c>
      <c r="GT61">
        <v>853.5</v>
      </c>
      <c r="GU61">
        <v>1.75171</v>
      </c>
      <c r="GV61">
        <v>2.53296</v>
      </c>
      <c r="GW61">
        <v>1.39893</v>
      </c>
      <c r="GX61">
        <v>2.34009</v>
      </c>
      <c r="GY61">
        <v>1.44897</v>
      </c>
      <c r="GZ61">
        <v>2.43774</v>
      </c>
      <c r="HA61">
        <v>36.152</v>
      </c>
      <c r="HB61">
        <v>24.0262</v>
      </c>
      <c r="HC61">
        <v>18</v>
      </c>
      <c r="HD61">
        <v>490.302</v>
      </c>
      <c r="HE61">
        <v>447.237</v>
      </c>
      <c r="HF61">
        <v>13.5061</v>
      </c>
      <c r="HG61">
        <v>25.671</v>
      </c>
      <c r="HH61">
        <v>29.9999</v>
      </c>
      <c r="HI61">
        <v>25.5968</v>
      </c>
      <c r="HJ61">
        <v>25.6837</v>
      </c>
      <c r="HK61">
        <v>35.0702</v>
      </c>
      <c r="HL61">
        <v>23.9057</v>
      </c>
      <c r="HM61">
        <v>9.66705</v>
      </c>
      <c r="HN61">
        <v>13.4942</v>
      </c>
      <c r="HO61">
        <v>754.498</v>
      </c>
      <c r="HP61">
        <v>8.836370000000001</v>
      </c>
      <c r="HQ61">
        <v>101.073</v>
      </c>
      <c r="HR61">
        <v>102.289</v>
      </c>
    </row>
    <row r="62" spans="1:226">
      <c r="A62">
        <v>46</v>
      </c>
      <c r="B62">
        <v>1679505573.1</v>
      </c>
      <c r="C62">
        <v>317</v>
      </c>
      <c r="D62" t="s">
        <v>451</v>
      </c>
      <c r="E62" t="s">
        <v>452</v>
      </c>
      <c r="F62">
        <v>5</v>
      </c>
      <c r="G62" t="s">
        <v>353</v>
      </c>
      <c r="H62" t="s">
        <v>354</v>
      </c>
      <c r="I62">
        <v>1679505565.6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750.0831921857822</v>
      </c>
      <c r="AK62">
        <v>728.1664848484849</v>
      </c>
      <c r="AL62">
        <v>3.389101319473193</v>
      </c>
      <c r="AM62">
        <v>63.93369429513372</v>
      </c>
      <c r="AN62">
        <f>(AP62 - AO62 + BO62*1E3/(8.314*(BQ62+273.15)) * AR62/BN62 * AQ62) * BN62/(100*BB62) * 1000/(1000 - AP62)</f>
        <v>0</v>
      </c>
      <c r="AO62">
        <v>8.811371081490673</v>
      </c>
      <c r="AP62">
        <v>9.387665636363636</v>
      </c>
      <c r="AQ62">
        <v>1.332423141830924E-06</v>
      </c>
      <c r="AR62">
        <v>100.9875523592358</v>
      </c>
      <c r="AS62">
        <v>2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1.65</v>
      </c>
      <c r="BC62">
        <v>0.5</v>
      </c>
      <c r="BD62" t="s">
        <v>355</v>
      </c>
      <c r="BE62">
        <v>2</v>
      </c>
      <c r="BF62" t="b">
        <v>1</v>
      </c>
      <c r="BG62">
        <v>1679505565.6</v>
      </c>
      <c r="BH62">
        <v>697.8001481481483</v>
      </c>
      <c r="BI62">
        <v>727.7936296296297</v>
      </c>
      <c r="BJ62">
        <v>9.376002592592593</v>
      </c>
      <c r="BK62">
        <v>8.800827777777778</v>
      </c>
      <c r="BL62">
        <v>693.466962962963</v>
      </c>
      <c r="BM62">
        <v>9.298004074074074</v>
      </c>
      <c r="BN62">
        <v>500.0634444444444</v>
      </c>
      <c r="BO62">
        <v>90.14790000000001</v>
      </c>
      <c r="BP62">
        <v>0.1000518111111111</v>
      </c>
      <c r="BQ62">
        <v>18.91444814814815</v>
      </c>
      <c r="BR62">
        <v>20.02195925925926</v>
      </c>
      <c r="BS62">
        <v>999.9000000000001</v>
      </c>
      <c r="BT62">
        <v>0</v>
      </c>
      <c r="BU62">
        <v>0</v>
      </c>
      <c r="BV62">
        <v>10004.09444444444</v>
      </c>
      <c r="BW62">
        <v>0</v>
      </c>
      <c r="BX62">
        <v>9.32272</v>
      </c>
      <c r="BY62">
        <v>-29.99347037037037</v>
      </c>
      <c r="BZ62">
        <v>704.4048148148148</v>
      </c>
      <c r="CA62">
        <v>734.2559259259259</v>
      </c>
      <c r="CB62">
        <v>0.5751744444444445</v>
      </c>
      <c r="CC62">
        <v>727.7936296296297</v>
      </c>
      <c r="CD62">
        <v>8.800827777777778</v>
      </c>
      <c r="CE62">
        <v>0.8452268518518518</v>
      </c>
      <c r="CF62">
        <v>0.7933761851851854</v>
      </c>
      <c r="CG62">
        <v>4.490430740740741</v>
      </c>
      <c r="CH62">
        <v>3.589318888888889</v>
      </c>
      <c r="CI62">
        <v>1999.979629629629</v>
      </c>
      <c r="CJ62">
        <v>0.9799957777777778</v>
      </c>
      <c r="CK62">
        <v>0.02000396296296297</v>
      </c>
      <c r="CL62">
        <v>0</v>
      </c>
      <c r="CM62">
        <v>2.044696296296296</v>
      </c>
      <c r="CN62">
        <v>0</v>
      </c>
      <c r="CO62">
        <v>3389.288888888888</v>
      </c>
      <c r="CP62">
        <v>17338.04074074074</v>
      </c>
      <c r="CQ62">
        <v>39.50437037037037</v>
      </c>
      <c r="CR62">
        <v>41.4858148148148</v>
      </c>
      <c r="CS62">
        <v>39.91644444444444</v>
      </c>
      <c r="CT62">
        <v>40.06222222222222</v>
      </c>
      <c r="CU62">
        <v>38.72425925925926</v>
      </c>
      <c r="CV62">
        <v>1959.969629629629</v>
      </c>
      <c r="CW62">
        <v>40.01</v>
      </c>
      <c r="CX62">
        <v>0</v>
      </c>
      <c r="CY62">
        <v>1679505603.3</v>
      </c>
      <c r="CZ62">
        <v>0</v>
      </c>
      <c r="DA62">
        <v>0</v>
      </c>
      <c r="DB62" t="s">
        <v>356</v>
      </c>
      <c r="DC62">
        <v>1679454360.5</v>
      </c>
      <c r="DD62">
        <v>1679454360.5</v>
      </c>
      <c r="DE62">
        <v>0</v>
      </c>
      <c r="DF62">
        <v>-0.152</v>
      </c>
      <c r="DG62">
        <v>-0.046</v>
      </c>
      <c r="DH62">
        <v>3.296</v>
      </c>
      <c r="DI62">
        <v>0.35</v>
      </c>
      <c r="DJ62">
        <v>420</v>
      </c>
      <c r="DK62">
        <v>24</v>
      </c>
      <c r="DL62">
        <v>0.27</v>
      </c>
      <c r="DM62">
        <v>0.09</v>
      </c>
      <c r="DN62">
        <v>-30.02993249999999</v>
      </c>
      <c r="DO62">
        <v>0.5833069418386713</v>
      </c>
      <c r="DP62">
        <v>0.07116020793779329</v>
      </c>
      <c r="DQ62">
        <v>0</v>
      </c>
      <c r="DR62">
        <v>0.580961625</v>
      </c>
      <c r="DS62">
        <v>-0.1085427129455926</v>
      </c>
      <c r="DT62">
        <v>0.01311390552560049</v>
      </c>
      <c r="DU62">
        <v>0</v>
      </c>
      <c r="DV62">
        <v>0</v>
      </c>
      <c r="DW62">
        <v>2</v>
      </c>
      <c r="DX62" t="s">
        <v>397</v>
      </c>
      <c r="DY62">
        <v>2.9806</v>
      </c>
      <c r="DZ62">
        <v>2.72825</v>
      </c>
      <c r="EA62">
        <v>0.126121</v>
      </c>
      <c r="EB62">
        <v>0.130896</v>
      </c>
      <c r="EC62">
        <v>0.0541677</v>
      </c>
      <c r="ED62">
        <v>0.0521467</v>
      </c>
      <c r="EE62">
        <v>26263.8</v>
      </c>
      <c r="EF62">
        <v>25788.9</v>
      </c>
      <c r="EG62">
        <v>30579.8</v>
      </c>
      <c r="EH62">
        <v>29915.4</v>
      </c>
      <c r="EI62">
        <v>39922.7</v>
      </c>
      <c r="EJ62">
        <v>37349.1</v>
      </c>
      <c r="EK62">
        <v>46762.7</v>
      </c>
      <c r="EL62">
        <v>44481.6</v>
      </c>
      <c r="EM62">
        <v>1.8854</v>
      </c>
      <c r="EN62">
        <v>1.86257</v>
      </c>
      <c r="EO62">
        <v>0.0546761</v>
      </c>
      <c r="EP62">
        <v>0</v>
      </c>
      <c r="EQ62">
        <v>19.1195</v>
      </c>
      <c r="ER62">
        <v>999.9</v>
      </c>
      <c r="ES62">
        <v>25.7</v>
      </c>
      <c r="ET62">
        <v>30.4</v>
      </c>
      <c r="EU62">
        <v>12.4269</v>
      </c>
      <c r="EV62">
        <v>63.8523</v>
      </c>
      <c r="EW62">
        <v>23.778</v>
      </c>
      <c r="EX62">
        <v>1</v>
      </c>
      <c r="EY62">
        <v>-0.0888034</v>
      </c>
      <c r="EZ62">
        <v>4.91838</v>
      </c>
      <c r="FA62">
        <v>20.1384</v>
      </c>
      <c r="FB62">
        <v>5.23047</v>
      </c>
      <c r="FC62">
        <v>11.9716</v>
      </c>
      <c r="FD62">
        <v>4.97095</v>
      </c>
      <c r="FE62">
        <v>3.28932</v>
      </c>
      <c r="FF62">
        <v>9999</v>
      </c>
      <c r="FG62">
        <v>9999</v>
      </c>
      <c r="FH62">
        <v>9999</v>
      </c>
      <c r="FI62">
        <v>999.9</v>
      </c>
      <c r="FJ62">
        <v>4.97291</v>
      </c>
      <c r="FK62">
        <v>1.87698</v>
      </c>
      <c r="FL62">
        <v>1.87511</v>
      </c>
      <c r="FM62">
        <v>1.8779</v>
      </c>
      <c r="FN62">
        <v>1.87457</v>
      </c>
      <c r="FO62">
        <v>1.87824</v>
      </c>
      <c r="FP62">
        <v>1.87531</v>
      </c>
      <c r="FQ62">
        <v>1.87641</v>
      </c>
      <c r="FR62">
        <v>0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4.397</v>
      </c>
      <c r="GF62">
        <v>0.07820000000000001</v>
      </c>
      <c r="GG62">
        <v>1.972114183739502</v>
      </c>
      <c r="GH62">
        <v>0.004449671774874308</v>
      </c>
      <c r="GI62">
        <v>-1.829466635312074E-06</v>
      </c>
      <c r="GJ62">
        <v>4.661545964856727E-10</v>
      </c>
      <c r="GK62">
        <v>0.005649818396270764</v>
      </c>
      <c r="GL62">
        <v>0.003047750899037379</v>
      </c>
      <c r="GM62">
        <v>0.0005145890388989142</v>
      </c>
      <c r="GN62">
        <v>-5.930110997495773E-07</v>
      </c>
      <c r="GO62">
        <v>0</v>
      </c>
      <c r="GP62">
        <v>2134</v>
      </c>
      <c r="GQ62">
        <v>1</v>
      </c>
      <c r="GR62">
        <v>23</v>
      </c>
      <c r="GS62">
        <v>853.5</v>
      </c>
      <c r="GT62">
        <v>853.5</v>
      </c>
      <c r="GU62">
        <v>1.78467</v>
      </c>
      <c r="GV62">
        <v>2.54639</v>
      </c>
      <c r="GW62">
        <v>1.39893</v>
      </c>
      <c r="GX62">
        <v>2.34009</v>
      </c>
      <c r="GY62">
        <v>1.44897</v>
      </c>
      <c r="GZ62">
        <v>2.44385</v>
      </c>
      <c r="HA62">
        <v>36.152</v>
      </c>
      <c r="HB62">
        <v>24.0175</v>
      </c>
      <c r="HC62">
        <v>18</v>
      </c>
      <c r="HD62">
        <v>490.028</v>
      </c>
      <c r="HE62">
        <v>447.046</v>
      </c>
      <c r="HF62">
        <v>13.4798</v>
      </c>
      <c r="HG62">
        <v>25.6683</v>
      </c>
      <c r="HH62">
        <v>30.0001</v>
      </c>
      <c r="HI62">
        <v>25.5947</v>
      </c>
      <c r="HJ62">
        <v>25.6811</v>
      </c>
      <c r="HK62">
        <v>35.7396</v>
      </c>
      <c r="HL62">
        <v>23.9057</v>
      </c>
      <c r="HM62">
        <v>9.66705</v>
      </c>
      <c r="HN62">
        <v>13.4742</v>
      </c>
      <c r="HO62">
        <v>774.749</v>
      </c>
      <c r="HP62">
        <v>8.836370000000001</v>
      </c>
      <c r="HQ62">
        <v>101.073</v>
      </c>
      <c r="HR62">
        <v>102.288</v>
      </c>
    </row>
    <row r="63" spans="1:226">
      <c r="A63">
        <v>47</v>
      </c>
      <c r="B63">
        <v>1679505578.1</v>
      </c>
      <c r="C63">
        <v>322</v>
      </c>
      <c r="D63" t="s">
        <v>453</v>
      </c>
      <c r="E63" t="s">
        <v>454</v>
      </c>
      <c r="F63">
        <v>5</v>
      </c>
      <c r="G63" t="s">
        <v>353</v>
      </c>
      <c r="H63" t="s">
        <v>354</v>
      </c>
      <c r="I63">
        <v>1679505570.314285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766.7949284588686</v>
      </c>
      <c r="AK63">
        <v>744.9143333333332</v>
      </c>
      <c r="AL63">
        <v>3.349098892325783</v>
      </c>
      <c r="AM63">
        <v>63.93369429513372</v>
      </c>
      <c r="AN63">
        <f>(AP63 - AO63 + BO63*1E3/(8.314*(BQ63+273.15)) * AR63/BN63 * AQ63) * BN63/(100*BB63) * 1000/(1000 - AP63)</f>
        <v>0</v>
      </c>
      <c r="AO63">
        <v>8.810365392814949</v>
      </c>
      <c r="AP63">
        <v>9.391946363636363</v>
      </c>
      <c r="AQ63">
        <v>7.191484404858641E-07</v>
      </c>
      <c r="AR63">
        <v>100.9875523592358</v>
      </c>
      <c r="AS63">
        <v>2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1.65</v>
      </c>
      <c r="BC63">
        <v>0.5</v>
      </c>
      <c r="BD63" t="s">
        <v>355</v>
      </c>
      <c r="BE63">
        <v>2</v>
      </c>
      <c r="BF63" t="b">
        <v>1</v>
      </c>
      <c r="BG63">
        <v>1679505570.314285</v>
      </c>
      <c r="BH63">
        <v>713.6033571428571</v>
      </c>
      <c r="BI63">
        <v>743.570142857143</v>
      </c>
      <c r="BJ63">
        <v>9.383350357142858</v>
      </c>
      <c r="BK63">
        <v>8.810503928571427</v>
      </c>
      <c r="BL63">
        <v>709.2295714285714</v>
      </c>
      <c r="BM63">
        <v>9.305261071428573</v>
      </c>
      <c r="BN63">
        <v>500.0938571428572</v>
      </c>
      <c r="BO63">
        <v>90.14891785714285</v>
      </c>
      <c r="BP63">
        <v>0.1000062107142857</v>
      </c>
      <c r="BQ63">
        <v>18.915375</v>
      </c>
      <c r="BR63">
        <v>20.018275</v>
      </c>
      <c r="BS63">
        <v>999.9000000000002</v>
      </c>
      <c r="BT63">
        <v>0</v>
      </c>
      <c r="BU63">
        <v>0</v>
      </c>
      <c r="BV63">
        <v>10005.23392857143</v>
      </c>
      <c r="BW63">
        <v>0</v>
      </c>
      <c r="BX63">
        <v>9.32272</v>
      </c>
      <c r="BY63">
        <v>-29.96672142857143</v>
      </c>
      <c r="BZ63">
        <v>720.3629999999999</v>
      </c>
      <c r="CA63">
        <v>750.1796428571428</v>
      </c>
      <c r="CB63">
        <v>0.5728465714285714</v>
      </c>
      <c r="CC63">
        <v>743.570142857143</v>
      </c>
      <c r="CD63">
        <v>8.810503928571427</v>
      </c>
      <c r="CE63">
        <v>0.8458988928571429</v>
      </c>
      <c r="CF63">
        <v>0.7942574285714287</v>
      </c>
      <c r="CG63">
        <v>4.501785714285714</v>
      </c>
      <c r="CH63">
        <v>3.605082857142857</v>
      </c>
      <c r="CI63">
        <v>1999.975714285715</v>
      </c>
      <c r="CJ63">
        <v>0.9799962500000001</v>
      </c>
      <c r="CK63">
        <v>0.020003475</v>
      </c>
      <c r="CL63">
        <v>0</v>
      </c>
      <c r="CM63">
        <v>2.058425</v>
      </c>
      <c r="CN63">
        <v>0</v>
      </c>
      <c r="CO63">
        <v>3389.376071428571</v>
      </c>
      <c r="CP63">
        <v>17338.01785714286</v>
      </c>
      <c r="CQ63">
        <v>39.56446428571428</v>
      </c>
      <c r="CR63">
        <v>41.55335714285714</v>
      </c>
      <c r="CS63">
        <v>39.98632142857142</v>
      </c>
      <c r="CT63">
        <v>40.15157142857142</v>
      </c>
      <c r="CU63">
        <v>38.78985714285714</v>
      </c>
      <c r="CV63">
        <v>1959.965714285715</v>
      </c>
      <c r="CW63">
        <v>40.00928571428572</v>
      </c>
      <c r="CX63">
        <v>0</v>
      </c>
      <c r="CY63">
        <v>1679505608.1</v>
      </c>
      <c r="CZ63">
        <v>0</v>
      </c>
      <c r="DA63">
        <v>0</v>
      </c>
      <c r="DB63" t="s">
        <v>356</v>
      </c>
      <c r="DC63">
        <v>1679454360.5</v>
      </c>
      <c r="DD63">
        <v>1679454360.5</v>
      </c>
      <c r="DE63">
        <v>0</v>
      </c>
      <c r="DF63">
        <v>-0.152</v>
      </c>
      <c r="DG63">
        <v>-0.046</v>
      </c>
      <c r="DH63">
        <v>3.296</v>
      </c>
      <c r="DI63">
        <v>0.35</v>
      </c>
      <c r="DJ63">
        <v>420</v>
      </c>
      <c r="DK63">
        <v>24</v>
      </c>
      <c r="DL63">
        <v>0.27</v>
      </c>
      <c r="DM63">
        <v>0.09</v>
      </c>
      <c r="DN63">
        <v>-29.97985853658536</v>
      </c>
      <c r="DO63">
        <v>0.419548432055646</v>
      </c>
      <c r="DP63">
        <v>0.1133047175209071</v>
      </c>
      <c r="DQ63">
        <v>0</v>
      </c>
      <c r="DR63">
        <v>0.5769222926829268</v>
      </c>
      <c r="DS63">
        <v>-0.02377555400696871</v>
      </c>
      <c r="DT63">
        <v>0.009835830556877499</v>
      </c>
      <c r="DU63">
        <v>1</v>
      </c>
      <c r="DV63">
        <v>1</v>
      </c>
      <c r="DW63">
        <v>2</v>
      </c>
      <c r="DX63" t="s">
        <v>357</v>
      </c>
      <c r="DY63">
        <v>2.98073</v>
      </c>
      <c r="DZ63">
        <v>2.72852</v>
      </c>
      <c r="EA63">
        <v>0.128066</v>
      </c>
      <c r="EB63">
        <v>0.132863</v>
      </c>
      <c r="EC63">
        <v>0.054181</v>
      </c>
      <c r="ED63">
        <v>0.052155</v>
      </c>
      <c r="EE63">
        <v>26205.4</v>
      </c>
      <c r="EF63">
        <v>25730.6</v>
      </c>
      <c r="EG63">
        <v>30579.9</v>
      </c>
      <c r="EH63">
        <v>29915.5</v>
      </c>
      <c r="EI63">
        <v>39922.3</v>
      </c>
      <c r="EJ63">
        <v>37349.5</v>
      </c>
      <c r="EK63">
        <v>46762.8</v>
      </c>
      <c r="EL63">
        <v>44482.4</v>
      </c>
      <c r="EM63">
        <v>1.88577</v>
      </c>
      <c r="EN63">
        <v>1.86313</v>
      </c>
      <c r="EO63">
        <v>0.0537038</v>
      </c>
      <c r="EP63">
        <v>0</v>
      </c>
      <c r="EQ63">
        <v>19.1182</v>
      </c>
      <c r="ER63">
        <v>999.9</v>
      </c>
      <c r="ES63">
        <v>25.7</v>
      </c>
      <c r="ET63">
        <v>30.4</v>
      </c>
      <c r="EU63">
        <v>12.4285</v>
      </c>
      <c r="EV63">
        <v>63.5923</v>
      </c>
      <c r="EW63">
        <v>23.3293</v>
      </c>
      <c r="EX63">
        <v>1</v>
      </c>
      <c r="EY63">
        <v>-0.08897099999999999</v>
      </c>
      <c r="EZ63">
        <v>4.92766</v>
      </c>
      <c r="FA63">
        <v>20.1382</v>
      </c>
      <c r="FB63">
        <v>5.23122</v>
      </c>
      <c r="FC63">
        <v>11.9722</v>
      </c>
      <c r="FD63">
        <v>4.97105</v>
      </c>
      <c r="FE63">
        <v>3.28955</v>
      </c>
      <c r="FF63">
        <v>9999</v>
      </c>
      <c r="FG63">
        <v>9999</v>
      </c>
      <c r="FH63">
        <v>9999</v>
      </c>
      <c r="FI63">
        <v>999.9</v>
      </c>
      <c r="FJ63">
        <v>4.97293</v>
      </c>
      <c r="FK63">
        <v>1.87698</v>
      </c>
      <c r="FL63">
        <v>1.87507</v>
      </c>
      <c r="FM63">
        <v>1.8779</v>
      </c>
      <c r="FN63">
        <v>1.87458</v>
      </c>
      <c r="FO63">
        <v>1.87824</v>
      </c>
      <c r="FP63">
        <v>1.87531</v>
      </c>
      <c r="FQ63">
        <v>1.87641</v>
      </c>
      <c r="FR63">
        <v>0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4.44</v>
      </c>
      <c r="GF63">
        <v>0.07820000000000001</v>
      </c>
      <c r="GG63">
        <v>1.972114183739502</v>
      </c>
      <c r="GH63">
        <v>0.004449671774874308</v>
      </c>
      <c r="GI63">
        <v>-1.829466635312074E-06</v>
      </c>
      <c r="GJ63">
        <v>4.661545964856727E-10</v>
      </c>
      <c r="GK63">
        <v>0.005649818396270764</v>
      </c>
      <c r="GL63">
        <v>0.003047750899037379</v>
      </c>
      <c r="GM63">
        <v>0.0005145890388989142</v>
      </c>
      <c r="GN63">
        <v>-5.930110997495773E-07</v>
      </c>
      <c r="GO63">
        <v>0</v>
      </c>
      <c r="GP63">
        <v>2134</v>
      </c>
      <c r="GQ63">
        <v>1</v>
      </c>
      <c r="GR63">
        <v>23</v>
      </c>
      <c r="GS63">
        <v>853.6</v>
      </c>
      <c r="GT63">
        <v>853.6</v>
      </c>
      <c r="GU63">
        <v>1.81519</v>
      </c>
      <c r="GV63">
        <v>2.53052</v>
      </c>
      <c r="GW63">
        <v>1.39893</v>
      </c>
      <c r="GX63">
        <v>2.34009</v>
      </c>
      <c r="GY63">
        <v>1.44897</v>
      </c>
      <c r="GZ63">
        <v>2.47192</v>
      </c>
      <c r="HA63">
        <v>36.152</v>
      </c>
      <c r="HB63">
        <v>24.0262</v>
      </c>
      <c r="HC63">
        <v>18</v>
      </c>
      <c r="HD63">
        <v>490.213</v>
      </c>
      <c r="HE63">
        <v>447.364</v>
      </c>
      <c r="HF63">
        <v>13.4591</v>
      </c>
      <c r="HG63">
        <v>25.665</v>
      </c>
      <c r="HH63">
        <v>30</v>
      </c>
      <c r="HI63">
        <v>25.592</v>
      </c>
      <c r="HJ63">
        <v>25.6783</v>
      </c>
      <c r="HK63">
        <v>36.3394</v>
      </c>
      <c r="HL63">
        <v>23.9057</v>
      </c>
      <c r="HM63">
        <v>9.66705</v>
      </c>
      <c r="HN63">
        <v>13.4545</v>
      </c>
      <c r="HO63">
        <v>788.109</v>
      </c>
      <c r="HP63">
        <v>8.836370000000001</v>
      </c>
      <c r="HQ63">
        <v>101.073</v>
      </c>
      <c r="HR63">
        <v>102.29</v>
      </c>
    </row>
    <row r="64" spans="1:226">
      <c r="A64">
        <v>48</v>
      </c>
      <c r="B64">
        <v>1679505583.1</v>
      </c>
      <c r="C64">
        <v>327</v>
      </c>
      <c r="D64" t="s">
        <v>455</v>
      </c>
      <c r="E64" t="s">
        <v>456</v>
      </c>
      <c r="F64">
        <v>5</v>
      </c>
      <c r="G64" t="s">
        <v>353</v>
      </c>
      <c r="H64" t="s">
        <v>354</v>
      </c>
      <c r="I64">
        <v>1679505575.6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783.9874467629252</v>
      </c>
      <c r="AK64">
        <v>761.9570606060606</v>
      </c>
      <c r="AL64">
        <v>3.417731010695007</v>
      </c>
      <c r="AM64">
        <v>63.93369429513372</v>
      </c>
      <c r="AN64">
        <f>(AP64 - AO64 + BO64*1E3/(8.314*(BQ64+273.15)) * AR64/BN64 * AQ64) * BN64/(100*BB64) * 1000/(1000 - AP64)</f>
        <v>0</v>
      </c>
      <c r="AO64">
        <v>8.810258383993446</v>
      </c>
      <c r="AP64">
        <v>9.393351999999998</v>
      </c>
      <c r="AQ64">
        <v>3.514285147992272E-07</v>
      </c>
      <c r="AR64">
        <v>100.9875523592358</v>
      </c>
      <c r="AS64">
        <v>2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1.65</v>
      </c>
      <c r="BC64">
        <v>0.5</v>
      </c>
      <c r="BD64" t="s">
        <v>355</v>
      </c>
      <c r="BE64">
        <v>2</v>
      </c>
      <c r="BF64" t="b">
        <v>1</v>
      </c>
      <c r="BG64">
        <v>1679505575.6</v>
      </c>
      <c r="BH64">
        <v>731.3035185185186</v>
      </c>
      <c r="BI64">
        <v>761.3257037037037</v>
      </c>
      <c r="BJ64">
        <v>9.389555555555555</v>
      </c>
      <c r="BK64">
        <v>8.810584074074074</v>
      </c>
      <c r="BL64">
        <v>726.8847407407409</v>
      </c>
      <c r="BM64">
        <v>9.311390000000001</v>
      </c>
      <c r="BN64">
        <v>500.0643703703703</v>
      </c>
      <c r="BO64">
        <v>90.1491925925926</v>
      </c>
      <c r="BP64">
        <v>0.1000265703703704</v>
      </c>
      <c r="BQ64">
        <v>18.9167037037037</v>
      </c>
      <c r="BR64">
        <v>20.01452592592593</v>
      </c>
      <c r="BS64">
        <v>999.9000000000001</v>
      </c>
      <c r="BT64">
        <v>0</v>
      </c>
      <c r="BU64">
        <v>0</v>
      </c>
      <c r="BV64">
        <v>10002.00555555555</v>
      </c>
      <c r="BW64">
        <v>0</v>
      </c>
      <c r="BX64">
        <v>9.32272</v>
      </c>
      <c r="BY64">
        <v>-30.02213703703703</v>
      </c>
      <c r="BZ64">
        <v>738.2352592592592</v>
      </c>
      <c r="CA64">
        <v>768.093</v>
      </c>
      <c r="CB64">
        <v>0.5789715925925926</v>
      </c>
      <c r="CC64">
        <v>761.3257037037037</v>
      </c>
      <c r="CD64">
        <v>8.810584074074074</v>
      </c>
      <c r="CE64">
        <v>0.8464607777777778</v>
      </c>
      <c r="CF64">
        <v>0.7942671111111111</v>
      </c>
      <c r="CG64">
        <v>4.511277777777778</v>
      </c>
      <c r="CH64">
        <v>3.605255555555555</v>
      </c>
      <c r="CI64">
        <v>1999.967407407408</v>
      </c>
      <c r="CJ64">
        <v>0.9799966666666668</v>
      </c>
      <c r="CK64">
        <v>0.02000304444444445</v>
      </c>
      <c r="CL64">
        <v>0</v>
      </c>
      <c r="CM64">
        <v>2.095896296296297</v>
      </c>
      <c r="CN64">
        <v>0</v>
      </c>
      <c r="CO64">
        <v>3389.431481481482</v>
      </c>
      <c r="CP64">
        <v>17337.94074074075</v>
      </c>
      <c r="CQ64">
        <v>39.64096296296297</v>
      </c>
      <c r="CR64">
        <v>41.63166666666666</v>
      </c>
      <c r="CS64">
        <v>40.05059259259259</v>
      </c>
      <c r="CT64">
        <v>40.22903703703704</v>
      </c>
      <c r="CU64">
        <v>38.85611111111111</v>
      </c>
      <c r="CV64">
        <v>1959.959259259259</v>
      </c>
      <c r="CW64">
        <v>40.00592592592592</v>
      </c>
      <c r="CX64">
        <v>0</v>
      </c>
      <c r="CY64">
        <v>1679505612.9</v>
      </c>
      <c r="CZ64">
        <v>0</v>
      </c>
      <c r="DA64">
        <v>0</v>
      </c>
      <c r="DB64" t="s">
        <v>356</v>
      </c>
      <c r="DC64">
        <v>1679454360.5</v>
      </c>
      <c r="DD64">
        <v>1679454360.5</v>
      </c>
      <c r="DE64">
        <v>0</v>
      </c>
      <c r="DF64">
        <v>-0.152</v>
      </c>
      <c r="DG64">
        <v>-0.046</v>
      </c>
      <c r="DH64">
        <v>3.296</v>
      </c>
      <c r="DI64">
        <v>0.35</v>
      </c>
      <c r="DJ64">
        <v>420</v>
      </c>
      <c r="DK64">
        <v>24</v>
      </c>
      <c r="DL64">
        <v>0.27</v>
      </c>
      <c r="DM64">
        <v>0.09</v>
      </c>
      <c r="DN64">
        <v>-30.01044146341463</v>
      </c>
      <c r="DO64">
        <v>-0.4520425087108533</v>
      </c>
      <c r="DP64">
        <v>0.1438304675746292</v>
      </c>
      <c r="DQ64">
        <v>0</v>
      </c>
      <c r="DR64">
        <v>0.5747139268292683</v>
      </c>
      <c r="DS64">
        <v>0.05385087804878044</v>
      </c>
      <c r="DT64">
        <v>0.006845165127941944</v>
      </c>
      <c r="DU64">
        <v>1</v>
      </c>
      <c r="DV64">
        <v>1</v>
      </c>
      <c r="DW64">
        <v>2</v>
      </c>
      <c r="DX64" t="s">
        <v>357</v>
      </c>
      <c r="DY64">
        <v>2.9806</v>
      </c>
      <c r="DZ64">
        <v>2.72829</v>
      </c>
      <c r="EA64">
        <v>0.130026</v>
      </c>
      <c r="EB64">
        <v>0.134785</v>
      </c>
      <c r="EC64">
        <v>0.0541882</v>
      </c>
      <c r="ED64">
        <v>0.0521298</v>
      </c>
      <c r="EE64">
        <v>26147.1</v>
      </c>
      <c r="EF64">
        <v>25673.8</v>
      </c>
      <c r="EG64">
        <v>30580.6</v>
      </c>
      <c r="EH64">
        <v>29915.7</v>
      </c>
      <c r="EI64">
        <v>39923.1</v>
      </c>
      <c r="EJ64">
        <v>37350.3</v>
      </c>
      <c r="EK64">
        <v>46763.9</v>
      </c>
      <c r="EL64">
        <v>44482</v>
      </c>
      <c r="EM64">
        <v>1.88577</v>
      </c>
      <c r="EN64">
        <v>1.86303</v>
      </c>
      <c r="EO64">
        <v>0.0552386</v>
      </c>
      <c r="EP64">
        <v>0</v>
      </c>
      <c r="EQ64">
        <v>19.1166</v>
      </c>
      <c r="ER64">
        <v>999.9</v>
      </c>
      <c r="ES64">
        <v>25.7</v>
      </c>
      <c r="ET64">
        <v>30.4</v>
      </c>
      <c r="EU64">
        <v>12.427</v>
      </c>
      <c r="EV64">
        <v>63.5123</v>
      </c>
      <c r="EW64">
        <v>23.8862</v>
      </c>
      <c r="EX64">
        <v>1</v>
      </c>
      <c r="EY64">
        <v>-0.0890676</v>
      </c>
      <c r="EZ64">
        <v>4.88836</v>
      </c>
      <c r="FA64">
        <v>20.1392</v>
      </c>
      <c r="FB64">
        <v>5.23182</v>
      </c>
      <c r="FC64">
        <v>11.9713</v>
      </c>
      <c r="FD64">
        <v>4.97115</v>
      </c>
      <c r="FE64">
        <v>3.2896</v>
      </c>
      <c r="FF64">
        <v>9999</v>
      </c>
      <c r="FG64">
        <v>9999</v>
      </c>
      <c r="FH64">
        <v>9999</v>
      </c>
      <c r="FI64">
        <v>999.9</v>
      </c>
      <c r="FJ64">
        <v>4.97291</v>
      </c>
      <c r="FK64">
        <v>1.87698</v>
      </c>
      <c r="FL64">
        <v>1.87507</v>
      </c>
      <c r="FM64">
        <v>1.8779</v>
      </c>
      <c r="FN64">
        <v>1.87458</v>
      </c>
      <c r="FO64">
        <v>1.87822</v>
      </c>
      <c r="FP64">
        <v>1.87531</v>
      </c>
      <c r="FQ64">
        <v>1.87639</v>
      </c>
      <c r="FR64">
        <v>0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4.482</v>
      </c>
      <c r="GF64">
        <v>0.07820000000000001</v>
      </c>
      <c r="GG64">
        <v>1.972114183739502</v>
      </c>
      <c r="GH64">
        <v>0.004449671774874308</v>
      </c>
      <c r="GI64">
        <v>-1.829466635312074E-06</v>
      </c>
      <c r="GJ64">
        <v>4.661545964856727E-10</v>
      </c>
      <c r="GK64">
        <v>0.005649818396270764</v>
      </c>
      <c r="GL64">
        <v>0.003047750899037379</v>
      </c>
      <c r="GM64">
        <v>0.0005145890388989142</v>
      </c>
      <c r="GN64">
        <v>-5.930110997495773E-07</v>
      </c>
      <c r="GO64">
        <v>0</v>
      </c>
      <c r="GP64">
        <v>2134</v>
      </c>
      <c r="GQ64">
        <v>1</v>
      </c>
      <c r="GR64">
        <v>23</v>
      </c>
      <c r="GS64">
        <v>853.7</v>
      </c>
      <c r="GT64">
        <v>853.7</v>
      </c>
      <c r="GU64">
        <v>1.84692</v>
      </c>
      <c r="GV64">
        <v>2.54761</v>
      </c>
      <c r="GW64">
        <v>1.39893</v>
      </c>
      <c r="GX64">
        <v>2.34009</v>
      </c>
      <c r="GY64">
        <v>1.44897</v>
      </c>
      <c r="GZ64">
        <v>2.40723</v>
      </c>
      <c r="HA64">
        <v>36.152</v>
      </c>
      <c r="HB64">
        <v>24.0175</v>
      </c>
      <c r="HC64">
        <v>18</v>
      </c>
      <c r="HD64">
        <v>490.194</v>
      </c>
      <c r="HE64">
        <v>447.281</v>
      </c>
      <c r="HF64">
        <v>13.4419</v>
      </c>
      <c r="HG64">
        <v>25.6623</v>
      </c>
      <c r="HH64">
        <v>29.9999</v>
      </c>
      <c r="HI64">
        <v>25.5893</v>
      </c>
      <c r="HJ64">
        <v>25.6756</v>
      </c>
      <c r="HK64">
        <v>36.9882</v>
      </c>
      <c r="HL64">
        <v>23.9057</v>
      </c>
      <c r="HM64">
        <v>9.66705</v>
      </c>
      <c r="HN64">
        <v>13.4445</v>
      </c>
      <c r="HO64">
        <v>808.1559999999999</v>
      </c>
      <c r="HP64">
        <v>8.836370000000001</v>
      </c>
      <c r="HQ64">
        <v>101.075</v>
      </c>
      <c r="HR64">
        <v>102.289</v>
      </c>
    </row>
    <row r="65" spans="1:226">
      <c r="A65">
        <v>49</v>
      </c>
      <c r="B65">
        <v>1679505588.1</v>
      </c>
      <c r="C65">
        <v>332</v>
      </c>
      <c r="D65" t="s">
        <v>457</v>
      </c>
      <c r="E65" t="s">
        <v>458</v>
      </c>
      <c r="F65">
        <v>5</v>
      </c>
      <c r="G65" t="s">
        <v>353</v>
      </c>
      <c r="H65" t="s">
        <v>354</v>
      </c>
      <c r="I65">
        <v>1679505580.314285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800.7018684283828</v>
      </c>
      <c r="AK65">
        <v>778.8189454545453</v>
      </c>
      <c r="AL65">
        <v>3.35969582580825</v>
      </c>
      <c r="AM65">
        <v>63.93369429513372</v>
      </c>
      <c r="AN65">
        <f>(AP65 - AO65 + BO65*1E3/(8.314*(BQ65+273.15)) * AR65/BN65 * AQ65) * BN65/(100*BB65) * 1000/(1000 - AP65)</f>
        <v>0</v>
      </c>
      <c r="AO65">
        <v>8.808029663652375</v>
      </c>
      <c r="AP65">
        <v>9.393761030303029</v>
      </c>
      <c r="AQ65">
        <v>1.454465997019648E-07</v>
      </c>
      <c r="AR65">
        <v>100.9875523592358</v>
      </c>
      <c r="AS65">
        <v>2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1.65</v>
      </c>
      <c r="BC65">
        <v>0.5</v>
      </c>
      <c r="BD65" t="s">
        <v>355</v>
      </c>
      <c r="BE65">
        <v>2</v>
      </c>
      <c r="BF65" t="b">
        <v>1</v>
      </c>
      <c r="BG65">
        <v>1679505580.314285</v>
      </c>
      <c r="BH65">
        <v>747.0916071428571</v>
      </c>
      <c r="BI65">
        <v>777.1096428571428</v>
      </c>
      <c r="BJ65">
        <v>9.392103214285713</v>
      </c>
      <c r="BK65">
        <v>8.80958</v>
      </c>
      <c r="BL65">
        <v>742.6331785714286</v>
      </c>
      <c r="BM65">
        <v>9.313906785714286</v>
      </c>
      <c r="BN65">
        <v>500.08475</v>
      </c>
      <c r="BO65">
        <v>90.14986071428571</v>
      </c>
      <c r="BP65">
        <v>0.09994890357142859</v>
      </c>
      <c r="BQ65">
        <v>18.91615357142857</v>
      </c>
      <c r="BR65">
        <v>20.01835714285714</v>
      </c>
      <c r="BS65">
        <v>999.9000000000002</v>
      </c>
      <c r="BT65">
        <v>0</v>
      </c>
      <c r="BU65">
        <v>0</v>
      </c>
      <c r="BV65">
        <v>10001.59928571429</v>
      </c>
      <c r="BW65">
        <v>0</v>
      </c>
      <c r="BX65">
        <v>9.32272</v>
      </c>
      <c r="BY65">
        <v>-30.01797142857143</v>
      </c>
      <c r="BZ65">
        <v>754.1749285714285</v>
      </c>
      <c r="CA65">
        <v>784.0163928571428</v>
      </c>
      <c r="CB65">
        <v>0.5825228928571429</v>
      </c>
      <c r="CC65">
        <v>777.1096428571428</v>
      </c>
      <c r="CD65">
        <v>8.80958</v>
      </c>
      <c r="CE65">
        <v>0.8466967499999999</v>
      </c>
      <c r="CF65">
        <v>0.7941825714285715</v>
      </c>
      <c r="CG65">
        <v>4.515260714285715</v>
      </c>
      <c r="CH65">
        <v>3.603744642857143</v>
      </c>
      <c r="CI65">
        <v>1999.9525</v>
      </c>
      <c r="CJ65">
        <v>0.9799970000000001</v>
      </c>
      <c r="CK65">
        <v>0.02000270000000001</v>
      </c>
      <c r="CL65">
        <v>0</v>
      </c>
      <c r="CM65">
        <v>2.060457142857143</v>
      </c>
      <c r="CN65">
        <v>0</v>
      </c>
      <c r="CO65">
        <v>3389.461785714285</v>
      </c>
      <c r="CP65">
        <v>17337.80357142857</v>
      </c>
      <c r="CQ65">
        <v>39.73635714285714</v>
      </c>
      <c r="CR65">
        <v>41.69174999999998</v>
      </c>
      <c r="CS65">
        <v>40.12692857142856</v>
      </c>
      <c r="CT65">
        <v>40.31007142857142</v>
      </c>
      <c r="CU65">
        <v>38.93046428571428</v>
      </c>
      <c r="CV65">
        <v>1959.9475</v>
      </c>
      <c r="CW65">
        <v>40.00285714285714</v>
      </c>
      <c r="CX65">
        <v>0</v>
      </c>
      <c r="CY65">
        <v>1679505618.3</v>
      </c>
      <c r="CZ65">
        <v>0</v>
      </c>
      <c r="DA65">
        <v>0</v>
      </c>
      <c r="DB65" t="s">
        <v>356</v>
      </c>
      <c r="DC65">
        <v>1679454360.5</v>
      </c>
      <c r="DD65">
        <v>1679454360.5</v>
      </c>
      <c r="DE65">
        <v>0</v>
      </c>
      <c r="DF65">
        <v>-0.152</v>
      </c>
      <c r="DG65">
        <v>-0.046</v>
      </c>
      <c r="DH65">
        <v>3.296</v>
      </c>
      <c r="DI65">
        <v>0.35</v>
      </c>
      <c r="DJ65">
        <v>420</v>
      </c>
      <c r="DK65">
        <v>24</v>
      </c>
      <c r="DL65">
        <v>0.27</v>
      </c>
      <c r="DM65">
        <v>0.09</v>
      </c>
      <c r="DN65">
        <v>-30.00079</v>
      </c>
      <c r="DO65">
        <v>-0.483915196998071</v>
      </c>
      <c r="DP65">
        <v>0.1547006509359285</v>
      </c>
      <c r="DQ65">
        <v>0</v>
      </c>
      <c r="DR65">
        <v>0.5799368749999999</v>
      </c>
      <c r="DS65">
        <v>0.04777586116322569</v>
      </c>
      <c r="DT65">
        <v>0.004841218045014602</v>
      </c>
      <c r="DU65">
        <v>1</v>
      </c>
      <c r="DV65">
        <v>1</v>
      </c>
      <c r="DW65">
        <v>2</v>
      </c>
      <c r="DX65" t="s">
        <v>357</v>
      </c>
      <c r="DY65">
        <v>2.9806</v>
      </c>
      <c r="DZ65">
        <v>2.72798</v>
      </c>
      <c r="EA65">
        <v>0.13195</v>
      </c>
      <c r="EB65">
        <v>0.136673</v>
      </c>
      <c r="EC65">
        <v>0.0541957</v>
      </c>
      <c r="ED65">
        <v>0.0521345</v>
      </c>
      <c r="EE65">
        <v>26089.5</v>
      </c>
      <c r="EF65">
        <v>25617.6</v>
      </c>
      <c r="EG65">
        <v>30580.8</v>
      </c>
      <c r="EH65">
        <v>29915.5</v>
      </c>
      <c r="EI65">
        <v>39922.9</v>
      </c>
      <c r="EJ65">
        <v>37350</v>
      </c>
      <c r="EK65">
        <v>46763.8</v>
      </c>
      <c r="EL65">
        <v>44481.7</v>
      </c>
      <c r="EM65">
        <v>1.88557</v>
      </c>
      <c r="EN65">
        <v>1.86303</v>
      </c>
      <c r="EO65">
        <v>0.0542738</v>
      </c>
      <c r="EP65">
        <v>0</v>
      </c>
      <c r="EQ65">
        <v>19.1162</v>
      </c>
      <c r="ER65">
        <v>999.9</v>
      </c>
      <c r="ES65">
        <v>25.7</v>
      </c>
      <c r="ET65">
        <v>30.4</v>
      </c>
      <c r="EU65">
        <v>12.4261</v>
      </c>
      <c r="EV65">
        <v>63.6423</v>
      </c>
      <c r="EW65">
        <v>23.3293</v>
      </c>
      <c r="EX65">
        <v>1</v>
      </c>
      <c r="EY65">
        <v>-0.0897129</v>
      </c>
      <c r="EZ65">
        <v>4.9184</v>
      </c>
      <c r="FA65">
        <v>20.1378</v>
      </c>
      <c r="FB65">
        <v>5.22897</v>
      </c>
      <c r="FC65">
        <v>11.9719</v>
      </c>
      <c r="FD65">
        <v>4.97055</v>
      </c>
      <c r="FE65">
        <v>3.289</v>
      </c>
      <c r="FF65">
        <v>9999</v>
      </c>
      <c r="FG65">
        <v>9999</v>
      </c>
      <c r="FH65">
        <v>9999</v>
      </c>
      <c r="FI65">
        <v>999.9</v>
      </c>
      <c r="FJ65">
        <v>4.9729</v>
      </c>
      <c r="FK65">
        <v>1.87697</v>
      </c>
      <c r="FL65">
        <v>1.87507</v>
      </c>
      <c r="FM65">
        <v>1.87789</v>
      </c>
      <c r="FN65">
        <v>1.87455</v>
      </c>
      <c r="FO65">
        <v>1.87821</v>
      </c>
      <c r="FP65">
        <v>1.87531</v>
      </c>
      <c r="FQ65">
        <v>1.87639</v>
      </c>
      <c r="FR65">
        <v>0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4.523</v>
      </c>
      <c r="GF65">
        <v>0.07820000000000001</v>
      </c>
      <c r="GG65">
        <v>1.972114183739502</v>
      </c>
      <c r="GH65">
        <v>0.004449671774874308</v>
      </c>
      <c r="GI65">
        <v>-1.829466635312074E-06</v>
      </c>
      <c r="GJ65">
        <v>4.661545964856727E-10</v>
      </c>
      <c r="GK65">
        <v>0.005649818396270764</v>
      </c>
      <c r="GL65">
        <v>0.003047750899037379</v>
      </c>
      <c r="GM65">
        <v>0.0005145890388989142</v>
      </c>
      <c r="GN65">
        <v>-5.930110997495773E-07</v>
      </c>
      <c r="GO65">
        <v>0</v>
      </c>
      <c r="GP65">
        <v>2134</v>
      </c>
      <c r="GQ65">
        <v>1</v>
      </c>
      <c r="GR65">
        <v>23</v>
      </c>
      <c r="GS65">
        <v>853.8</v>
      </c>
      <c r="GT65">
        <v>853.8</v>
      </c>
      <c r="GU65">
        <v>1.875</v>
      </c>
      <c r="GV65">
        <v>2.53906</v>
      </c>
      <c r="GW65">
        <v>1.39893</v>
      </c>
      <c r="GX65">
        <v>2.34009</v>
      </c>
      <c r="GY65">
        <v>1.44897</v>
      </c>
      <c r="GZ65">
        <v>2.48657</v>
      </c>
      <c r="HA65">
        <v>36.152</v>
      </c>
      <c r="HB65">
        <v>24.0262</v>
      </c>
      <c r="HC65">
        <v>18</v>
      </c>
      <c r="HD65">
        <v>490.066</v>
      </c>
      <c r="HE65">
        <v>447.259</v>
      </c>
      <c r="HF65">
        <v>13.4288</v>
      </c>
      <c r="HG65">
        <v>25.6596</v>
      </c>
      <c r="HH65">
        <v>29.9998</v>
      </c>
      <c r="HI65">
        <v>25.5866</v>
      </c>
      <c r="HJ65">
        <v>25.673</v>
      </c>
      <c r="HK65">
        <v>37.5402</v>
      </c>
      <c r="HL65">
        <v>23.9057</v>
      </c>
      <c r="HM65">
        <v>9.66705</v>
      </c>
      <c r="HN65">
        <v>13.4244</v>
      </c>
      <c r="HO65">
        <v>821.553</v>
      </c>
      <c r="HP65">
        <v>8.85097</v>
      </c>
      <c r="HQ65">
        <v>101.075</v>
      </c>
      <c r="HR65">
        <v>102.289</v>
      </c>
    </row>
    <row r="66" spans="1:226">
      <c r="A66">
        <v>50</v>
      </c>
      <c r="B66">
        <v>1679505592.6</v>
      </c>
      <c r="C66">
        <v>336.5</v>
      </c>
      <c r="D66" t="s">
        <v>459</v>
      </c>
      <c r="E66" t="s">
        <v>460</v>
      </c>
      <c r="F66">
        <v>5</v>
      </c>
      <c r="G66" t="s">
        <v>353</v>
      </c>
      <c r="H66" t="s">
        <v>354</v>
      </c>
      <c r="I66">
        <v>1679505584.760714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815.5204012327084</v>
      </c>
      <c r="AK66">
        <v>793.7878666666662</v>
      </c>
      <c r="AL66">
        <v>3.315311673392258</v>
      </c>
      <c r="AM66">
        <v>63.93369429513372</v>
      </c>
      <c r="AN66">
        <f>(AP66 - AO66 + BO66*1E3/(8.314*(BQ66+273.15)) * AR66/BN66 * AQ66) * BN66/(100*BB66) * 1000/(1000 - AP66)</f>
        <v>0</v>
      </c>
      <c r="AO66">
        <v>8.807406682847319</v>
      </c>
      <c r="AP66">
        <v>9.393640060606058</v>
      </c>
      <c r="AQ66">
        <v>-1.29121748179519E-07</v>
      </c>
      <c r="AR66">
        <v>100.9875523592358</v>
      </c>
      <c r="AS66">
        <v>2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1.65</v>
      </c>
      <c r="BC66">
        <v>0.5</v>
      </c>
      <c r="BD66" t="s">
        <v>355</v>
      </c>
      <c r="BE66">
        <v>2</v>
      </c>
      <c r="BF66" t="b">
        <v>1</v>
      </c>
      <c r="BG66">
        <v>1679505584.760714</v>
      </c>
      <c r="BH66">
        <v>761.9555357142856</v>
      </c>
      <c r="BI66">
        <v>791.9036428571427</v>
      </c>
      <c r="BJ66">
        <v>9.393196785714284</v>
      </c>
      <c r="BK66">
        <v>8.80867607142857</v>
      </c>
      <c r="BL66">
        <v>757.4602142857144</v>
      </c>
      <c r="BM66">
        <v>9.31498642857143</v>
      </c>
      <c r="BN66">
        <v>500.0673214285715</v>
      </c>
      <c r="BO66">
        <v>90.15022499999999</v>
      </c>
      <c r="BP66">
        <v>0.09996502857142857</v>
      </c>
      <c r="BQ66">
        <v>18.91582857142857</v>
      </c>
      <c r="BR66">
        <v>20.01715357142857</v>
      </c>
      <c r="BS66">
        <v>999.9000000000002</v>
      </c>
      <c r="BT66">
        <v>0</v>
      </c>
      <c r="BU66">
        <v>0</v>
      </c>
      <c r="BV66">
        <v>9998.390357142856</v>
      </c>
      <c r="BW66">
        <v>0</v>
      </c>
      <c r="BX66">
        <v>9.32272</v>
      </c>
      <c r="BY66">
        <v>-29.948025</v>
      </c>
      <c r="BZ66">
        <v>769.1805357142857</v>
      </c>
      <c r="CA66">
        <v>798.9410714285714</v>
      </c>
      <c r="CB66">
        <v>0.5845200357142856</v>
      </c>
      <c r="CC66">
        <v>791.9036428571427</v>
      </c>
      <c r="CD66">
        <v>8.80867607142857</v>
      </c>
      <c r="CE66">
        <v>0.8467987857142859</v>
      </c>
      <c r="CF66">
        <v>0.7941043571428571</v>
      </c>
      <c r="CG66">
        <v>4.516982857142857</v>
      </c>
      <c r="CH66">
        <v>3.602346785714285</v>
      </c>
      <c r="CI66">
        <v>1999.971071428572</v>
      </c>
      <c r="CJ66">
        <v>0.9799975357142857</v>
      </c>
      <c r="CK66">
        <v>0.02000214642857143</v>
      </c>
      <c r="CL66">
        <v>0</v>
      </c>
      <c r="CM66">
        <v>2.091321428571428</v>
      </c>
      <c r="CN66">
        <v>0</v>
      </c>
      <c r="CO66">
        <v>3389.385357142857</v>
      </c>
      <c r="CP66">
        <v>17337.96071428571</v>
      </c>
      <c r="CQ66">
        <v>39.80332142857142</v>
      </c>
      <c r="CR66">
        <v>41.75192857142856</v>
      </c>
      <c r="CS66">
        <v>40.18942857142856</v>
      </c>
      <c r="CT66">
        <v>40.37696428571429</v>
      </c>
      <c r="CU66">
        <v>38.99742857142856</v>
      </c>
      <c r="CV66">
        <v>1959.968571428571</v>
      </c>
      <c r="CW66">
        <v>40.00035714285714</v>
      </c>
      <c r="CX66">
        <v>0</v>
      </c>
      <c r="CY66">
        <v>1679505622.5</v>
      </c>
      <c r="CZ66">
        <v>0</v>
      </c>
      <c r="DA66">
        <v>0</v>
      </c>
      <c r="DB66" t="s">
        <v>356</v>
      </c>
      <c r="DC66">
        <v>1679454360.5</v>
      </c>
      <c r="DD66">
        <v>1679454360.5</v>
      </c>
      <c r="DE66">
        <v>0</v>
      </c>
      <c r="DF66">
        <v>-0.152</v>
      </c>
      <c r="DG66">
        <v>-0.046</v>
      </c>
      <c r="DH66">
        <v>3.296</v>
      </c>
      <c r="DI66">
        <v>0.35</v>
      </c>
      <c r="DJ66">
        <v>420</v>
      </c>
      <c r="DK66">
        <v>24</v>
      </c>
      <c r="DL66">
        <v>0.27</v>
      </c>
      <c r="DM66">
        <v>0.09</v>
      </c>
      <c r="DN66">
        <v>-29.93497</v>
      </c>
      <c r="DO66">
        <v>0.9314251407130519</v>
      </c>
      <c r="DP66">
        <v>0.225170641070278</v>
      </c>
      <c r="DQ66">
        <v>0</v>
      </c>
      <c r="DR66">
        <v>0.5833415000000001</v>
      </c>
      <c r="DS66">
        <v>0.03008539587241914</v>
      </c>
      <c r="DT66">
        <v>0.00316599831806651</v>
      </c>
      <c r="DU66">
        <v>1</v>
      </c>
      <c r="DV66">
        <v>1</v>
      </c>
      <c r="DW66">
        <v>2</v>
      </c>
      <c r="DX66" t="s">
        <v>357</v>
      </c>
      <c r="DY66">
        <v>2.98072</v>
      </c>
      <c r="DZ66">
        <v>2.72845</v>
      </c>
      <c r="EA66">
        <v>0.133625</v>
      </c>
      <c r="EB66">
        <v>0.138272</v>
      </c>
      <c r="EC66">
        <v>0.0541925</v>
      </c>
      <c r="ED66">
        <v>0.0521357</v>
      </c>
      <c r="EE66">
        <v>26039.5</v>
      </c>
      <c r="EF66">
        <v>25570.9</v>
      </c>
      <c r="EG66">
        <v>30581.2</v>
      </c>
      <c r="EH66">
        <v>29916.3</v>
      </c>
      <c r="EI66">
        <v>39923.5</v>
      </c>
      <c r="EJ66">
        <v>37351.2</v>
      </c>
      <c r="EK66">
        <v>46764.2</v>
      </c>
      <c r="EL66">
        <v>44483</v>
      </c>
      <c r="EM66">
        <v>1.88587</v>
      </c>
      <c r="EN66">
        <v>1.8631</v>
      </c>
      <c r="EO66">
        <v>0.0543669</v>
      </c>
      <c r="EP66">
        <v>0</v>
      </c>
      <c r="EQ66">
        <v>19.1148</v>
      </c>
      <c r="ER66">
        <v>999.9</v>
      </c>
      <c r="ES66">
        <v>25.7</v>
      </c>
      <c r="ET66">
        <v>30.4</v>
      </c>
      <c r="EU66">
        <v>12.4278</v>
      </c>
      <c r="EV66">
        <v>63.6023</v>
      </c>
      <c r="EW66">
        <v>23.738</v>
      </c>
      <c r="EX66">
        <v>1</v>
      </c>
      <c r="EY66">
        <v>-0.0896291</v>
      </c>
      <c r="EZ66">
        <v>4.94513</v>
      </c>
      <c r="FA66">
        <v>20.1378</v>
      </c>
      <c r="FB66">
        <v>5.23152</v>
      </c>
      <c r="FC66">
        <v>11.9724</v>
      </c>
      <c r="FD66">
        <v>4.97125</v>
      </c>
      <c r="FE66">
        <v>3.2895</v>
      </c>
      <c r="FF66">
        <v>9999</v>
      </c>
      <c r="FG66">
        <v>9999</v>
      </c>
      <c r="FH66">
        <v>9999</v>
      </c>
      <c r="FI66">
        <v>999.9</v>
      </c>
      <c r="FJ66">
        <v>4.97291</v>
      </c>
      <c r="FK66">
        <v>1.87698</v>
      </c>
      <c r="FL66">
        <v>1.8751</v>
      </c>
      <c r="FM66">
        <v>1.8779</v>
      </c>
      <c r="FN66">
        <v>1.87458</v>
      </c>
      <c r="FO66">
        <v>1.87822</v>
      </c>
      <c r="FP66">
        <v>1.87531</v>
      </c>
      <c r="FQ66">
        <v>1.8764</v>
      </c>
      <c r="FR66">
        <v>0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4.56</v>
      </c>
      <c r="GF66">
        <v>0.07820000000000001</v>
      </c>
      <c r="GG66">
        <v>1.972114183739502</v>
      </c>
      <c r="GH66">
        <v>0.004449671774874308</v>
      </c>
      <c r="GI66">
        <v>-1.829466635312074E-06</v>
      </c>
      <c r="GJ66">
        <v>4.661545964856727E-10</v>
      </c>
      <c r="GK66">
        <v>0.005649818396270764</v>
      </c>
      <c r="GL66">
        <v>0.003047750899037379</v>
      </c>
      <c r="GM66">
        <v>0.0005145890388989142</v>
      </c>
      <c r="GN66">
        <v>-5.930110997495773E-07</v>
      </c>
      <c r="GO66">
        <v>0</v>
      </c>
      <c r="GP66">
        <v>2134</v>
      </c>
      <c r="GQ66">
        <v>1</v>
      </c>
      <c r="GR66">
        <v>23</v>
      </c>
      <c r="GS66">
        <v>853.9</v>
      </c>
      <c r="GT66">
        <v>853.9</v>
      </c>
      <c r="GU66">
        <v>1.90063</v>
      </c>
      <c r="GV66">
        <v>2.55005</v>
      </c>
      <c r="GW66">
        <v>1.39893</v>
      </c>
      <c r="GX66">
        <v>2.34009</v>
      </c>
      <c r="GY66">
        <v>1.44897</v>
      </c>
      <c r="GZ66">
        <v>2.36328</v>
      </c>
      <c r="HA66">
        <v>36.1754</v>
      </c>
      <c r="HB66">
        <v>24.0175</v>
      </c>
      <c r="HC66">
        <v>18</v>
      </c>
      <c r="HD66">
        <v>490.213</v>
      </c>
      <c r="HE66">
        <v>447.287</v>
      </c>
      <c r="HF66">
        <v>13.4133</v>
      </c>
      <c r="HG66">
        <v>25.6568</v>
      </c>
      <c r="HH66">
        <v>29.9999</v>
      </c>
      <c r="HI66">
        <v>25.5842</v>
      </c>
      <c r="HJ66">
        <v>25.6706</v>
      </c>
      <c r="HK66">
        <v>38.0648</v>
      </c>
      <c r="HL66">
        <v>23.9057</v>
      </c>
      <c r="HM66">
        <v>9.66705</v>
      </c>
      <c r="HN66">
        <v>13.4028</v>
      </c>
      <c r="HO66">
        <v>841.59</v>
      </c>
      <c r="HP66">
        <v>8.8569</v>
      </c>
      <c r="HQ66">
        <v>101.076</v>
      </c>
      <c r="HR66">
        <v>102.291</v>
      </c>
    </row>
    <row r="67" spans="1:226">
      <c r="A67">
        <v>51</v>
      </c>
      <c r="B67">
        <v>1679505598.1</v>
      </c>
      <c r="C67">
        <v>342</v>
      </c>
      <c r="D67" t="s">
        <v>461</v>
      </c>
      <c r="E67" t="s">
        <v>462</v>
      </c>
      <c r="F67">
        <v>5</v>
      </c>
      <c r="G67" t="s">
        <v>353</v>
      </c>
      <c r="H67" t="s">
        <v>354</v>
      </c>
      <c r="I67">
        <v>1679505590.332142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833.5503503154031</v>
      </c>
      <c r="AK67">
        <v>811.8463272727276</v>
      </c>
      <c r="AL67">
        <v>3.280718965164394</v>
      </c>
      <c r="AM67">
        <v>63.93369429513372</v>
      </c>
      <c r="AN67">
        <f>(AP67 - AO67 + BO67*1E3/(8.314*(BQ67+273.15)) * AR67/BN67 * AQ67) * BN67/(100*BB67) * 1000/(1000 - AP67)</f>
        <v>0</v>
      </c>
      <c r="AO67">
        <v>8.808096550703578</v>
      </c>
      <c r="AP67">
        <v>9.394147212121217</v>
      </c>
      <c r="AQ67">
        <v>1.054752475672592E-07</v>
      </c>
      <c r="AR67">
        <v>100.9875523592358</v>
      </c>
      <c r="AS67">
        <v>2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1.65</v>
      </c>
      <c r="BC67">
        <v>0.5</v>
      </c>
      <c r="BD67" t="s">
        <v>355</v>
      </c>
      <c r="BE67">
        <v>2</v>
      </c>
      <c r="BF67" t="b">
        <v>1</v>
      </c>
      <c r="BG67">
        <v>1679505590.332142</v>
      </c>
      <c r="BH67">
        <v>780.4403571428569</v>
      </c>
      <c r="BI67">
        <v>810.1766071428574</v>
      </c>
      <c r="BJ67">
        <v>9.393777142857143</v>
      </c>
      <c r="BK67">
        <v>8.807711071428571</v>
      </c>
      <c r="BL67">
        <v>775.8996071428572</v>
      </c>
      <c r="BM67">
        <v>9.315558928571429</v>
      </c>
      <c r="BN67">
        <v>500.0806785714286</v>
      </c>
      <c r="BO67">
        <v>90.14959285714288</v>
      </c>
      <c r="BP67">
        <v>0.09998582142857144</v>
      </c>
      <c r="BQ67">
        <v>18.91425357142857</v>
      </c>
      <c r="BR67">
        <v>20.01514285714286</v>
      </c>
      <c r="BS67">
        <v>999.9000000000002</v>
      </c>
      <c r="BT67">
        <v>0</v>
      </c>
      <c r="BU67">
        <v>0</v>
      </c>
      <c r="BV67">
        <v>9996.584285714287</v>
      </c>
      <c r="BW67">
        <v>0</v>
      </c>
      <c r="BX67">
        <v>9.32272</v>
      </c>
      <c r="BY67">
        <v>-29.73613928571429</v>
      </c>
      <c r="BZ67">
        <v>787.8411428571427</v>
      </c>
      <c r="CA67">
        <v>817.3756785714286</v>
      </c>
      <c r="CB67">
        <v>0.5860647857142858</v>
      </c>
      <c r="CC67">
        <v>810.1766071428574</v>
      </c>
      <c r="CD67">
        <v>8.807711071428571</v>
      </c>
      <c r="CE67">
        <v>0.8468451071428572</v>
      </c>
      <c r="CF67">
        <v>0.79401175</v>
      </c>
      <c r="CG67">
        <v>4.5177625</v>
      </c>
      <c r="CH67">
        <v>3.600693214285714</v>
      </c>
      <c r="CI67">
        <v>1999.995</v>
      </c>
      <c r="CJ67">
        <v>0.9799980714285714</v>
      </c>
      <c r="CK67">
        <v>0.02000159285714286</v>
      </c>
      <c r="CL67">
        <v>0</v>
      </c>
      <c r="CM67">
        <v>2.064539285714285</v>
      </c>
      <c r="CN67">
        <v>0</v>
      </c>
      <c r="CO67">
        <v>3389.436785714286</v>
      </c>
      <c r="CP67">
        <v>17338.18571428572</v>
      </c>
      <c r="CQ67">
        <v>39.90146428571428</v>
      </c>
      <c r="CR67">
        <v>41.83007142857141</v>
      </c>
      <c r="CS67">
        <v>40.27435714285714</v>
      </c>
      <c r="CT67">
        <v>40.46846428571428</v>
      </c>
      <c r="CU67">
        <v>39.08892857142857</v>
      </c>
      <c r="CV67">
        <v>1959.993571428571</v>
      </c>
      <c r="CW67">
        <v>40.00142857142857</v>
      </c>
      <c r="CX67">
        <v>0</v>
      </c>
      <c r="CY67">
        <v>1679505627.9</v>
      </c>
      <c r="CZ67">
        <v>0</v>
      </c>
      <c r="DA67">
        <v>0</v>
      </c>
      <c r="DB67" t="s">
        <v>356</v>
      </c>
      <c r="DC67">
        <v>1679454360.5</v>
      </c>
      <c r="DD67">
        <v>1679454360.5</v>
      </c>
      <c r="DE67">
        <v>0</v>
      </c>
      <c r="DF67">
        <v>-0.152</v>
      </c>
      <c r="DG67">
        <v>-0.046</v>
      </c>
      <c r="DH67">
        <v>3.296</v>
      </c>
      <c r="DI67">
        <v>0.35</v>
      </c>
      <c r="DJ67">
        <v>420</v>
      </c>
      <c r="DK67">
        <v>24</v>
      </c>
      <c r="DL67">
        <v>0.27</v>
      </c>
      <c r="DM67">
        <v>0.09</v>
      </c>
      <c r="DN67">
        <v>-29.85477073170732</v>
      </c>
      <c r="DO67">
        <v>2.364898954703798</v>
      </c>
      <c r="DP67">
        <v>0.2635329277745302</v>
      </c>
      <c r="DQ67">
        <v>0</v>
      </c>
      <c r="DR67">
        <v>0.5850016097560976</v>
      </c>
      <c r="DS67">
        <v>0.01722052264808347</v>
      </c>
      <c r="DT67">
        <v>0.002319441573647275</v>
      </c>
      <c r="DU67">
        <v>1</v>
      </c>
      <c r="DV67">
        <v>1</v>
      </c>
      <c r="DW67">
        <v>2</v>
      </c>
      <c r="DX67" t="s">
        <v>357</v>
      </c>
      <c r="DY67">
        <v>2.98086</v>
      </c>
      <c r="DZ67">
        <v>2.72825</v>
      </c>
      <c r="EA67">
        <v>0.135624</v>
      </c>
      <c r="EB67">
        <v>0.140279</v>
      </c>
      <c r="EC67">
        <v>0.0541884</v>
      </c>
      <c r="ED67">
        <v>0.0521196</v>
      </c>
      <c r="EE67">
        <v>25979.3</v>
      </c>
      <c r="EF67">
        <v>25511.3</v>
      </c>
      <c r="EG67">
        <v>30581</v>
      </c>
      <c r="EH67">
        <v>29916.3</v>
      </c>
      <c r="EI67">
        <v>39923.9</v>
      </c>
      <c r="EJ67">
        <v>37351.5</v>
      </c>
      <c r="EK67">
        <v>46764.3</v>
      </c>
      <c r="EL67">
        <v>44482.4</v>
      </c>
      <c r="EM67">
        <v>1.886</v>
      </c>
      <c r="EN67">
        <v>1.86327</v>
      </c>
      <c r="EO67">
        <v>0.0538714</v>
      </c>
      <c r="EP67">
        <v>0</v>
      </c>
      <c r="EQ67">
        <v>19.1125</v>
      </c>
      <c r="ER67">
        <v>999.9</v>
      </c>
      <c r="ES67">
        <v>25.7</v>
      </c>
      <c r="ET67">
        <v>30.4</v>
      </c>
      <c r="EU67">
        <v>12.4298</v>
      </c>
      <c r="EV67">
        <v>63.7223</v>
      </c>
      <c r="EW67">
        <v>23.2051</v>
      </c>
      <c r="EX67">
        <v>1</v>
      </c>
      <c r="EY67">
        <v>-0.08975610000000001</v>
      </c>
      <c r="EZ67">
        <v>4.93536</v>
      </c>
      <c r="FA67">
        <v>20.1383</v>
      </c>
      <c r="FB67">
        <v>5.23182</v>
      </c>
      <c r="FC67">
        <v>11.9719</v>
      </c>
      <c r="FD67">
        <v>4.971</v>
      </c>
      <c r="FE67">
        <v>3.28955</v>
      </c>
      <c r="FF67">
        <v>9999</v>
      </c>
      <c r="FG67">
        <v>9999</v>
      </c>
      <c r="FH67">
        <v>9999</v>
      </c>
      <c r="FI67">
        <v>999.9</v>
      </c>
      <c r="FJ67">
        <v>4.9729</v>
      </c>
      <c r="FK67">
        <v>1.87698</v>
      </c>
      <c r="FL67">
        <v>1.87505</v>
      </c>
      <c r="FM67">
        <v>1.8779</v>
      </c>
      <c r="FN67">
        <v>1.87454</v>
      </c>
      <c r="FO67">
        <v>1.8782</v>
      </c>
      <c r="FP67">
        <v>1.87531</v>
      </c>
      <c r="FQ67">
        <v>1.87637</v>
      </c>
      <c r="FR67">
        <v>0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4.602</v>
      </c>
      <c r="GF67">
        <v>0.07820000000000001</v>
      </c>
      <c r="GG67">
        <v>1.972114183739502</v>
      </c>
      <c r="GH67">
        <v>0.004449671774874308</v>
      </c>
      <c r="GI67">
        <v>-1.829466635312074E-06</v>
      </c>
      <c r="GJ67">
        <v>4.661545964856727E-10</v>
      </c>
      <c r="GK67">
        <v>0.005649818396270764</v>
      </c>
      <c r="GL67">
        <v>0.003047750899037379</v>
      </c>
      <c r="GM67">
        <v>0.0005145890388989142</v>
      </c>
      <c r="GN67">
        <v>-5.930110997495773E-07</v>
      </c>
      <c r="GO67">
        <v>0</v>
      </c>
      <c r="GP67">
        <v>2134</v>
      </c>
      <c r="GQ67">
        <v>1</v>
      </c>
      <c r="GR67">
        <v>23</v>
      </c>
      <c r="GS67">
        <v>854</v>
      </c>
      <c r="GT67">
        <v>854</v>
      </c>
      <c r="GU67">
        <v>1.93604</v>
      </c>
      <c r="GV67">
        <v>2.5354</v>
      </c>
      <c r="GW67">
        <v>1.39893</v>
      </c>
      <c r="GX67">
        <v>2.34009</v>
      </c>
      <c r="GY67">
        <v>1.44897</v>
      </c>
      <c r="GZ67">
        <v>2.4939</v>
      </c>
      <c r="HA67">
        <v>36.152</v>
      </c>
      <c r="HB67">
        <v>24.0262</v>
      </c>
      <c r="HC67">
        <v>18</v>
      </c>
      <c r="HD67">
        <v>490.259</v>
      </c>
      <c r="HE67">
        <v>447.371</v>
      </c>
      <c r="HF67">
        <v>13.3913</v>
      </c>
      <c r="HG67">
        <v>25.6537</v>
      </c>
      <c r="HH67">
        <v>29.9998</v>
      </c>
      <c r="HI67">
        <v>25.5812</v>
      </c>
      <c r="HJ67">
        <v>25.6675</v>
      </c>
      <c r="HK67">
        <v>38.7666</v>
      </c>
      <c r="HL67">
        <v>23.9057</v>
      </c>
      <c r="HM67">
        <v>9.66705</v>
      </c>
      <c r="HN67">
        <v>13.3897</v>
      </c>
      <c r="HO67">
        <v>855.016</v>
      </c>
      <c r="HP67">
        <v>8.86571</v>
      </c>
      <c r="HQ67">
        <v>101.076</v>
      </c>
      <c r="HR67">
        <v>102.291</v>
      </c>
    </row>
    <row r="68" spans="1:226">
      <c r="A68">
        <v>52</v>
      </c>
      <c r="B68">
        <v>1679505602.6</v>
      </c>
      <c r="C68">
        <v>346.5</v>
      </c>
      <c r="D68" t="s">
        <v>463</v>
      </c>
      <c r="E68" t="s">
        <v>464</v>
      </c>
      <c r="F68">
        <v>5</v>
      </c>
      <c r="G68" t="s">
        <v>353</v>
      </c>
      <c r="H68" t="s">
        <v>354</v>
      </c>
      <c r="I68">
        <v>1679505594.778571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848.6085250526337</v>
      </c>
      <c r="AK68">
        <v>826.7887575757569</v>
      </c>
      <c r="AL68">
        <v>3.315375910925049</v>
      </c>
      <c r="AM68">
        <v>63.93369429513372</v>
      </c>
      <c r="AN68">
        <f>(AP68 - AO68 + BO68*1E3/(8.314*(BQ68+273.15)) * AR68/BN68 * AQ68) * BN68/(100*BB68) * 1000/(1000 - AP68)</f>
        <v>0</v>
      </c>
      <c r="AO68">
        <v>8.807274329007884</v>
      </c>
      <c r="AP68">
        <v>9.39209418181818</v>
      </c>
      <c r="AQ68">
        <v>-4.055159868507596E-07</v>
      </c>
      <c r="AR68">
        <v>100.9875523592358</v>
      </c>
      <c r="AS68">
        <v>2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1.65</v>
      </c>
      <c r="BC68">
        <v>0.5</v>
      </c>
      <c r="BD68" t="s">
        <v>355</v>
      </c>
      <c r="BE68">
        <v>2</v>
      </c>
      <c r="BF68" t="b">
        <v>1</v>
      </c>
      <c r="BG68">
        <v>1679505594.778571</v>
      </c>
      <c r="BH68">
        <v>795.051</v>
      </c>
      <c r="BI68">
        <v>824.7246785714286</v>
      </c>
      <c r="BJ68">
        <v>9.393704285714284</v>
      </c>
      <c r="BK68">
        <v>8.807373928571428</v>
      </c>
      <c r="BL68">
        <v>790.4746785714286</v>
      </c>
      <c r="BM68">
        <v>9.315487142857142</v>
      </c>
      <c r="BN68">
        <v>500.0706785714287</v>
      </c>
      <c r="BO68">
        <v>90.14756071428572</v>
      </c>
      <c r="BP68">
        <v>0.09999020357142856</v>
      </c>
      <c r="BQ68">
        <v>18.91336785714286</v>
      </c>
      <c r="BR68">
        <v>20.01014642857142</v>
      </c>
      <c r="BS68">
        <v>999.9000000000002</v>
      </c>
      <c r="BT68">
        <v>0</v>
      </c>
      <c r="BU68">
        <v>0</v>
      </c>
      <c r="BV68">
        <v>9993.972857142857</v>
      </c>
      <c r="BW68">
        <v>0</v>
      </c>
      <c r="BX68">
        <v>9.32272</v>
      </c>
      <c r="BY68">
        <v>-29.67361785714286</v>
      </c>
      <c r="BZ68">
        <v>802.5903214285714</v>
      </c>
      <c r="CA68">
        <v>832.0528571428573</v>
      </c>
      <c r="CB68">
        <v>0.5863302857142857</v>
      </c>
      <c r="CC68">
        <v>824.7246785714286</v>
      </c>
      <c r="CD68">
        <v>8.807373928571428</v>
      </c>
      <c r="CE68">
        <v>0.8468195357142859</v>
      </c>
      <c r="CF68">
        <v>0.7939633928571429</v>
      </c>
      <c r="CG68">
        <v>4.517330714285714</v>
      </c>
      <c r="CH68">
        <v>3.599829642857144</v>
      </c>
      <c r="CI68">
        <v>2000.001071428571</v>
      </c>
      <c r="CJ68">
        <v>0.9799985</v>
      </c>
      <c r="CK68">
        <v>0.02000115</v>
      </c>
      <c r="CL68">
        <v>0</v>
      </c>
      <c r="CM68">
        <v>2.023982142857143</v>
      </c>
      <c r="CN68">
        <v>0</v>
      </c>
      <c r="CO68">
        <v>3389.376428571429</v>
      </c>
      <c r="CP68">
        <v>17338.24285714286</v>
      </c>
      <c r="CQ68">
        <v>39.95507142857143</v>
      </c>
      <c r="CR68">
        <v>41.89032142857143</v>
      </c>
      <c r="CS68">
        <v>40.34128571428572</v>
      </c>
      <c r="CT68">
        <v>40.54217857142856</v>
      </c>
      <c r="CU68">
        <v>39.16035714285714</v>
      </c>
      <c r="CV68">
        <v>1959.999285714286</v>
      </c>
      <c r="CW68">
        <v>40.00178571428571</v>
      </c>
      <c r="CX68">
        <v>0</v>
      </c>
      <c r="CY68">
        <v>1679505632.7</v>
      </c>
      <c r="CZ68">
        <v>0</v>
      </c>
      <c r="DA68">
        <v>0</v>
      </c>
      <c r="DB68" t="s">
        <v>356</v>
      </c>
      <c r="DC68">
        <v>1679454360.5</v>
      </c>
      <c r="DD68">
        <v>1679454360.5</v>
      </c>
      <c r="DE68">
        <v>0</v>
      </c>
      <c r="DF68">
        <v>-0.152</v>
      </c>
      <c r="DG68">
        <v>-0.046</v>
      </c>
      <c r="DH68">
        <v>3.296</v>
      </c>
      <c r="DI68">
        <v>0.35</v>
      </c>
      <c r="DJ68">
        <v>420</v>
      </c>
      <c r="DK68">
        <v>24</v>
      </c>
      <c r="DL68">
        <v>0.27</v>
      </c>
      <c r="DM68">
        <v>0.09</v>
      </c>
      <c r="DN68">
        <v>-29.772445</v>
      </c>
      <c r="DO68">
        <v>1.339963227016911</v>
      </c>
      <c r="DP68">
        <v>0.209817412230253</v>
      </c>
      <c r="DQ68">
        <v>0</v>
      </c>
      <c r="DR68">
        <v>0.5861246</v>
      </c>
      <c r="DS68">
        <v>0.002997095684803135</v>
      </c>
      <c r="DT68">
        <v>0.0009523526080186898</v>
      </c>
      <c r="DU68">
        <v>1</v>
      </c>
      <c r="DV68">
        <v>1</v>
      </c>
      <c r="DW68">
        <v>2</v>
      </c>
      <c r="DX68" t="s">
        <v>357</v>
      </c>
      <c r="DY68">
        <v>2.98069</v>
      </c>
      <c r="DZ68">
        <v>2.72823</v>
      </c>
      <c r="EA68">
        <v>0.137269</v>
      </c>
      <c r="EB68">
        <v>0.1419</v>
      </c>
      <c r="EC68">
        <v>0.0541835</v>
      </c>
      <c r="ED68">
        <v>0.0521074</v>
      </c>
      <c r="EE68">
        <v>25930.5</v>
      </c>
      <c r="EF68">
        <v>25463.4</v>
      </c>
      <c r="EG68">
        <v>30581.8</v>
      </c>
      <c r="EH68">
        <v>29916.4</v>
      </c>
      <c r="EI68">
        <v>39925.1</v>
      </c>
      <c r="EJ68">
        <v>37352</v>
      </c>
      <c r="EK68">
        <v>46765.3</v>
      </c>
      <c r="EL68">
        <v>44482.3</v>
      </c>
      <c r="EM68">
        <v>1.88582</v>
      </c>
      <c r="EN68">
        <v>1.86343</v>
      </c>
      <c r="EO68">
        <v>0.0547245</v>
      </c>
      <c r="EP68">
        <v>0</v>
      </c>
      <c r="EQ68">
        <v>19.1097</v>
      </c>
      <c r="ER68">
        <v>999.9</v>
      </c>
      <c r="ES68">
        <v>25.7</v>
      </c>
      <c r="ET68">
        <v>30.4</v>
      </c>
      <c r="EU68">
        <v>12.4286</v>
      </c>
      <c r="EV68">
        <v>63.6223</v>
      </c>
      <c r="EW68">
        <v>23.2572</v>
      </c>
      <c r="EX68">
        <v>1</v>
      </c>
      <c r="EY68">
        <v>-0.0903354</v>
      </c>
      <c r="EZ68">
        <v>4.89396</v>
      </c>
      <c r="FA68">
        <v>20.139</v>
      </c>
      <c r="FB68">
        <v>5.23047</v>
      </c>
      <c r="FC68">
        <v>11.9707</v>
      </c>
      <c r="FD68">
        <v>4.97105</v>
      </c>
      <c r="FE68">
        <v>3.28925</v>
      </c>
      <c r="FF68">
        <v>9999</v>
      </c>
      <c r="FG68">
        <v>9999</v>
      </c>
      <c r="FH68">
        <v>9999</v>
      </c>
      <c r="FI68">
        <v>999.9</v>
      </c>
      <c r="FJ68">
        <v>4.97291</v>
      </c>
      <c r="FK68">
        <v>1.877</v>
      </c>
      <c r="FL68">
        <v>1.87513</v>
      </c>
      <c r="FM68">
        <v>1.8779</v>
      </c>
      <c r="FN68">
        <v>1.8746</v>
      </c>
      <c r="FO68">
        <v>1.87824</v>
      </c>
      <c r="FP68">
        <v>1.87531</v>
      </c>
      <c r="FQ68">
        <v>1.87644</v>
      </c>
      <c r="FR68">
        <v>0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4.639</v>
      </c>
      <c r="GF68">
        <v>0.07820000000000001</v>
      </c>
      <c r="GG68">
        <v>1.972114183739502</v>
      </c>
      <c r="GH68">
        <v>0.004449671774874308</v>
      </c>
      <c r="GI68">
        <v>-1.829466635312074E-06</v>
      </c>
      <c r="GJ68">
        <v>4.661545964856727E-10</v>
      </c>
      <c r="GK68">
        <v>0.005649818396270764</v>
      </c>
      <c r="GL68">
        <v>0.003047750899037379</v>
      </c>
      <c r="GM68">
        <v>0.0005145890388989142</v>
      </c>
      <c r="GN68">
        <v>-5.930110997495773E-07</v>
      </c>
      <c r="GO68">
        <v>0</v>
      </c>
      <c r="GP68">
        <v>2134</v>
      </c>
      <c r="GQ68">
        <v>1</v>
      </c>
      <c r="GR68">
        <v>23</v>
      </c>
      <c r="GS68">
        <v>854</v>
      </c>
      <c r="GT68">
        <v>854</v>
      </c>
      <c r="GU68">
        <v>1.96289</v>
      </c>
      <c r="GV68">
        <v>2.54761</v>
      </c>
      <c r="GW68">
        <v>1.39893</v>
      </c>
      <c r="GX68">
        <v>2.34009</v>
      </c>
      <c r="GY68">
        <v>1.44897</v>
      </c>
      <c r="GZ68">
        <v>2.34009</v>
      </c>
      <c r="HA68">
        <v>36.152</v>
      </c>
      <c r="HB68">
        <v>24.0175</v>
      </c>
      <c r="HC68">
        <v>18</v>
      </c>
      <c r="HD68">
        <v>490.148</v>
      </c>
      <c r="HE68">
        <v>447.449</v>
      </c>
      <c r="HF68">
        <v>13.3821</v>
      </c>
      <c r="HG68">
        <v>25.6514</v>
      </c>
      <c r="HH68">
        <v>29.9998</v>
      </c>
      <c r="HI68">
        <v>25.5788</v>
      </c>
      <c r="HJ68">
        <v>25.6658</v>
      </c>
      <c r="HK68">
        <v>39.3026</v>
      </c>
      <c r="HL68">
        <v>23.9057</v>
      </c>
      <c r="HM68">
        <v>9.66705</v>
      </c>
      <c r="HN68">
        <v>13.3863</v>
      </c>
      <c r="HO68">
        <v>875.074</v>
      </c>
      <c r="HP68">
        <v>8.85266</v>
      </c>
      <c r="HQ68">
        <v>101.078</v>
      </c>
      <c r="HR68">
        <v>102.291</v>
      </c>
    </row>
    <row r="69" spans="1:226">
      <c r="A69">
        <v>53</v>
      </c>
      <c r="B69">
        <v>1679505607.6</v>
      </c>
      <c r="C69">
        <v>351.5</v>
      </c>
      <c r="D69" t="s">
        <v>465</v>
      </c>
      <c r="E69" t="s">
        <v>466</v>
      </c>
      <c r="F69">
        <v>5</v>
      </c>
      <c r="G69" t="s">
        <v>353</v>
      </c>
      <c r="H69" t="s">
        <v>354</v>
      </c>
      <c r="I69">
        <v>1679505600.081481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865.7489818449711</v>
      </c>
      <c r="AK69">
        <v>843.6101818181824</v>
      </c>
      <c r="AL69">
        <v>3.387045010698677</v>
      </c>
      <c r="AM69">
        <v>63.93369429513372</v>
      </c>
      <c r="AN69">
        <f>(AP69 - AO69 + BO69*1E3/(8.314*(BQ69+273.15)) * AR69/BN69 * AQ69) * BN69/(100*BB69) * 1000/(1000 - AP69)</f>
        <v>0</v>
      </c>
      <c r="AO69">
        <v>8.801546068384761</v>
      </c>
      <c r="AP69">
        <v>9.392068060606059</v>
      </c>
      <c r="AQ69">
        <v>-9.438030937400851E-08</v>
      </c>
      <c r="AR69">
        <v>100.9875523592358</v>
      </c>
      <c r="AS69">
        <v>2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1.65</v>
      </c>
      <c r="BC69">
        <v>0.5</v>
      </c>
      <c r="BD69" t="s">
        <v>355</v>
      </c>
      <c r="BE69">
        <v>2</v>
      </c>
      <c r="BF69" t="b">
        <v>1</v>
      </c>
      <c r="BG69">
        <v>1679505600.081481</v>
      </c>
      <c r="BH69">
        <v>812.4387037037036</v>
      </c>
      <c r="BI69">
        <v>842.3025185185185</v>
      </c>
      <c r="BJ69">
        <v>9.393306666666668</v>
      </c>
      <c r="BK69">
        <v>8.805817407407407</v>
      </c>
      <c r="BL69">
        <v>807.8203333333332</v>
      </c>
      <c r="BM69">
        <v>9.315095185185184</v>
      </c>
      <c r="BN69">
        <v>500.0689629629629</v>
      </c>
      <c r="BO69">
        <v>90.14470370370371</v>
      </c>
      <c r="BP69">
        <v>0.1000068481481481</v>
      </c>
      <c r="BQ69">
        <v>18.9137037037037</v>
      </c>
      <c r="BR69">
        <v>20.01357037037037</v>
      </c>
      <c r="BS69">
        <v>999.9000000000001</v>
      </c>
      <c r="BT69">
        <v>0</v>
      </c>
      <c r="BU69">
        <v>0</v>
      </c>
      <c r="BV69">
        <v>9988.654814814814</v>
      </c>
      <c r="BW69">
        <v>0</v>
      </c>
      <c r="BX69">
        <v>9.32272</v>
      </c>
      <c r="BY69">
        <v>-29.86384074074074</v>
      </c>
      <c r="BZ69">
        <v>820.1425925925927</v>
      </c>
      <c r="CA69">
        <v>849.7855925925926</v>
      </c>
      <c r="CB69">
        <v>0.5874893703703704</v>
      </c>
      <c r="CC69">
        <v>842.3025185185185</v>
      </c>
      <c r="CD69">
        <v>8.805817407407407</v>
      </c>
      <c r="CE69">
        <v>0.8467567407407407</v>
      </c>
      <c r="CF69">
        <v>0.7937977777777779</v>
      </c>
      <c r="CG69">
        <v>4.516271851851852</v>
      </c>
      <c r="CH69">
        <v>3.596871481481482</v>
      </c>
      <c r="CI69">
        <v>2000.006296296296</v>
      </c>
      <c r="CJ69">
        <v>0.9799992222222222</v>
      </c>
      <c r="CK69">
        <v>0.02000040370370371</v>
      </c>
      <c r="CL69">
        <v>0</v>
      </c>
      <c r="CM69">
        <v>1.989466666666667</v>
      </c>
      <c r="CN69">
        <v>0</v>
      </c>
      <c r="CO69">
        <v>3389.358888888889</v>
      </c>
      <c r="CP69">
        <v>17338.28518518518</v>
      </c>
      <c r="CQ69">
        <v>40.03444444444444</v>
      </c>
      <c r="CR69">
        <v>41.94651851851851</v>
      </c>
      <c r="CS69">
        <v>40.41644444444444</v>
      </c>
      <c r="CT69">
        <v>40.61551851851852</v>
      </c>
      <c r="CU69">
        <v>39.25203703703703</v>
      </c>
      <c r="CV69">
        <v>1960.004814814815</v>
      </c>
      <c r="CW69">
        <v>40.00148148148148</v>
      </c>
      <c r="CX69">
        <v>0</v>
      </c>
      <c r="CY69">
        <v>1679505637.5</v>
      </c>
      <c r="CZ69">
        <v>0</v>
      </c>
      <c r="DA69">
        <v>0</v>
      </c>
      <c r="DB69" t="s">
        <v>356</v>
      </c>
      <c r="DC69">
        <v>1679454360.5</v>
      </c>
      <c r="DD69">
        <v>1679454360.5</v>
      </c>
      <c r="DE69">
        <v>0</v>
      </c>
      <c r="DF69">
        <v>-0.152</v>
      </c>
      <c r="DG69">
        <v>-0.046</v>
      </c>
      <c r="DH69">
        <v>3.296</v>
      </c>
      <c r="DI69">
        <v>0.35</v>
      </c>
      <c r="DJ69">
        <v>420</v>
      </c>
      <c r="DK69">
        <v>24</v>
      </c>
      <c r="DL69">
        <v>0.27</v>
      </c>
      <c r="DM69">
        <v>0.09</v>
      </c>
      <c r="DN69">
        <v>-29.79968536585366</v>
      </c>
      <c r="DO69">
        <v>-1.460119860627207</v>
      </c>
      <c r="DP69">
        <v>0.2863880009758002</v>
      </c>
      <c r="DQ69">
        <v>0</v>
      </c>
      <c r="DR69">
        <v>0.587286487804878</v>
      </c>
      <c r="DS69">
        <v>0.01274579790940844</v>
      </c>
      <c r="DT69">
        <v>0.002127534575935845</v>
      </c>
      <c r="DU69">
        <v>1</v>
      </c>
      <c r="DV69">
        <v>1</v>
      </c>
      <c r="DW69">
        <v>2</v>
      </c>
      <c r="DX69" t="s">
        <v>357</v>
      </c>
      <c r="DY69">
        <v>2.98071</v>
      </c>
      <c r="DZ69">
        <v>2.72808</v>
      </c>
      <c r="EA69">
        <v>0.139111</v>
      </c>
      <c r="EB69">
        <v>0.143782</v>
      </c>
      <c r="EC69">
        <v>0.0541816</v>
      </c>
      <c r="ED69">
        <v>0.0521288</v>
      </c>
      <c r="EE69">
        <v>25875.3</v>
      </c>
      <c r="EF69">
        <v>25407.9</v>
      </c>
      <c r="EG69">
        <v>30581.9</v>
      </c>
      <c r="EH69">
        <v>29916.8</v>
      </c>
      <c r="EI69">
        <v>39925.5</v>
      </c>
      <c r="EJ69">
        <v>37352.3</v>
      </c>
      <c r="EK69">
        <v>46765.6</v>
      </c>
      <c r="EL69">
        <v>44483.6</v>
      </c>
      <c r="EM69">
        <v>1.88585</v>
      </c>
      <c r="EN69">
        <v>1.86325</v>
      </c>
      <c r="EO69">
        <v>0.0554323</v>
      </c>
      <c r="EP69">
        <v>0</v>
      </c>
      <c r="EQ69">
        <v>19.1066</v>
      </c>
      <c r="ER69">
        <v>999.9</v>
      </c>
      <c r="ES69">
        <v>25.7</v>
      </c>
      <c r="ET69">
        <v>30.4</v>
      </c>
      <c r="EU69">
        <v>12.4288</v>
      </c>
      <c r="EV69">
        <v>63.7523</v>
      </c>
      <c r="EW69">
        <v>23.3133</v>
      </c>
      <c r="EX69">
        <v>1</v>
      </c>
      <c r="EY69">
        <v>-0.0906479</v>
      </c>
      <c r="EZ69">
        <v>4.92213</v>
      </c>
      <c r="FA69">
        <v>20.1384</v>
      </c>
      <c r="FB69">
        <v>5.23077</v>
      </c>
      <c r="FC69">
        <v>11.9706</v>
      </c>
      <c r="FD69">
        <v>4.97</v>
      </c>
      <c r="FE69">
        <v>3.28953</v>
      </c>
      <c r="FF69">
        <v>9999</v>
      </c>
      <c r="FG69">
        <v>9999</v>
      </c>
      <c r="FH69">
        <v>9999</v>
      </c>
      <c r="FI69">
        <v>999.9</v>
      </c>
      <c r="FJ69">
        <v>4.97291</v>
      </c>
      <c r="FK69">
        <v>1.87701</v>
      </c>
      <c r="FL69">
        <v>1.87515</v>
      </c>
      <c r="FM69">
        <v>1.87791</v>
      </c>
      <c r="FN69">
        <v>1.87468</v>
      </c>
      <c r="FO69">
        <v>1.87832</v>
      </c>
      <c r="FP69">
        <v>1.87532</v>
      </c>
      <c r="FQ69">
        <v>1.8765</v>
      </c>
      <c r="FR69">
        <v>0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4.678</v>
      </c>
      <c r="GF69">
        <v>0.07820000000000001</v>
      </c>
      <c r="GG69">
        <v>1.972114183739502</v>
      </c>
      <c r="GH69">
        <v>0.004449671774874308</v>
      </c>
      <c r="GI69">
        <v>-1.829466635312074E-06</v>
      </c>
      <c r="GJ69">
        <v>4.661545964856727E-10</v>
      </c>
      <c r="GK69">
        <v>0.005649818396270764</v>
      </c>
      <c r="GL69">
        <v>0.003047750899037379</v>
      </c>
      <c r="GM69">
        <v>0.0005145890388989142</v>
      </c>
      <c r="GN69">
        <v>-5.930110997495773E-07</v>
      </c>
      <c r="GO69">
        <v>0</v>
      </c>
      <c r="GP69">
        <v>2134</v>
      </c>
      <c r="GQ69">
        <v>1</v>
      </c>
      <c r="GR69">
        <v>23</v>
      </c>
      <c r="GS69">
        <v>854.1</v>
      </c>
      <c r="GT69">
        <v>854.1</v>
      </c>
      <c r="GU69">
        <v>1.99463</v>
      </c>
      <c r="GV69">
        <v>2.53784</v>
      </c>
      <c r="GW69">
        <v>1.39893</v>
      </c>
      <c r="GX69">
        <v>2.34009</v>
      </c>
      <c r="GY69">
        <v>1.44897</v>
      </c>
      <c r="GZ69">
        <v>2.47681</v>
      </c>
      <c r="HA69">
        <v>36.1754</v>
      </c>
      <c r="HB69">
        <v>24.0262</v>
      </c>
      <c r="HC69">
        <v>18</v>
      </c>
      <c r="HD69">
        <v>490.142</v>
      </c>
      <c r="HE69">
        <v>447.319</v>
      </c>
      <c r="HF69">
        <v>13.3755</v>
      </c>
      <c r="HG69">
        <v>25.6486</v>
      </c>
      <c r="HH69">
        <v>29.9997</v>
      </c>
      <c r="HI69">
        <v>25.576</v>
      </c>
      <c r="HJ69">
        <v>25.663</v>
      </c>
      <c r="HK69">
        <v>39.9421</v>
      </c>
      <c r="HL69">
        <v>23.9057</v>
      </c>
      <c r="HM69">
        <v>9.66705</v>
      </c>
      <c r="HN69">
        <v>13.3702</v>
      </c>
      <c r="HO69">
        <v>888.458</v>
      </c>
      <c r="HP69">
        <v>8.85266</v>
      </c>
      <c r="HQ69">
        <v>101.079</v>
      </c>
      <c r="HR69">
        <v>102.293</v>
      </c>
    </row>
    <row r="70" spans="1:226">
      <c r="A70">
        <v>54</v>
      </c>
      <c r="B70">
        <v>1679505612.6</v>
      </c>
      <c r="C70">
        <v>356.5</v>
      </c>
      <c r="D70" t="s">
        <v>467</v>
      </c>
      <c r="E70" t="s">
        <v>468</v>
      </c>
      <c r="F70">
        <v>5</v>
      </c>
      <c r="G70" t="s">
        <v>353</v>
      </c>
      <c r="H70" t="s">
        <v>354</v>
      </c>
      <c r="I70">
        <v>1679505604.796428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882.6083639815466</v>
      </c>
      <c r="AK70">
        <v>860.3901696969692</v>
      </c>
      <c r="AL70">
        <v>3.342949391921744</v>
      </c>
      <c r="AM70">
        <v>63.93369429513372</v>
      </c>
      <c r="AN70">
        <f>(AP70 - AO70 + BO70*1E3/(8.314*(BQ70+273.15)) * AR70/BN70 * AQ70) * BN70/(100*BB70) * 1000/(1000 - AP70)</f>
        <v>0</v>
      </c>
      <c r="AO70">
        <v>8.806280624590228</v>
      </c>
      <c r="AP70">
        <v>9.392127636363632</v>
      </c>
      <c r="AQ70">
        <v>1.116355065315472E-07</v>
      </c>
      <c r="AR70">
        <v>100.9875523592358</v>
      </c>
      <c r="AS70">
        <v>2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1.65</v>
      </c>
      <c r="BC70">
        <v>0.5</v>
      </c>
      <c r="BD70" t="s">
        <v>355</v>
      </c>
      <c r="BE70">
        <v>2</v>
      </c>
      <c r="BF70" t="b">
        <v>1</v>
      </c>
      <c r="BG70">
        <v>1679505604.796428</v>
      </c>
      <c r="BH70">
        <v>828.0296428571429</v>
      </c>
      <c r="BI70">
        <v>858.1064999999998</v>
      </c>
      <c r="BJ70">
        <v>9.392655357142857</v>
      </c>
      <c r="BK70">
        <v>8.80528</v>
      </c>
      <c r="BL70">
        <v>823.374</v>
      </c>
      <c r="BM70">
        <v>9.314453214285715</v>
      </c>
      <c r="BN70">
        <v>500.071607142857</v>
      </c>
      <c r="BO70">
        <v>90.14433214285714</v>
      </c>
      <c r="BP70">
        <v>0.0999865642857143</v>
      </c>
      <c r="BQ70">
        <v>18.91307857142857</v>
      </c>
      <c r="BR70">
        <v>20.01571071428571</v>
      </c>
      <c r="BS70">
        <v>999.9000000000002</v>
      </c>
      <c r="BT70">
        <v>0</v>
      </c>
      <c r="BU70">
        <v>0</v>
      </c>
      <c r="BV70">
        <v>9992.726785714285</v>
      </c>
      <c r="BW70">
        <v>0</v>
      </c>
      <c r="BX70">
        <v>9.32272</v>
      </c>
      <c r="BY70">
        <v>-30.076875</v>
      </c>
      <c r="BZ70">
        <v>835.8807857142857</v>
      </c>
      <c r="CA70">
        <v>865.7294999999998</v>
      </c>
      <c r="CB70">
        <v>0.5873757142857142</v>
      </c>
      <c r="CC70">
        <v>858.1064999999998</v>
      </c>
      <c r="CD70">
        <v>8.80528</v>
      </c>
      <c r="CE70">
        <v>0.846694607142857</v>
      </c>
      <c r="CF70">
        <v>0.7937461785714285</v>
      </c>
      <c r="CG70">
        <v>4.515224642857143</v>
      </c>
      <c r="CH70">
        <v>3.595948571428572</v>
      </c>
      <c r="CI70">
        <v>2000.0125</v>
      </c>
      <c r="CJ70">
        <v>0.9799996785714286</v>
      </c>
      <c r="CK70">
        <v>0.01999993214285714</v>
      </c>
      <c r="CL70">
        <v>0</v>
      </c>
      <c r="CM70">
        <v>2.010039285714286</v>
      </c>
      <c r="CN70">
        <v>0</v>
      </c>
      <c r="CO70">
        <v>3389.71</v>
      </c>
      <c r="CP70">
        <v>17338.32857142857</v>
      </c>
      <c r="CQ70">
        <v>40.19396428571428</v>
      </c>
      <c r="CR70">
        <v>41.97964285714285</v>
      </c>
      <c r="CS70">
        <v>40.45949999999999</v>
      </c>
      <c r="CT70">
        <v>40.66496428571428</v>
      </c>
      <c r="CU70">
        <v>39.29885714285714</v>
      </c>
      <c r="CV70">
        <v>1960.011785714286</v>
      </c>
      <c r="CW70">
        <v>40.00071428571429</v>
      </c>
      <c r="CX70">
        <v>0</v>
      </c>
      <c r="CY70">
        <v>1679505642.3</v>
      </c>
      <c r="CZ70">
        <v>0</v>
      </c>
      <c r="DA70">
        <v>0</v>
      </c>
      <c r="DB70" t="s">
        <v>356</v>
      </c>
      <c r="DC70">
        <v>1679454360.5</v>
      </c>
      <c r="DD70">
        <v>1679454360.5</v>
      </c>
      <c r="DE70">
        <v>0</v>
      </c>
      <c r="DF70">
        <v>-0.152</v>
      </c>
      <c r="DG70">
        <v>-0.046</v>
      </c>
      <c r="DH70">
        <v>3.296</v>
      </c>
      <c r="DI70">
        <v>0.35</v>
      </c>
      <c r="DJ70">
        <v>420</v>
      </c>
      <c r="DK70">
        <v>24</v>
      </c>
      <c r="DL70">
        <v>0.27</v>
      </c>
      <c r="DM70">
        <v>0.09</v>
      </c>
      <c r="DN70">
        <v>-29.9492125</v>
      </c>
      <c r="DO70">
        <v>-3.057691181988736</v>
      </c>
      <c r="DP70">
        <v>0.3339035371087735</v>
      </c>
      <c r="DQ70">
        <v>0</v>
      </c>
      <c r="DR70">
        <v>0.5870619500000001</v>
      </c>
      <c r="DS70">
        <v>0.001491242026265478</v>
      </c>
      <c r="DT70">
        <v>0.00229772220851434</v>
      </c>
      <c r="DU70">
        <v>1</v>
      </c>
      <c r="DV70">
        <v>1</v>
      </c>
      <c r="DW70">
        <v>2</v>
      </c>
      <c r="DX70" t="s">
        <v>357</v>
      </c>
      <c r="DY70">
        <v>2.98066</v>
      </c>
      <c r="DZ70">
        <v>2.72843</v>
      </c>
      <c r="EA70">
        <v>0.140919</v>
      </c>
      <c r="EB70">
        <v>0.145573</v>
      </c>
      <c r="EC70">
        <v>0.0541835</v>
      </c>
      <c r="ED70">
        <v>0.052121</v>
      </c>
      <c r="EE70">
        <v>25820.7</v>
      </c>
      <c r="EF70">
        <v>25355.5</v>
      </c>
      <c r="EG70">
        <v>30581.6</v>
      </c>
      <c r="EH70">
        <v>29917.7</v>
      </c>
      <c r="EI70">
        <v>39925.4</v>
      </c>
      <c r="EJ70">
        <v>37353.8</v>
      </c>
      <c r="EK70">
        <v>46765.4</v>
      </c>
      <c r="EL70">
        <v>44484.8</v>
      </c>
      <c r="EM70">
        <v>1.88587</v>
      </c>
      <c r="EN70">
        <v>1.86343</v>
      </c>
      <c r="EO70">
        <v>0.0547171</v>
      </c>
      <c r="EP70">
        <v>0</v>
      </c>
      <c r="EQ70">
        <v>19.1035</v>
      </c>
      <c r="ER70">
        <v>999.9</v>
      </c>
      <c r="ES70">
        <v>25.7</v>
      </c>
      <c r="ET70">
        <v>30.4</v>
      </c>
      <c r="EU70">
        <v>12.4282</v>
      </c>
      <c r="EV70">
        <v>63.8223</v>
      </c>
      <c r="EW70">
        <v>23.8742</v>
      </c>
      <c r="EX70">
        <v>1</v>
      </c>
      <c r="EY70">
        <v>-0.090846</v>
      </c>
      <c r="EZ70">
        <v>4.97565</v>
      </c>
      <c r="FA70">
        <v>20.1351</v>
      </c>
      <c r="FB70">
        <v>5.23212</v>
      </c>
      <c r="FC70">
        <v>11.9701</v>
      </c>
      <c r="FD70">
        <v>4.97125</v>
      </c>
      <c r="FE70">
        <v>3.28965</v>
      </c>
      <c r="FF70">
        <v>9999</v>
      </c>
      <c r="FG70">
        <v>9999</v>
      </c>
      <c r="FH70">
        <v>9999</v>
      </c>
      <c r="FI70">
        <v>999.9</v>
      </c>
      <c r="FJ70">
        <v>4.9729</v>
      </c>
      <c r="FK70">
        <v>1.87699</v>
      </c>
      <c r="FL70">
        <v>1.87514</v>
      </c>
      <c r="FM70">
        <v>1.87791</v>
      </c>
      <c r="FN70">
        <v>1.87466</v>
      </c>
      <c r="FO70">
        <v>1.87826</v>
      </c>
      <c r="FP70">
        <v>1.87532</v>
      </c>
      <c r="FQ70">
        <v>1.87646</v>
      </c>
      <c r="FR70">
        <v>0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4.717</v>
      </c>
      <c r="GF70">
        <v>0.07820000000000001</v>
      </c>
      <c r="GG70">
        <v>1.972114183739502</v>
      </c>
      <c r="GH70">
        <v>0.004449671774874308</v>
      </c>
      <c r="GI70">
        <v>-1.829466635312074E-06</v>
      </c>
      <c r="GJ70">
        <v>4.661545964856727E-10</v>
      </c>
      <c r="GK70">
        <v>0.005649818396270764</v>
      </c>
      <c r="GL70">
        <v>0.003047750899037379</v>
      </c>
      <c r="GM70">
        <v>0.0005145890388989142</v>
      </c>
      <c r="GN70">
        <v>-5.930110997495773E-07</v>
      </c>
      <c r="GO70">
        <v>0</v>
      </c>
      <c r="GP70">
        <v>2134</v>
      </c>
      <c r="GQ70">
        <v>1</v>
      </c>
      <c r="GR70">
        <v>23</v>
      </c>
      <c r="GS70">
        <v>854.2</v>
      </c>
      <c r="GT70">
        <v>854.2</v>
      </c>
      <c r="GU70">
        <v>2.02271</v>
      </c>
      <c r="GV70">
        <v>2.54028</v>
      </c>
      <c r="GW70">
        <v>1.39893</v>
      </c>
      <c r="GX70">
        <v>2.34009</v>
      </c>
      <c r="GY70">
        <v>1.44897</v>
      </c>
      <c r="GZ70">
        <v>2.38281</v>
      </c>
      <c r="HA70">
        <v>36.152</v>
      </c>
      <c r="HB70">
        <v>24.0175</v>
      </c>
      <c r="HC70">
        <v>18</v>
      </c>
      <c r="HD70">
        <v>490.137</v>
      </c>
      <c r="HE70">
        <v>447.406</v>
      </c>
      <c r="HF70">
        <v>13.3604</v>
      </c>
      <c r="HG70">
        <v>25.646</v>
      </c>
      <c r="HH70">
        <v>29.9999</v>
      </c>
      <c r="HI70">
        <v>25.5735</v>
      </c>
      <c r="HJ70">
        <v>25.6604</v>
      </c>
      <c r="HK70">
        <v>40.5125</v>
      </c>
      <c r="HL70">
        <v>23.9057</v>
      </c>
      <c r="HM70">
        <v>9.66705</v>
      </c>
      <c r="HN70">
        <v>13.3463</v>
      </c>
      <c r="HO70">
        <v>908.494</v>
      </c>
      <c r="HP70">
        <v>8.85266</v>
      </c>
      <c r="HQ70">
        <v>101.078</v>
      </c>
      <c r="HR70">
        <v>102.296</v>
      </c>
    </row>
    <row r="71" spans="1:226">
      <c r="A71">
        <v>55</v>
      </c>
      <c r="B71">
        <v>1679505617.6</v>
      </c>
      <c r="C71">
        <v>361.5</v>
      </c>
      <c r="D71" t="s">
        <v>469</v>
      </c>
      <c r="E71" t="s">
        <v>470</v>
      </c>
      <c r="F71">
        <v>5</v>
      </c>
      <c r="G71" t="s">
        <v>353</v>
      </c>
      <c r="H71" t="s">
        <v>354</v>
      </c>
      <c r="I71">
        <v>1679505610.1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899.437322770899</v>
      </c>
      <c r="AK71">
        <v>877.3213696969693</v>
      </c>
      <c r="AL71">
        <v>3.38350216547751</v>
      </c>
      <c r="AM71">
        <v>63.93369429513372</v>
      </c>
      <c r="AN71">
        <f>(AP71 - AO71 + BO71*1E3/(8.314*(BQ71+273.15)) * AR71/BN71 * AQ71) * BN71/(100*BB71) * 1000/(1000 - AP71)</f>
        <v>0</v>
      </c>
      <c r="AO71">
        <v>8.804219567505026</v>
      </c>
      <c r="AP71">
        <v>9.391382606060606</v>
      </c>
      <c r="AQ71">
        <v>-1.153791616625895E-07</v>
      </c>
      <c r="AR71">
        <v>100.9875523592358</v>
      </c>
      <c r="AS71">
        <v>2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1.65</v>
      </c>
      <c r="BC71">
        <v>0.5</v>
      </c>
      <c r="BD71" t="s">
        <v>355</v>
      </c>
      <c r="BE71">
        <v>2</v>
      </c>
      <c r="BF71" t="b">
        <v>1</v>
      </c>
      <c r="BG71">
        <v>1679505610.1</v>
      </c>
      <c r="BH71">
        <v>845.6745925925927</v>
      </c>
      <c r="BI71">
        <v>875.9449999999999</v>
      </c>
      <c r="BJ71">
        <v>9.392277777777778</v>
      </c>
      <c r="BK71">
        <v>8.804398888888889</v>
      </c>
      <c r="BL71">
        <v>840.9771851851852</v>
      </c>
      <c r="BM71">
        <v>9.314079259259261</v>
      </c>
      <c r="BN71">
        <v>500.0654814814814</v>
      </c>
      <c r="BO71">
        <v>90.14458888888886</v>
      </c>
      <c r="BP71">
        <v>0.1000193555555556</v>
      </c>
      <c r="BQ71">
        <v>18.91315925925926</v>
      </c>
      <c r="BR71">
        <v>20.01292592592592</v>
      </c>
      <c r="BS71">
        <v>999.9000000000001</v>
      </c>
      <c r="BT71">
        <v>0</v>
      </c>
      <c r="BU71">
        <v>0</v>
      </c>
      <c r="BV71">
        <v>9993.562592592592</v>
      </c>
      <c r="BW71">
        <v>0</v>
      </c>
      <c r="BX71">
        <v>9.32272</v>
      </c>
      <c r="BY71">
        <v>-30.27036666666667</v>
      </c>
      <c r="BZ71">
        <v>853.6927407407406</v>
      </c>
      <c r="CA71">
        <v>883.7256666666667</v>
      </c>
      <c r="CB71">
        <v>0.5878781851851852</v>
      </c>
      <c r="CC71">
        <v>875.9449999999999</v>
      </c>
      <c r="CD71">
        <v>8.804398888888889</v>
      </c>
      <c r="CE71">
        <v>0.8466628148148148</v>
      </c>
      <c r="CF71">
        <v>0.7936689259259259</v>
      </c>
      <c r="CG71">
        <v>4.514688518518518</v>
      </c>
      <c r="CH71">
        <v>3.594568518518518</v>
      </c>
      <c r="CI71">
        <v>2000.054074074074</v>
      </c>
      <c r="CJ71">
        <v>0.9799984444444446</v>
      </c>
      <c r="CK71">
        <v>0.0200012074074074</v>
      </c>
      <c r="CL71">
        <v>0</v>
      </c>
      <c r="CM71">
        <v>2.000914814814815</v>
      </c>
      <c r="CN71">
        <v>0</v>
      </c>
      <c r="CO71">
        <v>3390.034074074074</v>
      </c>
      <c r="CP71">
        <v>17338.67037037037</v>
      </c>
      <c r="CQ71">
        <v>40.39103703703704</v>
      </c>
      <c r="CR71">
        <v>41.97196296296296</v>
      </c>
      <c r="CS71">
        <v>40.46033333333334</v>
      </c>
      <c r="CT71">
        <v>40.59462962962962</v>
      </c>
      <c r="CU71">
        <v>39.3007037037037</v>
      </c>
      <c r="CV71">
        <v>1960.05</v>
      </c>
      <c r="CW71">
        <v>40.0037037037037</v>
      </c>
      <c r="CX71">
        <v>0</v>
      </c>
      <c r="CY71">
        <v>1679505647.7</v>
      </c>
      <c r="CZ71">
        <v>0</v>
      </c>
      <c r="DA71">
        <v>0</v>
      </c>
      <c r="DB71" t="s">
        <v>356</v>
      </c>
      <c r="DC71">
        <v>1679454360.5</v>
      </c>
      <c r="DD71">
        <v>1679454360.5</v>
      </c>
      <c r="DE71">
        <v>0</v>
      </c>
      <c r="DF71">
        <v>-0.152</v>
      </c>
      <c r="DG71">
        <v>-0.046</v>
      </c>
      <c r="DH71">
        <v>3.296</v>
      </c>
      <c r="DI71">
        <v>0.35</v>
      </c>
      <c r="DJ71">
        <v>420</v>
      </c>
      <c r="DK71">
        <v>24</v>
      </c>
      <c r="DL71">
        <v>0.27</v>
      </c>
      <c r="DM71">
        <v>0.09</v>
      </c>
      <c r="DN71">
        <v>-30.094405</v>
      </c>
      <c r="DO71">
        <v>-2.262508818011204</v>
      </c>
      <c r="DP71">
        <v>0.2826824658074852</v>
      </c>
      <c r="DQ71">
        <v>0</v>
      </c>
      <c r="DR71">
        <v>0.5874748</v>
      </c>
      <c r="DS71">
        <v>-0.001106363977486921</v>
      </c>
      <c r="DT71">
        <v>0.002234202119325827</v>
      </c>
      <c r="DU71">
        <v>1</v>
      </c>
      <c r="DV71">
        <v>1</v>
      </c>
      <c r="DW71">
        <v>2</v>
      </c>
      <c r="DX71" t="s">
        <v>357</v>
      </c>
      <c r="DY71">
        <v>2.98072</v>
      </c>
      <c r="DZ71">
        <v>2.7284</v>
      </c>
      <c r="EA71">
        <v>0.142721</v>
      </c>
      <c r="EB71">
        <v>0.147353</v>
      </c>
      <c r="EC71">
        <v>0.0541778</v>
      </c>
      <c r="ED71">
        <v>0.0521137</v>
      </c>
      <c r="EE71">
        <v>25767.2</v>
      </c>
      <c r="EF71">
        <v>25302.6</v>
      </c>
      <c r="EG71">
        <v>30582.4</v>
      </c>
      <c r="EH71">
        <v>29917.6</v>
      </c>
      <c r="EI71">
        <v>39926.7</v>
      </c>
      <c r="EJ71">
        <v>37353.8</v>
      </c>
      <c r="EK71">
        <v>46766.4</v>
      </c>
      <c r="EL71">
        <v>44484.3</v>
      </c>
      <c r="EM71">
        <v>1.88617</v>
      </c>
      <c r="EN71">
        <v>1.86362</v>
      </c>
      <c r="EO71">
        <v>0.0537261</v>
      </c>
      <c r="EP71">
        <v>0</v>
      </c>
      <c r="EQ71">
        <v>19.0992</v>
      </c>
      <c r="ER71">
        <v>999.9</v>
      </c>
      <c r="ES71">
        <v>25.7</v>
      </c>
      <c r="ET71">
        <v>30.4</v>
      </c>
      <c r="EU71">
        <v>12.4284</v>
      </c>
      <c r="EV71">
        <v>63.6823</v>
      </c>
      <c r="EW71">
        <v>23.4615</v>
      </c>
      <c r="EX71">
        <v>1</v>
      </c>
      <c r="EY71">
        <v>-0.0908359</v>
      </c>
      <c r="EZ71">
        <v>4.96389</v>
      </c>
      <c r="FA71">
        <v>20.1355</v>
      </c>
      <c r="FB71">
        <v>5.23241</v>
      </c>
      <c r="FC71">
        <v>11.9698</v>
      </c>
      <c r="FD71">
        <v>4.97135</v>
      </c>
      <c r="FE71">
        <v>3.28968</v>
      </c>
      <c r="FF71">
        <v>9999</v>
      </c>
      <c r="FG71">
        <v>9999</v>
      </c>
      <c r="FH71">
        <v>9999</v>
      </c>
      <c r="FI71">
        <v>999.9</v>
      </c>
      <c r="FJ71">
        <v>4.97291</v>
      </c>
      <c r="FK71">
        <v>1.87698</v>
      </c>
      <c r="FL71">
        <v>1.87512</v>
      </c>
      <c r="FM71">
        <v>1.8779</v>
      </c>
      <c r="FN71">
        <v>1.87465</v>
      </c>
      <c r="FO71">
        <v>1.87824</v>
      </c>
      <c r="FP71">
        <v>1.87532</v>
      </c>
      <c r="FQ71">
        <v>1.87644</v>
      </c>
      <c r="FR71">
        <v>0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4.756</v>
      </c>
      <c r="GF71">
        <v>0.07820000000000001</v>
      </c>
      <c r="GG71">
        <v>1.972114183739502</v>
      </c>
      <c r="GH71">
        <v>0.004449671774874308</v>
      </c>
      <c r="GI71">
        <v>-1.829466635312074E-06</v>
      </c>
      <c r="GJ71">
        <v>4.661545964856727E-10</v>
      </c>
      <c r="GK71">
        <v>0.005649818396270764</v>
      </c>
      <c r="GL71">
        <v>0.003047750899037379</v>
      </c>
      <c r="GM71">
        <v>0.0005145890388989142</v>
      </c>
      <c r="GN71">
        <v>-5.930110997495773E-07</v>
      </c>
      <c r="GO71">
        <v>0</v>
      </c>
      <c r="GP71">
        <v>2134</v>
      </c>
      <c r="GQ71">
        <v>1</v>
      </c>
      <c r="GR71">
        <v>23</v>
      </c>
      <c r="GS71">
        <v>854.3</v>
      </c>
      <c r="GT71">
        <v>854.3</v>
      </c>
      <c r="GU71">
        <v>2.05566</v>
      </c>
      <c r="GV71">
        <v>2.53784</v>
      </c>
      <c r="GW71">
        <v>1.39893</v>
      </c>
      <c r="GX71">
        <v>2.34009</v>
      </c>
      <c r="GY71">
        <v>1.44897</v>
      </c>
      <c r="GZ71">
        <v>2.47925</v>
      </c>
      <c r="HA71">
        <v>36.1754</v>
      </c>
      <c r="HB71">
        <v>24.0175</v>
      </c>
      <c r="HC71">
        <v>18</v>
      </c>
      <c r="HD71">
        <v>490.28</v>
      </c>
      <c r="HE71">
        <v>447.507</v>
      </c>
      <c r="HF71">
        <v>13.3399</v>
      </c>
      <c r="HG71">
        <v>25.6432</v>
      </c>
      <c r="HH71">
        <v>29.9999</v>
      </c>
      <c r="HI71">
        <v>25.5706</v>
      </c>
      <c r="HJ71">
        <v>25.6576</v>
      </c>
      <c r="HK71">
        <v>41.1577</v>
      </c>
      <c r="HL71">
        <v>23.9057</v>
      </c>
      <c r="HM71">
        <v>9.66705</v>
      </c>
      <c r="HN71">
        <v>13.3366</v>
      </c>
      <c r="HO71">
        <v>921.852</v>
      </c>
      <c r="HP71">
        <v>8.85266</v>
      </c>
      <c r="HQ71">
        <v>101.081</v>
      </c>
      <c r="HR71">
        <v>102.295</v>
      </c>
    </row>
    <row r="72" spans="1:226">
      <c r="A72">
        <v>56</v>
      </c>
      <c r="B72">
        <v>1679505622.6</v>
      </c>
      <c r="C72">
        <v>366.5</v>
      </c>
      <c r="D72" t="s">
        <v>471</v>
      </c>
      <c r="E72" t="s">
        <v>472</v>
      </c>
      <c r="F72">
        <v>5</v>
      </c>
      <c r="G72" t="s">
        <v>353</v>
      </c>
      <c r="H72" t="s">
        <v>354</v>
      </c>
      <c r="I72">
        <v>1679505614.814285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916.2150347788197</v>
      </c>
      <c r="AK72">
        <v>894.1395454545453</v>
      </c>
      <c r="AL72">
        <v>3.361497199919703</v>
      </c>
      <c r="AM72">
        <v>63.93369429513372</v>
      </c>
      <c r="AN72">
        <f>(AP72 - AO72 + BO72*1E3/(8.314*(BQ72+273.15)) * AR72/BN72 * AQ72) * BN72/(100*BB72) * 1000/(1000 - AP72)</f>
        <v>0</v>
      </c>
      <c r="AO72">
        <v>8.805502828198049</v>
      </c>
      <c r="AP72">
        <v>9.390977151515152</v>
      </c>
      <c r="AQ72">
        <v>2.056231215461758E-08</v>
      </c>
      <c r="AR72">
        <v>100.9875523592358</v>
      </c>
      <c r="AS72">
        <v>2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1.65</v>
      </c>
      <c r="BC72">
        <v>0.5</v>
      </c>
      <c r="BD72" t="s">
        <v>355</v>
      </c>
      <c r="BE72">
        <v>2</v>
      </c>
      <c r="BF72" t="b">
        <v>1</v>
      </c>
      <c r="BG72">
        <v>1679505614.814285</v>
      </c>
      <c r="BH72">
        <v>861.4327857142858</v>
      </c>
      <c r="BI72">
        <v>891.687785714286</v>
      </c>
      <c r="BJ72">
        <v>9.391437857142858</v>
      </c>
      <c r="BK72">
        <v>8.805258928571428</v>
      </c>
      <c r="BL72">
        <v>856.6985000000001</v>
      </c>
      <c r="BM72">
        <v>9.313249642857143</v>
      </c>
      <c r="BN72">
        <v>500.0809642857142</v>
      </c>
      <c r="BO72">
        <v>90.14353214285714</v>
      </c>
      <c r="BP72">
        <v>0.09998733214285714</v>
      </c>
      <c r="BQ72">
        <v>18.91173214285714</v>
      </c>
      <c r="BR72">
        <v>20.00278571428572</v>
      </c>
      <c r="BS72">
        <v>999.9000000000002</v>
      </c>
      <c r="BT72">
        <v>0</v>
      </c>
      <c r="BU72">
        <v>0</v>
      </c>
      <c r="BV72">
        <v>10007.475</v>
      </c>
      <c r="BW72">
        <v>0</v>
      </c>
      <c r="BX72">
        <v>9.32272</v>
      </c>
      <c r="BY72">
        <v>-30.25490714285714</v>
      </c>
      <c r="BZ72">
        <v>869.5995357142856</v>
      </c>
      <c r="CA72">
        <v>899.609</v>
      </c>
      <c r="CB72">
        <v>0.5861784999999999</v>
      </c>
      <c r="CC72">
        <v>891.687785714286</v>
      </c>
      <c r="CD72">
        <v>8.805258928571428</v>
      </c>
      <c r="CE72">
        <v>0.8465773928571431</v>
      </c>
      <c r="CF72">
        <v>0.7937373214285712</v>
      </c>
      <c r="CG72">
        <v>4.513245714285715</v>
      </c>
      <c r="CH72">
        <v>3.595790357142857</v>
      </c>
      <c r="CI72">
        <v>2000.089285714286</v>
      </c>
      <c r="CJ72">
        <v>0.9799970714285713</v>
      </c>
      <c r="CK72">
        <v>0.02000264285714286</v>
      </c>
      <c r="CL72">
        <v>0</v>
      </c>
      <c r="CM72">
        <v>2.015139285714286</v>
      </c>
      <c r="CN72">
        <v>0</v>
      </c>
      <c r="CO72">
        <v>3389.765</v>
      </c>
      <c r="CP72">
        <v>17338.97142857143</v>
      </c>
      <c r="CQ72">
        <v>40.5065</v>
      </c>
      <c r="CR72">
        <v>41.91267857142856</v>
      </c>
      <c r="CS72">
        <v>40.42164285714286</v>
      </c>
      <c r="CT72">
        <v>40.44392857142856</v>
      </c>
      <c r="CU72">
        <v>39.23635714285714</v>
      </c>
      <c r="CV72">
        <v>1960.081071428571</v>
      </c>
      <c r="CW72">
        <v>40.00749999999999</v>
      </c>
      <c r="CX72">
        <v>0</v>
      </c>
      <c r="CY72">
        <v>1679505652.5</v>
      </c>
      <c r="CZ72">
        <v>0</v>
      </c>
      <c r="DA72">
        <v>0</v>
      </c>
      <c r="DB72" t="s">
        <v>356</v>
      </c>
      <c r="DC72">
        <v>1679454360.5</v>
      </c>
      <c r="DD72">
        <v>1679454360.5</v>
      </c>
      <c r="DE72">
        <v>0</v>
      </c>
      <c r="DF72">
        <v>-0.152</v>
      </c>
      <c r="DG72">
        <v>-0.046</v>
      </c>
      <c r="DH72">
        <v>3.296</v>
      </c>
      <c r="DI72">
        <v>0.35</v>
      </c>
      <c r="DJ72">
        <v>420</v>
      </c>
      <c r="DK72">
        <v>24</v>
      </c>
      <c r="DL72">
        <v>0.27</v>
      </c>
      <c r="DM72">
        <v>0.09</v>
      </c>
      <c r="DN72">
        <v>-30.243825</v>
      </c>
      <c r="DO72">
        <v>-0.1919121951218659</v>
      </c>
      <c r="DP72">
        <v>0.1434372349670753</v>
      </c>
      <c r="DQ72">
        <v>0</v>
      </c>
      <c r="DR72">
        <v>0.58719175</v>
      </c>
      <c r="DS72">
        <v>-0.01429335084428062</v>
      </c>
      <c r="DT72">
        <v>0.002396810106683469</v>
      </c>
      <c r="DU72">
        <v>1</v>
      </c>
      <c r="DV72">
        <v>1</v>
      </c>
      <c r="DW72">
        <v>2</v>
      </c>
      <c r="DX72" t="s">
        <v>357</v>
      </c>
      <c r="DY72">
        <v>2.98086</v>
      </c>
      <c r="DZ72">
        <v>2.7284</v>
      </c>
      <c r="EA72">
        <v>0.144499</v>
      </c>
      <c r="EB72">
        <v>0.149109</v>
      </c>
      <c r="EC72">
        <v>0.0541755</v>
      </c>
      <c r="ED72">
        <v>0.0521103</v>
      </c>
      <c r="EE72">
        <v>25714.1</v>
      </c>
      <c r="EF72">
        <v>25251</v>
      </c>
      <c r="EG72">
        <v>30582.7</v>
      </c>
      <c r="EH72">
        <v>29918.1</v>
      </c>
      <c r="EI72">
        <v>39927.5</v>
      </c>
      <c r="EJ72">
        <v>37355.1</v>
      </c>
      <c r="EK72">
        <v>46767.1</v>
      </c>
      <c r="EL72">
        <v>44485.6</v>
      </c>
      <c r="EM72">
        <v>1.8858</v>
      </c>
      <c r="EN72">
        <v>1.8638</v>
      </c>
      <c r="EO72">
        <v>0.0546053</v>
      </c>
      <c r="EP72">
        <v>0</v>
      </c>
      <c r="EQ72">
        <v>19.0958</v>
      </c>
      <c r="ER72">
        <v>999.9</v>
      </c>
      <c r="ES72">
        <v>25.7</v>
      </c>
      <c r="ET72">
        <v>30.4</v>
      </c>
      <c r="EU72">
        <v>12.4279</v>
      </c>
      <c r="EV72">
        <v>63.2723</v>
      </c>
      <c r="EW72">
        <v>23.2412</v>
      </c>
      <c r="EX72">
        <v>1</v>
      </c>
      <c r="EY72">
        <v>-0.0924949</v>
      </c>
      <c r="EZ72">
        <v>4.21037</v>
      </c>
      <c r="FA72">
        <v>20.1554</v>
      </c>
      <c r="FB72">
        <v>5.23241</v>
      </c>
      <c r="FC72">
        <v>11.9695</v>
      </c>
      <c r="FD72">
        <v>4.97135</v>
      </c>
      <c r="FE72">
        <v>3.28968</v>
      </c>
      <c r="FF72">
        <v>9999</v>
      </c>
      <c r="FG72">
        <v>9999</v>
      </c>
      <c r="FH72">
        <v>9999</v>
      </c>
      <c r="FI72">
        <v>999.9</v>
      </c>
      <c r="FJ72">
        <v>4.97291</v>
      </c>
      <c r="FK72">
        <v>1.87698</v>
      </c>
      <c r="FL72">
        <v>1.87507</v>
      </c>
      <c r="FM72">
        <v>1.8779</v>
      </c>
      <c r="FN72">
        <v>1.87456</v>
      </c>
      <c r="FO72">
        <v>1.87822</v>
      </c>
      <c r="FP72">
        <v>1.87531</v>
      </c>
      <c r="FQ72">
        <v>1.87639</v>
      </c>
      <c r="FR72">
        <v>0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4.795</v>
      </c>
      <c r="GF72">
        <v>0.07820000000000001</v>
      </c>
      <c r="GG72">
        <v>1.972114183739502</v>
      </c>
      <c r="GH72">
        <v>0.004449671774874308</v>
      </c>
      <c r="GI72">
        <v>-1.829466635312074E-06</v>
      </c>
      <c r="GJ72">
        <v>4.661545964856727E-10</v>
      </c>
      <c r="GK72">
        <v>0.005649818396270764</v>
      </c>
      <c r="GL72">
        <v>0.003047750899037379</v>
      </c>
      <c r="GM72">
        <v>0.0005145890388989142</v>
      </c>
      <c r="GN72">
        <v>-5.930110997495773E-07</v>
      </c>
      <c r="GO72">
        <v>0</v>
      </c>
      <c r="GP72">
        <v>2134</v>
      </c>
      <c r="GQ72">
        <v>1</v>
      </c>
      <c r="GR72">
        <v>23</v>
      </c>
      <c r="GS72">
        <v>854.4</v>
      </c>
      <c r="GT72">
        <v>854.4</v>
      </c>
      <c r="GU72">
        <v>2.08374</v>
      </c>
      <c r="GV72">
        <v>2.5354</v>
      </c>
      <c r="GW72">
        <v>1.39893</v>
      </c>
      <c r="GX72">
        <v>2.34009</v>
      </c>
      <c r="GY72">
        <v>1.44897</v>
      </c>
      <c r="GZ72">
        <v>2.39624</v>
      </c>
      <c r="HA72">
        <v>36.1754</v>
      </c>
      <c r="HB72">
        <v>24.0262</v>
      </c>
      <c r="HC72">
        <v>18</v>
      </c>
      <c r="HD72">
        <v>490.058</v>
      </c>
      <c r="HE72">
        <v>447.595</v>
      </c>
      <c r="HF72">
        <v>13.3781</v>
      </c>
      <c r="HG72">
        <v>25.64</v>
      </c>
      <c r="HH72">
        <v>29.9987</v>
      </c>
      <c r="HI72">
        <v>25.5681</v>
      </c>
      <c r="HJ72">
        <v>25.655</v>
      </c>
      <c r="HK72">
        <v>41.7282</v>
      </c>
      <c r="HL72">
        <v>23.9057</v>
      </c>
      <c r="HM72">
        <v>9.66705</v>
      </c>
      <c r="HN72">
        <v>13.5248</v>
      </c>
      <c r="HO72">
        <v>941.89</v>
      </c>
      <c r="HP72">
        <v>8.85266</v>
      </c>
      <c r="HQ72">
        <v>101.082</v>
      </c>
      <c r="HR72">
        <v>102.298</v>
      </c>
    </row>
    <row r="73" spans="1:226">
      <c r="A73">
        <v>57</v>
      </c>
      <c r="B73">
        <v>1679505627.6</v>
      </c>
      <c r="C73">
        <v>371.5</v>
      </c>
      <c r="D73" t="s">
        <v>473</v>
      </c>
      <c r="E73" t="s">
        <v>474</v>
      </c>
      <c r="F73">
        <v>5</v>
      </c>
      <c r="G73" t="s">
        <v>353</v>
      </c>
      <c r="H73" t="s">
        <v>354</v>
      </c>
      <c r="I73">
        <v>1679505620.1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933.1357146945171</v>
      </c>
      <c r="AK73">
        <v>910.9544060606063</v>
      </c>
      <c r="AL73">
        <v>3.356863497229253</v>
      </c>
      <c r="AM73">
        <v>63.93369429513372</v>
      </c>
      <c r="AN73">
        <f>(AP73 - AO73 + BO73*1E3/(8.314*(BQ73+273.15)) * AR73/BN73 * AQ73) * BN73/(100*BB73) * 1000/(1000 - AP73)</f>
        <v>0</v>
      </c>
      <c r="AO73">
        <v>8.803278237125227</v>
      </c>
      <c r="AP73">
        <v>9.391890424242424</v>
      </c>
      <c r="AQ73">
        <v>1.15793387356071E-07</v>
      </c>
      <c r="AR73">
        <v>100.9875523592358</v>
      </c>
      <c r="AS73">
        <v>2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1.65</v>
      </c>
      <c r="BC73">
        <v>0.5</v>
      </c>
      <c r="BD73" t="s">
        <v>355</v>
      </c>
      <c r="BE73">
        <v>2</v>
      </c>
      <c r="BF73" t="b">
        <v>1</v>
      </c>
      <c r="BG73">
        <v>1679505620.1</v>
      </c>
      <c r="BH73">
        <v>879.0717037037037</v>
      </c>
      <c r="BI73">
        <v>909.3511851851853</v>
      </c>
      <c r="BJ73">
        <v>9.391178518518517</v>
      </c>
      <c r="BK73">
        <v>8.804207037037038</v>
      </c>
      <c r="BL73">
        <v>874.2964074074074</v>
      </c>
      <c r="BM73">
        <v>9.312992592592593</v>
      </c>
      <c r="BN73">
        <v>500.0731111111111</v>
      </c>
      <c r="BO73">
        <v>90.14277037037037</v>
      </c>
      <c r="BP73">
        <v>0.09990854814814815</v>
      </c>
      <c r="BQ73">
        <v>18.91265925925926</v>
      </c>
      <c r="BR73">
        <v>19.9992962962963</v>
      </c>
      <c r="BS73">
        <v>999.9000000000001</v>
      </c>
      <c r="BT73">
        <v>0</v>
      </c>
      <c r="BU73">
        <v>0</v>
      </c>
      <c r="BV73">
        <v>10008.31</v>
      </c>
      <c r="BW73">
        <v>0</v>
      </c>
      <c r="BX73">
        <v>9.32272</v>
      </c>
      <c r="BY73">
        <v>-30.27947037037037</v>
      </c>
      <c r="BZ73">
        <v>887.4055555555556</v>
      </c>
      <c r="CA73">
        <v>917.4285185185187</v>
      </c>
      <c r="CB73">
        <v>0.5869708518518519</v>
      </c>
      <c r="CC73">
        <v>909.3511851851853</v>
      </c>
      <c r="CD73">
        <v>8.804207037037038</v>
      </c>
      <c r="CE73">
        <v>0.8465468888888887</v>
      </c>
      <c r="CF73">
        <v>0.7936357407407407</v>
      </c>
      <c r="CG73">
        <v>4.512729999999999</v>
      </c>
      <c r="CH73">
        <v>3.593976666666667</v>
      </c>
      <c r="CI73">
        <v>2000.119259259259</v>
      </c>
      <c r="CJ73">
        <v>0.9799990740740742</v>
      </c>
      <c r="CK73">
        <v>0.02000065185185185</v>
      </c>
      <c r="CL73">
        <v>0</v>
      </c>
      <c r="CM73">
        <v>2.032648148148148</v>
      </c>
      <c r="CN73">
        <v>0</v>
      </c>
      <c r="CO73">
        <v>3388.725555555556</v>
      </c>
      <c r="CP73">
        <v>17339.25555555556</v>
      </c>
      <c r="CQ73">
        <v>40.48125925925927</v>
      </c>
      <c r="CR73">
        <v>41.78903703703703</v>
      </c>
      <c r="CS73">
        <v>40.33314814814815</v>
      </c>
      <c r="CT73">
        <v>40.2034074074074</v>
      </c>
      <c r="CU73">
        <v>39.15259259259259</v>
      </c>
      <c r="CV73">
        <v>1960.114074074074</v>
      </c>
      <c r="CW73">
        <v>40.00444444444445</v>
      </c>
      <c r="CX73">
        <v>0</v>
      </c>
      <c r="CY73">
        <v>1679505657.3</v>
      </c>
      <c r="CZ73">
        <v>0</v>
      </c>
      <c r="DA73">
        <v>0</v>
      </c>
      <c r="DB73" t="s">
        <v>356</v>
      </c>
      <c r="DC73">
        <v>1679454360.5</v>
      </c>
      <c r="DD73">
        <v>1679454360.5</v>
      </c>
      <c r="DE73">
        <v>0</v>
      </c>
      <c r="DF73">
        <v>-0.152</v>
      </c>
      <c r="DG73">
        <v>-0.046</v>
      </c>
      <c r="DH73">
        <v>3.296</v>
      </c>
      <c r="DI73">
        <v>0.35</v>
      </c>
      <c r="DJ73">
        <v>420</v>
      </c>
      <c r="DK73">
        <v>24</v>
      </c>
      <c r="DL73">
        <v>0.27</v>
      </c>
      <c r="DM73">
        <v>0.09</v>
      </c>
      <c r="DN73">
        <v>-30.2733075</v>
      </c>
      <c r="DO73">
        <v>0.02656547842402929</v>
      </c>
      <c r="DP73">
        <v>0.05313887177716481</v>
      </c>
      <c r="DQ73">
        <v>1</v>
      </c>
      <c r="DR73">
        <v>0.58652625</v>
      </c>
      <c r="DS73">
        <v>0.004526859287053223</v>
      </c>
      <c r="DT73">
        <v>0.001395449851302441</v>
      </c>
      <c r="DU73">
        <v>1</v>
      </c>
      <c r="DV73">
        <v>2</v>
      </c>
      <c r="DW73">
        <v>2</v>
      </c>
      <c r="DX73" t="s">
        <v>438</v>
      </c>
      <c r="DY73">
        <v>2.98078</v>
      </c>
      <c r="DZ73">
        <v>2.72824</v>
      </c>
      <c r="EA73">
        <v>0.146268</v>
      </c>
      <c r="EB73">
        <v>0.150884</v>
      </c>
      <c r="EC73">
        <v>0.0541855</v>
      </c>
      <c r="ED73">
        <v>0.0521153</v>
      </c>
      <c r="EE73">
        <v>25661.6</v>
      </c>
      <c r="EF73">
        <v>25198.6</v>
      </c>
      <c r="EG73">
        <v>30583.5</v>
      </c>
      <c r="EH73">
        <v>29918.5</v>
      </c>
      <c r="EI73">
        <v>39928</v>
      </c>
      <c r="EJ73">
        <v>37355.4</v>
      </c>
      <c r="EK73">
        <v>46768</v>
      </c>
      <c r="EL73">
        <v>44486</v>
      </c>
      <c r="EM73">
        <v>1.88615</v>
      </c>
      <c r="EN73">
        <v>1.86367</v>
      </c>
      <c r="EO73">
        <v>0.0556782</v>
      </c>
      <c r="EP73">
        <v>0</v>
      </c>
      <c r="EQ73">
        <v>19.092</v>
      </c>
      <c r="ER73">
        <v>999.9</v>
      </c>
      <c r="ES73">
        <v>25.7</v>
      </c>
      <c r="ET73">
        <v>30.4</v>
      </c>
      <c r="EU73">
        <v>12.427</v>
      </c>
      <c r="EV73">
        <v>63.0123</v>
      </c>
      <c r="EW73">
        <v>23.5617</v>
      </c>
      <c r="EX73">
        <v>1</v>
      </c>
      <c r="EY73">
        <v>-0.0949695</v>
      </c>
      <c r="EZ73">
        <v>4.38724</v>
      </c>
      <c r="FA73">
        <v>20.1517</v>
      </c>
      <c r="FB73">
        <v>5.23182</v>
      </c>
      <c r="FC73">
        <v>11.9704</v>
      </c>
      <c r="FD73">
        <v>4.97135</v>
      </c>
      <c r="FE73">
        <v>3.2896</v>
      </c>
      <c r="FF73">
        <v>9999</v>
      </c>
      <c r="FG73">
        <v>9999</v>
      </c>
      <c r="FH73">
        <v>9999</v>
      </c>
      <c r="FI73">
        <v>999.9</v>
      </c>
      <c r="FJ73">
        <v>4.97293</v>
      </c>
      <c r="FK73">
        <v>1.87698</v>
      </c>
      <c r="FL73">
        <v>1.87511</v>
      </c>
      <c r="FM73">
        <v>1.8779</v>
      </c>
      <c r="FN73">
        <v>1.87462</v>
      </c>
      <c r="FO73">
        <v>1.87823</v>
      </c>
      <c r="FP73">
        <v>1.87531</v>
      </c>
      <c r="FQ73">
        <v>1.87642</v>
      </c>
      <c r="FR73">
        <v>0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4.833</v>
      </c>
      <c r="GF73">
        <v>0.07820000000000001</v>
      </c>
      <c r="GG73">
        <v>1.972114183739502</v>
      </c>
      <c r="GH73">
        <v>0.004449671774874308</v>
      </c>
      <c r="GI73">
        <v>-1.829466635312074E-06</v>
      </c>
      <c r="GJ73">
        <v>4.661545964856727E-10</v>
      </c>
      <c r="GK73">
        <v>0.005649818396270764</v>
      </c>
      <c r="GL73">
        <v>0.003047750899037379</v>
      </c>
      <c r="GM73">
        <v>0.0005145890388989142</v>
      </c>
      <c r="GN73">
        <v>-5.930110997495773E-07</v>
      </c>
      <c r="GO73">
        <v>0</v>
      </c>
      <c r="GP73">
        <v>2134</v>
      </c>
      <c r="GQ73">
        <v>1</v>
      </c>
      <c r="GR73">
        <v>23</v>
      </c>
      <c r="GS73">
        <v>854.5</v>
      </c>
      <c r="GT73">
        <v>854.5</v>
      </c>
      <c r="GU73">
        <v>2.11548</v>
      </c>
      <c r="GV73">
        <v>2.53906</v>
      </c>
      <c r="GW73">
        <v>1.39893</v>
      </c>
      <c r="GX73">
        <v>2.34009</v>
      </c>
      <c r="GY73">
        <v>1.44897</v>
      </c>
      <c r="GZ73">
        <v>2.47925</v>
      </c>
      <c r="HA73">
        <v>36.1754</v>
      </c>
      <c r="HB73">
        <v>24.0262</v>
      </c>
      <c r="HC73">
        <v>18</v>
      </c>
      <c r="HD73">
        <v>490.229</v>
      </c>
      <c r="HE73">
        <v>447.499</v>
      </c>
      <c r="HF73">
        <v>13.5151</v>
      </c>
      <c r="HG73">
        <v>25.6378</v>
      </c>
      <c r="HH73">
        <v>29.9986</v>
      </c>
      <c r="HI73">
        <v>25.5652</v>
      </c>
      <c r="HJ73">
        <v>25.6527</v>
      </c>
      <c r="HK73">
        <v>42.363</v>
      </c>
      <c r="HL73">
        <v>23.9057</v>
      </c>
      <c r="HM73">
        <v>9.66705</v>
      </c>
      <c r="HN73">
        <v>13.5268</v>
      </c>
      <c r="HO73">
        <v>955.252</v>
      </c>
      <c r="HP73">
        <v>8.85266</v>
      </c>
      <c r="HQ73">
        <v>101.084</v>
      </c>
      <c r="HR73">
        <v>102.299</v>
      </c>
    </row>
    <row r="74" spans="1:226">
      <c r="A74">
        <v>58</v>
      </c>
      <c r="B74">
        <v>1679505632.6</v>
      </c>
      <c r="C74">
        <v>376.5</v>
      </c>
      <c r="D74" t="s">
        <v>475</v>
      </c>
      <c r="E74" t="s">
        <v>476</v>
      </c>
      <c r="F74">
        <v>5</v>
      </c>
      <c r="G74" t="s">
        <v>353</v>
      </c>
      <c r="H74" t="s">
        <v>354</v>
      </c>
      <c r="I74">
        <v>1679505624.814285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950.2634377511052</v>
      </c>
      <c r="AK74">
        <v>927.9260424242425</v>
      </c>
      <c r="AL74">
        <v>3.398450818287871</v>
      </c>
      <c r="AM74">
        <v>63.93369429513372</v>
      </c>
      <c r="AN74">
        <f>(AP74 - AO74 + BO74*1E3/(8.314*(BQ74+273.15)) * AR74/BN74 * AQ74) * BN74/(100*BB74) * 1000/(1000 - AP74)</f>
        <v>0</v>
      </c>
      <c r="AO74">
        <v>8.801991338480619</v>
      </c>
      <c r="AP74">
        <v>9.39166745454545</v>
      </c>
      <c r="AQ74">
        <v>-5.035834231511611E-08</v>
      </c>
      <c r="AR74">
        <v>100.9875523592358</v>
      </c>
      <c r="AS74">
        <v>2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1.65</v>
      </c>
      <c r="BC74">
        <v>0.5</v>
      </c>
      <c r="BD74" t="s">
        <v>355</v>
      </c>
      <c r="BE74">
        <v>2</v>
      </c>
      <c r="BF74" t="b">
        <v>1</v>
      </c>
      <c r="BG74">
        <v>1679505624.814285</v>
      </c>
      <c r="BH74">
        <v>894.8186071428571</v>
      </c>
      <c r="BI74">
        <v>925.1800714285715</v>
      </c>
      <c r="BJ74">
        <v>9.391180357142858</v>
      </c>
      <c r="BK74">
        <v>8.803547142857143</v>
      </c>
      <c r="BL74">
        <v>890.0069999999999</v>
      </c>
      <c r="BM74">
        <v>9.312995000000001</v>
      </c>
      <c r="BN74">
        <v>500.0871071428572</v>
      </c>
      <c r="BO74">
        <v>90.14364285714285</v>
      </c>
      <c r="BP74">
        <v>0.09993499642857143</v>
      </c>
      <c r="BQ74">
        <v>18.91586428571429</v>
      </c>
      <c r="BR74">
        <v>20.00451785714285</v>
      </c>
      <c r="BS74">
        <v>999.9000000000002</v>
      </c>
      <c r="BT74">
        <v>0</v>
      </c>
      <c r="BU74">
        <v>0</v>
      </c>
      <c r="BV74">
        <v>10004.15321428571</v>
      </c>
      <c r="BW74">
        <v>0</v>
      </c>
      <c r="BX74">
        <v>9.32272</v>
      </c>
      <c r="BY74">
        <v>-30.36148214285714</v>
      </c>
      <c r="BZ74">
        <v>903.3017142857143</v>
      </c>
      <c r="CA74">
        <v>933.3973571428571</v>
      </c>
      <c r="CB74">
        <v>0.5876328928571429</v>
      </c>
      <c r="CC74">
        <v>925.1800714285715</v>
      </c>
      <c r="CD74">
        <v>8.803547142857143</v>
      </c>
      <c r="CE74">
        <v>0.8465553214285715</v>
      </c>
      <c r="CF74">
        <v>0.7935840357142857</v>
      </c>
      <c r="CG74">
        <v>4.512871428571429</v>
      </c>
      <c r="CH74">
        <v>3.593052142857143</v>
      </c>
      <c r="CI74">
        <v>2000.076071428571</v>
      </c>
      <c r="CJ74">
        <v>0.9800015714285716</v>
      </c>
      <c r="CK74">
        <v>0.01999814285714285</v>
      </c>
      <c r="CL74">
        <v>0</v>
      </c>
      <c r="CM74">
        <v>2.035567857142857</v>
      </c>
      <c r="CN74">
        <v>0</v>
      </c>
      <c r="CO74">
        <v>3387.465714285715</v>
      </c>
      <c r="CP74">
        <v>17338.91071428572</v>
      </c>
      <c r="CQ74">
        <v>40.47517857142856</v>
      </c>
      <c r="CR74">
        <v>41.65592857142856</v>
      </c>
      <c r="CS74">
        <v>40.26089285714285</v>
      </c>
      <c r="CT74">
        <v>40.01535714285713</v>
      </c>
      <c r="CU74">
        <v>39.078</v>
      </c>
      <c r="CV74">
        <v>1960.077142857143</v>
      </c>
      <c r="CW74">
        <v>39.99821428571429</v>
      </c>
      <c r="CX74">
        <v>0</v>
      </c>
      <c r="CY74">
        <v>1679505662.7</v>
      </c>
      <c r="CZ74">
        <v>0</v>
      </c>
      <c r="DA74">
        <v>0</v>
      </c>
      <c r="DB74" t="s">
        <v>356</v>
      </c>
      <c r="DC74">
        <v>1679454360.5</v>
      </c>
      <c r="DD74">
        <v>1679454360.5</v>
      </c>
      <c r="DE74">
        <v>0</v>
      </c>
      <c r="DF74">
        <v>-0.152</v>
      </c>
      <c r="DG74">
        <v>-0.046</v>
      </c>
      <c r="DH74">
        <v>3.296</v>
      </c>
      <c r="DI74">
        <v>0.35</v>
      </c>
      <c r="DJ74">
        <v>420</v>
      </c>
      <c r="DK74">
        <v>24</v>
      </c>
      <c r="DL74">
        <v>0.27</v>
      </c>
      <c r="DM74">
        <v>0.09</v>
      </c>
      <c r="DN74">
        <v>-30.33569512195122</v>
      </c>
      <c r="DO74">
        <v>-0.9299832752613886</v>
      </c>
      <c r="DP74">
        <v>0.121746934555929</v>
      </c>
      <c r="DQ74">
        <v>0</v>
      </c>
      <c r="DR74">
        <v>0.5876126585365854</v>
      </c>
      <c r="DS74">
        <v>0.008887233449477693</v>
      </c>
      <c r="DT74">
        <v>0.00170300323832464</v>
      </c>
      <c r="DU74">
        <v>1</v>
      </c>
      <c r="DV74">
        <v>1</v>
      </c>
      <c r="DW74">
        <v>2</v>
      </c>
      <c r="DX74" t="s">
        <v>357</v>
      </c>
      <c r="DY74">
        <v>2.98056</v>
      </c>
      <c r="DZ74">
        <v>2.72839</v>
      </c>
      <c r="EA74">
        <v>0.148027</v>
      </c>
      <c r="EB74">
        <v>0.152614</v>
      </c>
      <c r="EC74">
        <v>0.054183</v>
      </c>
      <c r="ED74">
        <v>0.0521062</v>
      </c>
      <c r="EE74">
        <v>25608.9</v>
      </c>
      <c r="EF74">
        <v>25147.4</v>
      </c>
      <c r="EG74">
        <v>30583.6</v>
      </c>
      <c r="EH74">
        <v>29918.6</v>
      </c>
      <c r="EI74">
        <v>39928.1</v>
      </c>
      <c r="EJ74">
        <v>37356</v>
      </c>
      <c r="EK74">
        <v>46767.8</v>
      </c>
      <c r="EL74">
        <v>44486.1</v>
      </c>
      <c r="EM74">
        <v>1.88612</v>
      </c>
      <c r="EN74">
        <v>1.86392</v>
      </c>
      <c r="EO74">
        <v>0.0562221</v>
      </c>
      <c r="EP74">
        <v>0</v>
      </c>
      <c r="EQ74">
        <v>19.0887</v>
      </c>
      <c r="ER74">
        <v>999.9</v>
      </c>
      <c r="ES74">
        <v>25.7</v>
      </c>
      <c r="ET74">
        <v>30.4</v>
      </c>
      <c r="EU74">
        <v>12.4293</v>
      </c>
      <c r="EV74">
        <v>63.4123</v>
      </c>
      <c r="EW74">
        <v>23.8702</v>
      </c>
      <c r="EX74">
        <v>1</v>
      </c>
      <c r="EY74">
        <v>-0.0945097</v>
      </c>
      <c r="EZ74">
        <v>4.56383</v>
      </c>
      <c r="FA74">
        <v>20.1468</v>
      </c>
      <c r="FB74">
        <v>5.23122</v>
      </c>
      <c r="FC74">
        <v>11.9698</v>
      </c>
      <c r="FD74">
        <v>4.9711</v>
      </c>
      <c r="FE74">
        <v>3.2895</v>
      </c>
      <c r="FF74">
        <v>9999</v>
      </c>
      <c r="FG74">
        <v>9999</v>
      </c>
      <c r="FH74">
        <v>9999</v>
      </c>
      <c r="FI74">
        <v>999.9</v>
      </c>
      <c r="FJ74">
        <v>4.97291</v>
      </c>
      <c r="FK74">
        <v>1.87698</v>
      </c>
      <c r="FL74">
        <v>1.87508</v>
      </c>
      <c r="FM74">
        <v>1.8779</v>
      </c>
      <c r="FN74">
        <v>1.87458</v>
      </c>
      <c r="FO74">
        <v>1.87822</v>
      </c>
      <c r="FP74">
        <v>1.87531</v>
      </c>
      <c r="FQ74">
        <v>1.87641</v>
      </c>
      <c r="FR74">
        <v>0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4.871</v>
      </c>
      <c r="GF74">
        <v>0.07820000000000001</v>
      </c>
      <c r="GG74">
        <v>1.972114183739502</v>
      </c>
      <c r="GH74">
        <v>0.004449671774874308</v>
      </c>
      <c r="GI74">
        <v>-1.829466635312074E-06</v>
      </c>
      <c r="GJ74">
        <v>4.661545964856727E-10</v>
      </c>
      <c r="GK74">
        <v>0.005649818396270764</v>
      </c>
      <c r="GL74">
        <v>0.003047750899037379</v>
      </c>
      <c r="GM74">
        <v>0.0005145890388989142</v>
      </c>
      <c r="GN74">
        <v>-5.930110997495773E-07</v>
      </c>
      <c r="GO74">
        <v>0</v>
      </c>
      <c r="GP74">
        <v>2134</v>
      </c>
      <c r="GQ74">
        <v>1</v>
      </c>
      <c r="GR74">
        <v>23</v>
      </c>
      <c r="GS74">
        <v>854.5</v>
      </c>
      <c r="GT74">
        <v>854.5</v>
      </c>
      <c r="GU74">
        <v>2.14355</v>
      </c>
      <c r="GV74">
        <v>2.53052</v>
      </c>
      <c r="GW74">
        <v>1.39893</v>
      </c>
      <c r="GX74">
        <v>2.34009</v>
      </c>
      <c r="GY74">
        <v>1.44897</v>
      </c>
      <c r="GZ74">
        <v>2.45972</v>
      </c>
      <c r="HA74">
        <v>36.1754</v>
      </c>
      <c r="HB74">
        <v>24.0262</v>
      </c>
      <c r="HC74">
        <v>18</v>
      </c>
      <c r="HD74">
        <v>490.196</v>
      </c>
      <c r="HE74">
        <v>447.632</v>
      </c>
      <c r="HF74">
        <v>13.5455</v>
      </c>
      <c r="HG74">
        <v>25.635</v>
      </c>
      <c r="HH74">
        <v>29.9999</v>
      </c>
      <c r="HI74">
        <v>25.5625</v>
      </c>
      <c r="HJ74">
        <v>25.65</v>
      </c>
      <c r="HK74">
        <v>42.9246</v>
      </c>
      <c r="HL74">
        <v>23.9057</v>
      </c>
      <c r="HM74">
        <v>9.66705</v>
      </c>
      <c r="HN74">
        <v>13.5266</v>
      </c>
      <c r="HO74">
        <v>975.288</v>
      </c>
      <c r="HP74">
        <v>8.85266</v>
      </c>
      <c r="HQ74">
        <v>101.084</v>
      </c>
      <c r="HR74">
        <v>102.299</v>
      </c>
    </row>
    <row r="75" spans="1:226">
      <c r="A75">
        <v>59</v>
      </c>
      <c r="B75">
        <v>1679505637.6</v>
      </c>
      <c r="C75">
        <v>381.5</v>
      </c>
      <c r="D75" t="s">
        <v>477</v>
      </c>
      <c r="E75" t="s">
        <v>478</v>
      </c>
      <c r="F75">
        <v>5</v>
      </c>
      <c r="G75" t="s">
        <v>353</v>
      </c>
      <c r="H75" t="s">
        <v>354</v>
      </c>
      <c r="I75">
        <v>1679505630.1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967.0974451369898</v>
      </c>
      <c r="AK75">
        <v>944.9076181818182</v>
      </c>
      <c r="AL75">
        <v>3.381738825806302</v>
      </c>
      <c r="AM75">
        <v>63.93369429513372</v>
      </c>
      <c r="AN75">
        <f>(AP75 - AO75 + BO75*1E3/(8.314*(BQ75+273.15)) * AR75/BN75 * AQ75) * BN75/(100*BB75) * 1000/(1000 - AP75)</f>
        <v>0</v>
      </c>
      <c r="AO75">
        <v>8.801970198701692</v>
      </c>
      <c r="AP75">
        <v>9.390579939393936</v>
      </c>
      <c r="AQ75">
        <v>-2.107303143748473E-07</v>
      </c>
      <c r="AR75">
        <v>100.9875523592358</v>
      </c>
      <c r="AS75">
        <v>2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1.65</v>
      </c>
      <c r="BC75">
        <v>0.5</v>
      </c>
      <c r="BD75" t="s">
        <v>355</v>
      </c>
      <c r="BE75">
        <v>2</v>
      </c>
      <c r="BF75" t="b">
        <v>1</v>
      </c>
      <c r="BG75">
        <v>1679505630.1</v>
      </c>
      <c r="BH75">
        <v>912.5255925925924</v>
      </c>
      <c r="BI75">
        <v>942.9432222222221</v>
      </c>
      <c r="BJ75">
        <v>9.391527407407407</v>
      </c>
      <c r="BK75">
        <v>8.802396666666667</v>
      </c>
      <c r="BL75">
        <v>907.6734814814815</v>
      </c>
      <c r="BM75">
        <v>9.313337777777779</v>
      </c>
      <c r="BN75">
        <v>500.073037037037</v>
      </c>
      <c r="BO75">
        <v>90.14472592592593</v>
      </c>
      <c r="BP75">
        <v>0.0999087074074074</v>
      </c>
      <c r="BQ75">
        <v>18.9205962962963</v>
      </c>
      <c r="BR75">
        <v>20.01031111111111</v>
      </c>
      <c r="BS75">
        <v>999.9000000000001</v>
      </c>
      <c r="BT75">
        <v>0</v>
      </c>
      <c r="BU75">
        <v>0</v>
      </c>
      <c r="BV75">
        <v>9998.944074074074</v>
      </c>
      <c r="BW75">
        <v>0</v>
      </c>
      <c r="BX75">
        <v>9.32272</v>
      </c>
      <c r="BY75">
        <v>-30.4176962962963</v>
      </c>
      <c r="BZ75">
        <v>921.1769259259257</v>
      </c>
      <c r="CA75">
        <v>951.3171851851853</v>
      </c>
      <c r="CB75">
        <v>0.5891303333333333</v>
      </c>
      <c r="CC75">
        <v>942.9432222222221</v>
      </c>
      <c r="CD75">
        <v>8.802396666666667</v>
      </c>
      <c r="CE75">
        <v>0.8465967407407408</v>
      </c>
      <c r="CF75">
        <v>0.7934898148148148</v>
      </c>
      <c r="CG75">
        <v>4.51357074074074</v>
      </c>
      <c r="CH75">
        <v>3.591368888888889</v>
      </c>
      <c r="CI75">
        <v>2000.061481481481</v>
      </c>
      <c r="CJ75">
        <v>0.9800045555555557</v>
      </c>
      <c r="CK75">
        <v>0.01999512592592592</v>
      </c>
      <c r="CL75">
        <v>0</v>
      </c>
      <c r="CM75">
        <v>2.049996296296297</v>
      </c>
      <c r="CN75">
        <v>0</v>
      </c>
      <c r="CO75">
        <v>3386.332592592592</v>
      </c>
      <c r="CP75">
        <v>17338.8037037037</v>
      </c>
      <c r="CQ75">
        <v>40.40481481481481</v>
      </c>
      <c r="CR75">
        <v>41.51592592592593</v>
      </c>
      <c r="CS75">
        <v>40.15703703703703</v>
      </c>
      <c r="CT75">
        <v>39.81444444444443</v>
      </c>
      <c r="CU75">
        <v>39.00907407407407</v>
      </c>
      <c r="CV75">
        <v>1960.071111111111</v>
      </c>
      <c r="CW75">
        <v>39.99037037037037</v>
      </c>
      <c r="CX75">
        <v>0</v>
      </c>
      <c r="CY75">
        <v>1679505667.5</v>
      </c>
      <c r="CZ75">
        <v>0</v>
      </c>
      <c r="DA75">
        <v>0</v>
      </c>
      <c r="DB75" t="s">
        <v>356</v>
      </c>
      <c r="DC75">
        <v>1679454360.5</v>
      </c>
      <c r="DD75">
        <v>1679454360.5</v>
      </c>
      <c r="DE75">
        <v>0</v>
      </c>
      <c r="DF75">
        <v>-0.152</v>
      </c>
      <c r="DG75">
        <v>-0.046</v>
      </c>
      <c r="DH75">
        <v>3.296</v>
      </c>
      <c r="DI75">
        <v>0.35</v>
      </c>
      <c r="DJ75">
        <v>420</v>
      </c>
      <c r="DK75">
        <v>24</v>
      </c>
      <c r="DL75">
        <v>0.27</v>
      </c>
      <c r="DM75">
        <v>0.09</v>
      </c>
      <c r="DN75">
        <v>-30.36026829268292</v>
      </c>
      <c r="DO75">
        <v>-0.7781289198606263</v>
      </c>
      <c r="DP75">
        <v>0.1188044046137251</v>
      </c>
      <c r="DQ75">
        <v>0</v>
      </c>
      <c r="DR75">
        <v>0.5880662195121951</v>
      </c>
      <c r="DS75">
        <v>0.015139379790941</v>
      </c>
      <c r="DT75">
        <v>0.001889240517324939</v>
      </c>
      <c r="DU75">
        <v>1</v>
      </c>
      <c r="DV75">
        <v>1</v>
      </c>
      <c r="DW75">
        <v>2</v>
      </c>
      <c r="DX75" t="s">
        <v>357</v>
      </c>
      <c r="DY75">
        <v>2.9805</v>
      </c>
      <c r="DZ75">
        <v>2.72821</v>
      </c>
      <c r="EA75">
        <v>0.149767</v>
      </c>
      <c r="EB75">
        <v>0.154332</v>
      </c>
      <c r="EC75">
        <v>0.0541783</v>
      </c>
      <c r="ED75">
        <v>0.052101</v>
      </c>
      <c r="EE75">
        <v>25556.5</v>
      </c>
      <c r="EF75">
        <v>25097</v>
      </c>
      <c r="EG75">
        <v>30583.5</v>
      </c>
      <c r="EH75">
        <v>29919.3</v>
      </c>
      <c r="EI75">
        <v>39928.2</v>
      </c>
      <c r="EJ75">
        <v>37357</v>
      </c>
      <c r="EK75">
        <v>46767.6</v>
      </c>
      <c r="EL75">
        <v>44486.9</v>
      </c>
      <c r="EM75">
        <v>1.88608</v>
      </c>
      <c r="EN75">
        <v>1.86405</v>
      </c>
      <c r="EO75">
        <v>0.0556782</v>
      </c>
      <c r="EP75">
        <v>0</v>
      </c>
      <c r="EQ75">
        <v>19.0859</v>
      </c>
      <c r="ER75">
        <v>999.9</v>
      </c>
      <c r="ES75">
        <v>25.6</v>
      </c>
      <c r="ET75">
        <v>30.4</v>
      </c>
      <c r="EU75">
        <v>12.3805</v>
      </c>
      <c r="EV75">
        <v>63.3023</v>
      </c>
      <c r="EW75">
        <v>23.9143</v>
      </c>
      <c r="EX75">
        <v>1</v>
      </c>
      <c r="EY75">
        <v>-0.09344</v>
      </c>
      <c r="EZ75">
        <v>4.73711</v>
      </c>
      <c r="FA75">
        <v>20.1418</v>
      </c>
      <c r="FB75">
        <v>5.23152</v>
      </c>
      <c r="FC75">
        <v>11.9709</v>
      </c>
      <c r="FD75">
        <v>4.9708</v>
      </c>
      <c r="FE75">
        <v>3.28948</v>
      </c>
      <c r="FF75">
        <v>9999</v>
      </c>
      <c r="FG75">
        <v>9999</v>
      </c>
      <c r="FH75">
        <v>9999</v>
      </c>
      <c r="FI75">
        <v>999.9</v>
      </c>
      <c r="FJ75">
        <v>4.97291</v>
      </c>
      <c r="FK75">
        <v>1.87697</v>
      </c>
      <c r="FL75">
        <v>1.87504</v>
      </c>
      <c r="FM75">
        <v>1.87789</v>
      </c>
      <c r="FN75">
        <v>1.87454</v>
      </c>
      <c r="FO75">
        <v>1.87821</v>
      </c>
      <c r="FP75">
        <v>1.87531</v>
      </c>
      <c r="FQ75">
        <v>1.87637</v>
      </c>
      <c r="FR75">
        <v>0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4.909</v>
      </c>
      <c r="GF75">
        <v>0.07820000000000001</v>
      </c>
      <c r="GG75">
        <v>1.972114183739502</v>
      </c>
      <c r="GH75">
        <v>0.004449671774874308</v>
      </c>
      <c r="GI75">
        <v>-1.829466635312074E-06</v>
      </c>
      <c r="GJ75">
        <v>4.661545964856727E-10</v>
      </c>
      <c r="GK75">
        <v>0.005649818396270764</v>
      </c>
      <c r="GL75">
        <v>0.003047750899037379</v>
      </c>
      <c r="GM75">
        <v>0.0005145890388989142</v>
      </c>
      <c r="GN75">
        <v>-5.930110997495773E-07</v>
      </c>
      <c r="GO75">
        <v>0</v>
      </c>
      <c r="GP75">
        <v>2134</v>
      </c>
      <c r="GQ75">
        <v>1</v>
      </c>
      <c r="GR75">
        <v>23</v>
      </c>
      <c r="GS75">
        <v>854.6</v>
      </c>
      <c r="GT75">
        <v>854.6</v>
      </c>
      <c r="GU75">
        <v>2.17529</v>
      </c>
      <c r="GV75">
        <v>2.54395</v>
      </c>
      <c r="GW75">
        <v>1.39893</v>
      </c>
      <c r="GX75">
        <v>2.34009</v>
      </c>
      <c r="GY75">
        <v>1.44897</v>
      </c>
      <c r="GZ75">
        <v>2.41211</v>
      </c>
      <c r="HA75">
        <v>36.1754</v>
      </c>
      <c r="HB75">
        <v>24.0175</v>
      </c>
      <c r="HC75">
        <v>18</v>
      </c>
      <c r="HD75">
        <v>490.154</v>
      </c>
      <c r="HE75">
        <v>447.688</v>
      </c>
      <c r="HF75">
        <v>13.5423</v>
      </c>
      <c r="HG75">
        <v>25.6323</v>
      </c>
      <c r="HH75">
        <v>30.0006</v>
      </c>
      <c r="HI75">
        <v>25.5604</v>
      </c>
      <c r="HJ75">
        <v>25.6473</v>
      </c>
      <c r="HK75">
        <v>43.5601</v>
      </c>
      <c r="HL75">
        <v>23.9057</v>
      </c>
      <c r="HM75">
        <v>9.66705</v>
      </c>
      <c r="HN75">
        <v>13.5094</v>
      </c>
      <c r="HO75">
        <v>988.706</v>
      </c>
      <c r="HP75">
        <v>8.85266</v>
      </c>
      <c r="HQ75">
        <v>101.084</v>
      </c>
      <c r="HR75">
        <v>102.301</v>
      </c>
    </row>
    <row r="76" spans="1:226">
      <c r="A76">
        <v>60</v>
      </c>
      <c r="B76">
        <v>1679505642.6</v>
      </c>
      <c r="C76">
        <v>386.5</v>
      </c>
      <c r="D76" t="s">
        <v>479</v>
      </c>
      <c r="E76" t="s">
        <v>480</v>
      </c>
      <c r="F76">
        <v>5</v>
      </c>
      <c r="G76" t="s">
        <v>353</v>
      </c>
      <c r="H76" t="s">
        <v>354</v>
      </c>
      <c r="I76">
        <v>1679505634.814285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983.8888348121366</v>
      </c>
      <c r="AK76">
        <v>961.7350181818184</v>
      </c>
      <c r="AL76">
        <v>3.365086530089865</v>
      </c>
      <c r="AM76">
        <v>63.93369429513372</v>
      </c>
      <c r="AN76">
        <f>(AP76 - AO76 + BO76*1E3/(8.314*(BQ76+273.15)) * AR76/BN76 * AQ76) * BN76/(100*BB76) * 1000/(1000 - AP76)</f>
        <v>0</v>
      </c>
      <c r="AO76">
        <v>8.801436496856995</v>
      </c>
      <c r="AP76">
        <v>9.389813515151515</v>
      </c>
      <c r="AQ76">
        <v>-6.170650440402038E-08</v>
      </c>
      <c r="AR76">
        <v>100.9875523592358</v>
      </c>
      <c r="AS76">
        <v>2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1.65</v>
      </c>
      <c r="BC76">
        <v>0.5</v>
      </c>
      <c r="BD76" t="s">
        <v>355</v>
      </c>
      <c r="BE76">
        <v>2</v>
      </c>
      <c r="BF76" t="b">
        <v>1</v>
      </c>
      <c r="BG76">
        <v>1679505634.814285</v>
      </c>
      <c r="BH76">
        <v>928.3262142857142</v>
      </c>
      <c r="BI76">
        <v>958.7427142857143</v>
      </c>
      <c r="BJ76">
        <v>9.391279642857143</v>
      </c>
      <c r="BK76">
        <v>8.8018175</v>
      </c>
      <c r="BL76">
        <v>923.4382142857141</v>
      </c>
      <c r="BM76">
        <v>9.313092857142857</v>
      </c>
      <c r="BN76">
        <v>500.0804642857142</v>
      </c>
      <c r="BO76">
        <v>90.14560714285713</v>
      </c>
      <c r="BP76">
        <v>0.1000211178571428</v>
      </c>
      <c r="BQ76">
        <v>18.92544642857143</v>
      </c>
      <c r="BR76">
        <v>20.01613571428571</v>
      </c>
      <c r="BS76">
        <v>999.9000000000002</v>
      </c>
      <c r="BT76">
        <v>0</v>
      </c>
      <c r="BU76">
        <v>0</v>
      </c>
      <c r="BV76">
        <v>9991.008571428571</v>
      </c>
      <c r="BW76">
        <v>0</v>
      </c>
      <c r="BX76">
        <v>9.32272</v>
      </c>
      <c r="BY76">
        <v>-30.416625</v>
      </c>
      <c r="BZ76">
        <v>937.1270357142857</v>
      </c>
      <c r="CA76">
        <v>967.2563571428573</v>
      </c>
      <c r="CB76">
        <v>0.5894622500000001</v>
      </c>
      <c r="CC76">
        <v>958.7427142857143</v>
      </c>
      <c r="CD76">
        <v>8.8018175</v>
      </c>
      <c r="CE76">
        <v>0.8465826785714287</v>
      </c>
      <c r="CF76">
        <v>0.7934452857142856</v>
      </c>
      <c r="CG76">
        <v>4.513333571428571</v>
      </c>
      <c r="CH76">
        <v>3.590572857142857</v>
      </c>
      <c r="CI76">
        <v>2000.039285714286</v>
      </c>
      <c r="CJ76">
        <v>0.9800034642857144</v>
      </c>
      <c r="CK76">
        <v>0.01999625357142857</v>
      </c>
      <c r="CL76">
        <v>0</v>
      </c>
      <c r="CM76">
        <v>2.076382142857143</v>
      </c>
      <c r="CN76">
        <v>0</v>
      </c>
      <c r="CO76">
        <v>3385.301428571428</v>
      </c>
      <c r="CP76">
        <v>17338.59642857143</v>
      </c>
      <c r="CQ76">
        <v>40.35917857142856</v>
      </c>
      <c r="CR76">
        <v>41.39710714285714</v>
      </c>
      <c r="CS76">
        <v>40.08896428571428</v>
      </c>
      <c r="CT76">
        <v>39.64028571428571</v>
      </c>
      <c r="CU76">
        <v>38.93274999999999</v>
      </c>
      <c r="CV76">
        <v>1960.046071428571</v>
      </c>
      <c r="CW76">
        <v>39.9925</v>
      </c>
      <c r="CX76">
        <v>0</v>
      </c>
      <c r="CY76">
        <v>1679505672.9</v>
      </c>
      <c r="CZ76">
        <v>0</v>
      </c>
      <c r="DA76">
        <v>0</v>
      </c>
      <c r="DB76" t="s">
        <v>356</v>
      </c>
      <c r="DC76">
        <v>1679454360.5</v>
      </c>
      <c r="DD76">
        <v>1679454360.5</v>
      </c>
      <c r="DE76">
        <v>0</v>
      </c>
      <c r="DF76">
        <v>-0.152</v>
      </c>
      <c r="DG76">
        <v>-0.046</v>
      </c>
      <c r="DH76">
        <v>3.296</v>
      </c>
      <c r="DI76">
        <v>0.35</v>
      </c>
      <c r="DJ76">
        <v>420</v>
      </c>
      <c r="DK76">
        <v>24</v>
      </c>
      <c r="DL76">
        <v>0.27</v>
      </c>
      <c r="DM76">
        <v>0.09</v>
      </c>
      <c r="DN76">
        <v>-30.397135</v>
      </c>
      <c r="DO76">
        <v>0.1515647279550404</v>
      </c>
      <c r="DP76">
        <v>0.0851264017505734</v>
      </c>
      <c r="DQ76">
        <v>0</v>
      </c>
      <c r="DR76">
        <v>0.589110125</v>
      </c>
      <c r="DS76">
        <v>0.004105699812380815</v>
      </c>
      <c r="DT76">
        <v>0.0009651260847034522</v>
      </c>
      <c r="DU76">
        <v>1</v>
      </c>
      <c r="DV76">
        <v>1</v>
      </c>
      <c r="DW76">
        <v>2</v>
      </c>
      <c r="DX76" t="s">
        <v>357</v>
      </c>
      <c r="DY76">
        <v>2.98068</v>
      </c>
      <c r="DZ76">
        <v>2.72831</v>
      </c>
      <c r="EA76">
        <v>0.151477</v>
      </c>
      <c r="EB76">
        <v>0.156033</v>
      </c>
      <c r="EC76">
        <v>0.0541745</v>
      </c>
      <c r="ED76">
        <v>0.0521013</v>
      </c>
      <c r="EE76">
        <v>25504.9</v>
      </c>
      <c r="EF76">
        <v>25046.5</v>
      </c>
      <c r="EG76">
        <v>30583.2</v>
      </c>
      <c r="EH76">
        <v>29919.2</v>
      </c>
      <c r="EI76">
        <v>39928.6</v>
      </c>
      <c r="EJ76">
        <v>37357.4</v>
      </c>
      <c r="EK76">
        <v>46767.7</v>
      </c>
      <c r="EL76">
        <v>44487.3</v>
      </c>
      <c r="EM76">
        <v>1.88587</v>
      </c>
      <c r="EN76">
        <v>1.8642</v>
      </c>
      <c r="EO76">
        <v>0.057105</v>
      </c>
      <c r="EP76">
        <v>0</v>
      </c>
      <c r="EQ76">
        <v>19.0834</v>
      </c>
      <c r="ER76">
        <v>999.9</v>
      </c>
      <c r="ES76">
        <v>25.6</v>
      </c>
      <c r="ET76">
        <v>30.4</v>
      </c>
      <c r="EU76">
        <v>12.3797</v>
      </c>
      <c r="EV76">
        <v>63.4923</v>
      </c>
      <c r="EW76">
        <v>23.8462</v>
      </c>
      <c r="EX76">
        <v>1</v>
      </c>
      <c r="EY76">
        <v>-0.0931148</v>
      </c>
      <c r="EZ76">
        <v>4.79051</v>
      </c>
      <c r="FA76">
        <v>20.1404</v>
      </c>
      <c r="FB76">
        <v>5.23182</v>
      </c>
      <c r="FC76">
        <v>11.9725</v>
      </c>
      <c r="FD76">
        <v>4.97125</v>
      </c>
      <c r="FE76">
        <v>3.28955</v>
      </c>
      <c r="FF76">
        <v>9999</v>
      </c>
      <c r="FG76">
        <v>9999</v>
      </c>
      <c r="FH76">
        <v>9999</v>
      </c>
      <c r="FI76">
        <v>999.9</v>
      </c>
      <c r="FJ76">
        <v>4.9729</v>
      </c>
      <c r="FK76">
        <v>1.87698</v>
      </c>
      <c r="FL76">
        <v>1.87512</v>
      </c>
      <c r="FM76">
        <v>1.87791</v>
      </c>
      <c r="FN76">
        <v>1.87461</v>
      </c>
      <c r="FO76">
        <v>1.87829</v>
      </c>
      <c r="FP76">
        <v>1.87533</v>
      </c>
      <c r="FQ76">
        <v>1.87643</v>
      </c>
      <c r="FR76">
        <v>0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4.946</v>
      </c>
      <c r="GF76">
        <v>0.07820000000000001</v>
      </c>
      <c r="GG76">
        <v>1.972114183739502</v>
      </c>
      <c r="GH76">
        <v>0.004449671774874308</v>
      </c>
      <c r="GI76">
        <v>-1.829466635312074E-06</v>
      </c>
      <c r="GJ76">
        <v>4.661545964856727E-10</v>
      </c>
      <c r="GK76">
        <v>0.005649818396270764</v>
      </c>
      <c r="GL76">
        <v>0.003047750899037379</v>
      </c>
      <c r="GM76">
        <v>0.0005145890388989142</v>
      </c>
      <c r="GN76">
        <v>-5.930110997495773E-07</v>
      </c>
      <c r="GO76">
        <v>0</v>
      </c>
      <c r="GP76">
        <v>2134</v>
      </c>
      <c r="GQ76">
        <v>1</v>
      </c>
      <c r="GR76">
        <v>23</v>
      </c>
      <c r="GS76">
        <v>854.7</v>
      </c>
      <c r="GT76">
        <v>854.7</v>
      </c>
      <c r="GU76">
        <v>2.20337</v>
      </c>
      <c r="GV76">
        <v>2.5293</v>
      </c>
      <c r="GW76">
        <v>1.39893</v>
      </c>
      <c r="GX76">
        <v>2.34009</v>
      </c>
      <c r="GY76">
        <v>1.44897</v>
      </c>
      <c r="GZ76">
        <v>2.48535</v>
      </c>
      <c r="HA76">
        <v>36.1754</v>
      </c>
      <c r="HB76">
        <v>24.0262</v>
      </c>
      <c r="HC76">
        <v>18</v>
      </c>
      <c r="HD76">
        <v>490.026</v>
      </c>
      <c r="HE76">
        <v>447.764</v>
      </c>
      <c r="HF76">
        <v>13.5215</v>
      </c>
      <c r="HG76">
        <v>25.6292</v>
      </c>
      <c r="HH76">
        <v>30.0004</v>
      </c>
      <c r="HI76">
        <v>25.5578</v>
      </c>
      <c r="HJ76">
        <v>25.6453</v>
      </c>
      <c r="HK76">
        <v>44.1206</v>
      </c>
      <c r="HL76">
        <v>23.9057</v>
      </c>
      <c r="HM76">
        <v>9.66705</v>
      </c>
      <c r="HN76">
        <v>13.502</v>
      </c>
      <c r="HO76">
        <v>1008.81</v>
      </c>
      <c r="HP76">
        <v>8.85266</v>
      </c>
      <c r="HQ76">
        <v>101.084</v>
      </c>
      <c r="HR76">
        <v>102.301</v>
      </c>
    </row>
    <row r="77" spans="1:226">
      <c r="A77">
        <v>61</v>
      </c>
      <c r="B77">
        <v>1679505647.6</v>
      </c>
      <c r="C77">
        <v>391.5</v>
      </c>
      <c r="D77" t="s">
        <v>481</v>
      </c>
      <c r="E77" t="s">
        <v>482</v>
      </c>
      <c r="F77">
        <v>5</v>
      </c>
      <c r="G77" t="s">
        <v>353</v>
      </c>
      <c r="H77" t="s">
        <v>354</v>
      </c>
      <c r="I77">
        <v>1679505640.1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1001.0774893098</v>
      </c>
      <c r="AK77">
        <v>978.7262363636361</v>
      </c>
      <c r="AL77">
        <v>3.406152668649184</v>
      </c>
      <c r="AM77">
        <v>63.93369429513372</v>
      </c>
      <c r="AN77">
        <f>(AP77 - AO77 + BO77*1E3/(8.314*(BQ77+273.15)) * AR77/BN77 * AQ77) * BN77/(100*BB77) * 1000/(1000 - AP77)</f>
        <v>0</v>
      </c>
      <c r="AO77">
        <v>8.800413080052984</v>
      </c>
      <c r="AP77">
        <v>9.388234606060601</v>
      </c>
      <c r="AQ77">
        <v>-2.029104159175029E-07</v>
      </c>
      <c r="AR77">
        <v>100.9875523592358</v>
      </c>
      <c r="AS77">
        <v>2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1.65</v>
      </c>
      <c r="BC77">
        <v>0.5</v>
      </c>
      <c r="BD77" t="s">
        <v>355</v>
      </c>
      <c r="BE77">
        <v>2</v>
      </c>
      <c r="BF77" t="b">
        <v>1</v>
      </c>
      <c r="BG77">
        <v>1679505640.1</v>
      </c>
      <c r="BH77">
        <v>946.0525555555556</v>
      </c>
      <c r="BI77">
        <v>976.4919259259259</v>
      </c>
      <c r="BJ77">
        <v>9.390075185185184</v>
      </c>
      <c r="BK77">
        <v>8.801301481481481</v>
      </c>
      <c r="BL77">
        <v>941.1246666666667</v>
      </c>
      <c r="BM77">
        <v>9.311902962962963</v>
      </c>
      <c r="BN77">
        <v>500.0665555555556</v>
      </c>
      <c r="BO77">
        <v>90.14489629629628</v>
      </c>
      <c r="BP77">
        <v>0.0999715074074074</v>
      </c>
      <c r="BQ77">
        <v>18.92863703703704</v>
      </c>
      <c r="BR77">
        <v>20.01867037037037</v>
      </c>
      <c r="BS77">
        <v>999.9000000000001</v>
      </c>
      <c r="BT77">
        <v>0</v>
      </c>
      <c r="BU77">
        <v>0</v>
      </c>
      <c r="BV77">
        <v>9994.932222222224</v>
      </c>
      <c r="BW77">
        <v>0</v>
      </c>
      <c r="BX77">
        <v>9.32272</v>
      </c>
      <c r="BY77">
        <v>-30.43936666666666</v>
      </c>
      <c r="BZ77">
        <v>955.0202222222222</v>
      </c>
      <c r="CA77">
        <v>985.162851851852</v>
      </c>
      <c r="CB77">
        <v>0.5887731111111111</v>
      </c>
      <c r="CC77">
        <v>976.4919259259259</v>
      </c>
      <c r="CD77">
        <v>8.801301481481481</v>
      </c>
      <c r="CE77">
        <v>0.8464674074074074</v>
      </c>
      <c r="CF77">
        <v>0.7933924814814816</v>
      </c>
      <c r="CG77">
        <v>4.511388888888889</v>
      </c>
      <c r="CH77">
        <v>3.58963037037037</v>
      </c>
      <c r="CI77">
        <v>2000.025925925926</v>
      </c>
      <c r="CJ77">
        <v>0.9800024444444446</v>
      </c>
      <c r="CK77">
        <v>0.01999730740740741</v>
      </c>
      <c r="CL77">
        <v>0</v>
      </c>
      <c r="CM77">
        <v>2.086859259259259</v>
      </c>
      <c r="CN77">
        <v>0</v>
      </c>
      <c r="CO77">
        <v>3384.215185185185</v>
      </c>
      <c r="CP77">
        <v>17338.46666666667</v>
      </c>
      <c r="CQ77">
        <v>40.21733333333332</v>
      </c>
      <c r="CR77">
        <v>41.27066666666666</v>
      </c>
      <c r="CS77">
        <v>40.0067037037037</v>
      </c>
      <c r="CT77">
        <v>39.46259259259259</v>
      </c>
      <c r="CU77">
        <v>38.85840740740741</v>
      </c>
      <c r="CV77">
        <v>1960.02925925926</v>
      </c>
      <c r="CW77">
        <v>39.99592592592593</v>
      </c>
      <c r="CX77">
        <v>0</v>
      </c>
      <c r="CY77">
        <v>1679505677.7</v>
      </c>
      <c r="CZ77">
        <v>0</v>
      </c>
      <c r="DA77">
        <v>0</v>
      </c>
      <c r="DB77" t="s">
        <v>356</v>
      </c>
      <c r="DC77">
        <v>1679454360.5</v>
      </c>
      <c r="DD77">
        <v>1679454360.5</v>
      </c>
      <c r="DE77">
        <v>0</v>
      </c>
      <c r="DF77">
        <v>-0.152</v>
      </c>
      <c r="DG77">
        <v>-0.046</v>
      </c>
      <c r="DH77">
        <v>3.296</v>
      </c>
      <c r="DI77">
        <v>0.35</v>
      </c>
      <c r="DJ77">
        <v>420</v>
      </c>
      <c r="DK77">
        <v>24</v>
      </c>
      <c r="DL77">
        <v>0.27</v>
      </c>
      <c r="DM77">
        <v>0.09</v>
      </c>
      <c r="DN77">
        <v>-30.44765</v>
      </c>
      <c r="DO77">
        <v>-0.04406904315200196</v>
      </c>
      <c r="DP77">
        <v>0.1153515864650329</v>
      </c>
      <c r="DQ77">
        <v>1</v>
      </c>
      <c r="DR77">
        <v>0.58925015</v>
      </c>
      <c r="DS77">
        <v>-0.0035529455909944</v>
      </c>
      <c r="DT77">
        <v>0.0008889619100389024</v>
      </c>
      <c r="DU77">
        <v>1</v>
      </c>
      <c r="DV77">
        <v>2</v>
      </c>
      <c r="DW77">
        <v>2</v>
      </c>
      <c r="DX77" t="s">
        <v>438</v>
      </c>
      <c r="DY77">
        <v>2.98038</v>
      </c>
      <c r="DZ77">
        <v>2.72827</v>
      </c>
      <c r="EA77">
        <v>0.153188</v>
      </c>
      <c r="EB77">
        <v>0.157736</v>
      </c>
      <c r="EC77">
        <v>0.0541663</v>
      </c>
      <c r="ED77">
        <v>0.0521067</v>
      </c>
      <c r="EE77">
        <v>25453.6</v>
      </c>
      <c r="EF77">
        <v>24996.1</v>
      </c>
      <c r="EG77">
        <v>30583.4</v>
      </c>
      <c r="EH77">
        <v>29919.3</v>
      </c>
      <c r="EI77">
        <v>39929.1</v>
      </c>
      <c r="EJ77">
        <v>37357.6</v>
      </c>
      <c r="EK77">
        <v>46767.7</v>
      </c>
      <c r="EL77">
        <v>44487.6</v>
      </c>
      <c r="EM77">
        <v>1.88608</v>
      </c>
      <c r="EN77">
        <v>1.8642</v>
      </c>
      <c r="EO77">
        <v>0.0575706</v>
      </c>
      <c r="EP77">
        <v>0</v>
      </c>
      <c r="EQ77">
        <v>19.0821</v>
      </c>
      <c r="ER77">
        <v>999.9</v>
      </c>
      <c r="ES77">
        <v>25.6</v>
      </c>
      <c r="ET77">
        <v>30.4</v>
      </c>
      <c r="EU77">
        <v>12.38</v>
      </c>
      <c r="EV77">
        <v>63.4723</v>
      </c>
      <c r="EW77">
        <v>23.9583</v>
      </c>
      <c r="EX77">
        <v>1</v>
      </c>
      <c r="EY77">
        <v>-0.09297759999999999</v>
      </c>
      <c r="EZ77">
        <v>4.89062</v>
      </c>
      <c r="FA77">
        <v>20.1376</v>
      </c>
      <c r="FB77">
        <v>5.23241</v>
      </c>
      <c r="FC77">
        <v>11.9709</v>
      </c>
      <c r="FD77">
        <v>4.97145</v>
      </c>
      <c r="FE77">
        <v>3.28973</v>
      </c>
      <c r="FF77">
        <v>9999</v>
      </c>
      <c r="FG77">
        <v>9999</v>
      </c>
      <c r="FH77">
        <v>9999</v>
      </c>
      <c r="FI77">
        <v>999.9</v>
      </c>
      <c r="FJ77">
        <v>4.97289</v>
      </c>
      <c r="FK77">
        <v>1.87699</v>
      </c>
      <c r="FL77">
        <v>1.8751</v>
      </c>
      <c r="FM77">
        <v>1.8779</v>
      </c>
      <c r="FN77">
        <v>1.87457</v>
      </c>
      <c r="FO77">
        <v>1.87826</v>
      </c>
      <c r="FP77">
        <v>1.87531</v>
      </c>
      <c r="FQ77">
        <v>1.87643</v>
      </c>
      <c r="FR77">
        <v>0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4.984</v>
      </c>
      <c r="GF77">
        <v>0.0781</v>
      </c>
      <c r="GG77">
        <v>1.972114183739502</v>
      </c>
      <c r="GH77">
        <v>0.004449671774874308</v>
      </c>
      <c r="GI77">
        <v>-1.829466635312074E-06</v>
      </c>
      <c r="GJ77">
        <v>4.661545964856727E-10</v>
      </c>
      <c r="GK77">
        <v>0.005649818396270764</v>
      </c>
      <c r="GL77">
        <v>0.003047750899037379</v>
      </c>
      <c r="GM77">
        <v>0.0005145890388989142</v>
      </c>
      <c r="GN77">
        <v>-5.930110997495773E-07</v>
      </c>
      <c r="GO77">
        <v>0</v>
      </c>
      <c r="GP77">
        <v>2134</v>
      </c>
      <c r="GQ77">
        <v>1</v>
      </c>
      <c r="GR77">
        <v>23</v>
      </c>
      <c r="GS77">
        <v>854.8</v>
      </c>
      <c r="GT77">
        <v>854.8</v>
      </c>
      <c r="GU77">
        <v>2.23511</v>
      </c>
      <c r="GV77">
        <v>2.54028</v>
      </c>
      <c r="GW77">
        <v>1.39893</v>
      </c>
      <c r="GX77">
        <v>2.34009</v>
      </c>
      <c r="GY77">
        <v>1.44897</v>
      </c>
      <c r="GZ77">
        <v>2.37305</v>
      </c>
      <c r="HA77">
        <v>36.1989</v>
      </c>
      <c r="HB77">
        <v>24.0087</v>
      </c>
      <c r="HC77">
        <v>18</v>
      </c>
      <c r="HD77">
        <v>490.116</v>
      </c>
      <c r="HE77">
        <v>447.741</v>
      </c>
      <c r="HF77">
        <v>13.4998</v>
      </c>
      <c r="HG77">
        <v>25.6264</v>
      </c>
      <c r="HH77">
        <v>30.0003</v>
      </c>
      <c r="HI77">
        <v>25.555</v>
      </c>
      <c r="HJ77">
        <v>25.6425</v>
      </c>
      <c r="HK77">
        <v>44.7512</v>
      </c>
      <c r="HL77">
        <v>23.9057</v>
      </c>
      <c r="HM77">
        <v>9.66705</v>
      </c>
      <c r="HN77">
        <v>13.4751</v>
      </c>
      <c r="HO77">
        <v>1022.19</v>
      </c>
      <c r="HP77">
        <v>8.85266</v>
      </c>
      <c r="HQ77">
        <v>101.084</v>
      </c>
      <c r="HR77">
        <v>102.302</v>
      </c>
    </row>
    <row r="78" spans="1:226">
      <c r="A78">
        <v>62</v>
      </c>
      <c r="B78">
        <v>1679505652.6</v>
      </c>
      <c r="C78">
        <v>396.5</v>
      </c>
      <c r="D78" t="s">
        <v>483</v>
      </c>
      <c r="E78" t="s">
        <v>484</v>
      </c>
      <c r="F78">
        <v>5</v>
      </c>
      <c r="G78" t="s">
        <v>353</v>
      </c>
      <c r="H78" t="s">
        <v>354</v>
      </c>
      <c r="I78">
        <v>1679505644.814285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1017.548355216714</v>
      </c>
      <c r="AK78">
        <v>995.5321636363632</v>
      </c>
      <c r="AL78">
        <v>3.361718648856101</v>
      </c>
      <c r="AM78">
        <v>63.93369429513372</v>
      </c>
      <c r="AN78">
        <f>(AP78 - AO78 + BO78*1E3/(8.314*(BQ78+273.15)) * AR78/BN78 * AQ78) * BN78/(100*BB78) * 1000/(1000 - AP78)</f>
        <v>0</v>
      </c>
      <c r="AO78">
        <v>8.799465573723403</v>
      </c>
      <c r="AP78">
        <v>9.385441515151516</v>
      </c>
      <c r="AQ78">
        <v>-4.020476818449543E-07</v>
      </c>
      <c r="AR78">
        <v>100.9875523592358</v>
      </c>
      <c r="AS78">
        <v>2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1.65</v>
      </c>
      <c r="BC78">
        <v>0.5</v>
      </c>
      <c r="BD78" t="s">
        <v>355</v>
      </c>
      <c r="BE78">
        <v>2</v>
      </c>
      <c r="BF78" t="b">
        <v>1</v>
      </c>
      <c r="BG78">
        <v>1679505644.814285</v>
      </c>
      <c r="BH78">
        <v>961.8204285714286</v>
      </c>
      <c r="BI78">
        <v>992.2510357142856</v>
      </c>
      <c r="BJ78">
        <v>9.388585000000001</v>
      </c>
      <c r="BK78">
        <v>8.800631071428572</v>
      </c>
      <c r="BL78">
        <v>956.8573214285713</v>
      </c>
      <c r="BM78">
        <v>9.310431428571428</v>
      </c>
      <c r="BN78">
        <v>500.0733928571429</v>
      </c>
      <c r="BO78">
        <v>90.14515357142855</v>
      </c>
      <c r="BP78">
        <v>0.1000326</v>
      </c>
      <c r="BQ78">
        <v>18.93066071428571</v>
      </c>
      <c r="BR78">
        <v>20.02605357142857</v>
      </c>
      <c r="BS78">
        <v>999.9000000000002</v>
      </c>
      <c r="BT78">
        <v>0</v>
      </c>
      <c r="BU78">
        <v>0</v>
      </c>
      <c r="BV78">
        <v>9989.794285714286</v>
      </c>
      <c r="BW78">
        <v>0</v>
      </c>
      <c r="BX78">
        <v>9.32272</v>
      </c>
      <c r="BY78">
        <v>-30.43075000000001</v>
      </c>
      <c r="BZ78">
        <v>970.9360714285714</v>
      </c>
      <c r="CA78">
        <v>1001.06125</v>
      </c>
      <c r="CB78">
        <v>0.5879536071428573</v>
      </c>
      <c r="CC78">
        <v>992.2510357142856</v>
      </c>
      <c r="CD78">
        <v>8.800631071428572</v>
      </c>
      <c r="CE78">
        <v>0.8463354642857143</v>
      </c>
      <c r="CF78">
        <v>0.7933342142857143</v>
      </c>
      <c r="CG78">
        <v>4.509161428571429</v>
      </c>
      <c r="CH78">
        <v>3.58859</v>
      </c>
      <c r="CI78">
        <v>2000.015357142858</v>
      </c>
      <c r="CJ78">
        <v>0.980001642857143</v>
      </c>
      <c r="CK78">
        <v>0.01999813571428571</v>
      </c>
      <c r="CL78">
        <v>0</v>
      </c>
      <c r="CM78">
        <v>2.042457142857142</v>
      </c>
      <c r="CN78">
        <v>0</v>
      </c>
      <c r="CO78">
        <v>3383.372857142858</v>
      </c>
      <c r="CP78">
        <v>17338.37142857143</v>
      </c>
      <c r="CQ78">
        <v>40.16939285714285</v>
      </c>
      <c r="CR78">
        <v>41.16271428571428</v>
      </c>
      <c r="CS78">
        <v>39.95071428571428</v>
      </c>
      <c r="CT78">
        <v>39.31442857142856</v>
      </c>
      <c r="CU78">
        <v>38.78985714285714</v>
      </c>
      <c r="CV78">
        <v>1960.015714285715</v>
      </c>
      <c r="CW78">
        <v>39.99892857142857</v>
      </c>
      <c r="CX78">
        <v>0</v>
      </c>
      <c r="CY78">
        <v>1679505682.5</v>
      </c>
      <c r="CZ78">
        <v>0</v>
      </c>
      <c r="DA78">
        <v>0</v>
      </c>
      <c r="DB78" t="s">
        <v>356</v>
      </c>
      <c r="DC78">
        <v>1679454360.5</v>
      </c>
      <c r="DD78">
        <v>1679454360.5</v>
      </c>
      <c r="DE78">
        <v>0</v>
      </c>
      <c r="DF78">
        <v>-0.152</v>
      </c>
      <c r="DG78">
        <v>-0.046</v>
      </c>
      <c r="DH78">
        <v>3.296</v>
      </c>
      <c r="DI78">
        <v>0.35</v>
      </c>
      <c r="DJ78">
        <v>420</v>
      </c>
      <c r="DK78">
        <v>24</v>
      </c>
      <c r="DL78">
        <v>0.27</v>
      </c>
      <c r="DM78">
        <v>0.09</v>
      </c>
      <c r="DN78">
        <v>-30.41616829268293</v>
      </c>
      <c r="DO78">
        <v>-0.1871059233449728</v>
      </c>
      <c r="DP78">
        <v>0.1330600624310624</v>
      </c>
      <c r="DQ78">
        <v>0</v>
      </c>
      <c r="DR78">
        <v>0.5884943170731708</v>
      </c>
      <c r="DS78">
        <v>-0.01181046689895451</v>
      </c>
      <c r="DT78">
        <v>0.001524124737853749</v>
      </c>
      <c r="DU78">
        <v>1</v>
      </c>
      <c r="DV78">
        <v>1</v>
      </c>
      <c r="DW78">
        <v>2</v>
      </c>
      <c r="DX78" t="s">
        <v>357</v>
      </c>
      <c r="DY78">
        <v>2.98077</v>
      </c>
      <c r="DZ78">
        <v>2.72862</v>
      </c>
      <c r="EA78">
        <v>0.154871</v>
      </c>
      <c r="EB78">
        <v>0.159412</v>
      </c>
      <c r="EC78">
        <v>0.0541565</v>
      </c>
      <c r="ED78">
        <v>0.0520922</v>
      </c>
      <c r="EE78">
        <v>25403.7</v>
      </c>
      <c r="EF78">
        <v>24946.3</v>
      </c>
      <c r="EG78">
        <v>30584.2</v>
      </c>
      <c r="EH78">
        <v>29919.2</v>
      </c>
      <c r="EI78">
        <v>39930.8</v>
      </c>
      <c r="EJ78">
        <v>37357.5</v>
      </c>
      <c r="EK78">
        <v>46769.1</v>
      </c>
      <c r="EL78">
        <v>44486.7</v>
      </c>
      <c r="EM78">
        <v>1.88625</v>
      </c>
      <c r="EN78">
        <v>1.8644</v>
      </c>
      <c r="EO78">
        <v>0.0571944</v>
      </c>
      <c r="EP78">
        <v>0</v>
      </c>
      <c r="EQ78">
        <v>19.0814</v>
      </c>
      <c r="ER78">
        <v>999.9</v>
      </c>
      <c r="ES78">
        <v>25.6</v>
      </c>
      <c r="ET78">
        <v>30.4</v>
      </c>
      <c r="EU78">
        <v>12.3818</v>
      </c>
      <c r="EV78">
        <v>63.6623</v>
      </c>
      <c r="EW78">
        <v>23.3173</v>
      </c>
      <c r="EX78">
        <v>1</v>
      </c>
      <c r="EY78">
        <v>-0.0927973</v>
      </c>
      <c r="EZ78">
        <v>4.95186</v>
      </c>
      <c r="FA78">
        <v>20.1355</v>
      </c>
      <c r="FB78">
        <v>5.23182</v>
      </c>
      <c r="FC78">
        <v>11.9718</v>
      </c>
      <c r="FD78">
        <v>4.97125</v>
      </c>
      <c r="FE78">
        <v>3.28963</v>
      </c>
      <c r="FF78">
        <v>9999</v>
      </c>
      <c r="FG78">
        <v>9999</v>
      </c>
      <c r="FH78">
        <v>9999</v>
      </c>
      <c r="FI78">
        <v>999.9</v>
      </c>
      <c r="FJ78">
        <v>4.97291</v>
      </c>
      <c r="FK78">
        <v>1.87699</v>
      </c>
      <c r="FL78">
        <v>1.87513</v>
      </c>
      <c r="FM78">
        <v>1.8779</v>
      </c>
      <c r="FN78">
        <v>1.87463</v>
      </c>
      <c r="FO78">
        <v>1.87826</v>
      </c>
      <c r="FP78">
        <v>1.87531</v>
      </c>
      <c r="FQ78">
        <v>1.87645</v>
      </c>
      <c r="FR78">
        <v>0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5.02</v>
      </c>
      <c r="GF78">
        <v>0.0781</v>
      </c>
      <c r="GG78">
        <v>1.972114183739502</v>
      </c>
      <c r="GH78">
        <v>0.004449671774874308</v>
      </c>
      <c r="GI78">
        <v>-1.829466635312074E-06</v>
      </c>
      <c r="GJ78">
        <v>4.661545964856727E-10</v>
      </c>
      <c r="GK78">
        <v>0.005649818396270764</v>
      </c>
      <c r="GL78">
        <v>0.003047750899037379</v>
      </c>
      <c r="GM78">
        <v>0.0005145890388989142</v>
      </c>
      <c r="GN78">
        <v>-5.930110997495773E-07</v>
      </c>
      <c r="GO78">
        <v>0</v>
      </c>
      <c r="GP78">
        <v>2134</v>
      </c>
      <c r="GQ78">
        <v>1</v>
      </c>
      <c r="GR78">
        <v>23</v>
      </c>
      <c r="GS78">
        <v>854.9</v>
      </c>
      <c r="GT78">
        <v>854.9</v>
      </c>
      <c r="GU78">
        <v>2.26318</v>
      </c>
      <c r="GV78">
        <v>2.53418</v>
      </c>
      <c r="GW78">
        <v>1.39893</v>
      </c>
      <c r="GX78">
        <v>2.34009</v>
      </c>
      <c r="GY78">
        <v>1.44897</v>
      </c>
      <c r="GZ78">
        <v>2.50366</v>
      </c>
      <c r="HA78">
        <v>36.1989</v>
      </c>
      <c r="HB78">
        <v>24.0262</v>
      </c>
      <c r="HC78">
        <v>18</v>
      </c>
      <c r="HD78">
        <v>490.192</v>
      </c>
      <c r="HE78">
        <v>447.84</v>
      </c>
      <c r="HF78">
        <v>13.4673</v>
      </c>
      <c r="HG78">
        <v>25.6238</v>
      </c>
      <c r="HH78">
        <v>30.0003</v>
      </c>
      <c r="HI78">
        <v>25.5524</v>
      </c>
      <c r="HJ78">
        <v>25.6393</v>
      </c>
      <c r="HK78">
        <v>45.3044</v>
      </c>
      <c r="HL78">
        <v>23.6344</v>
      </c>
      <c r="HM78">
        <v>9.66705</v>
      </c>
      <c r="HN78">
        <v>13.4451</v>
      </c>
      <c r="HO78">
        <v>1042.22</v>
      </c>
      <c r="HP78">
        <v>8.87778</v>
      </c>
      <c r="HQ78">
        <v>101.087</v>
      </c>
      <c r="HR78">
        <v>102.301</v>
      </c>
    </row>
    <row r="79" spans="1:226">
      <c r="A79">
        <v>63</v>
      </c>
      <c r="B79">
        <v>1679505657.6</v>
      </c>
      <c r="C79">
        <v>401.5</v>
      </c>
      <c r="D79" t="s">
        <v>485</v>
      </c>
      <c r="E79" t="s">
        <v>486</v>
      </c>
      <c r="F79">
        <v>5</v>
      </c>
      <c r="G79" t="s">
        <v>353</v>
      </c>
      <c r="H79" t="s">
        <v>354</v>
      </c>
      <c r="I79">
        <v>1679505650.1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1034.909890617625</v>
      </c>
      <c r="AK79">
        <v>1012.520618181817</v>
      </c>
      <c r="AL79">
        <v>3.373929634199458</v>
      </c>
      <c r="AM79">
        <v>63.93369429513372</v>
      </c>
      <c r="AN79">
        <f>(AP79 - AO79 + BO79*1E3/(8.314*(BQ79+273.15)) * AR79/BN79 * AQ79) * BN79/(100*BB79) * 1000/(1000 - AP79)</f>
        <v>0</v>
      </c>
      <c r="AO79">
        <v>8.811321522529591</v>
      </c>
      <c r="AP79">
        <v>9.388343272727274</v>
      </c>
      <c r="AQ79">
        <v>5.100899099547125E-07</v>
      </c>
      <c r="AR79">
        <v>100.9875523592358</v>
      </c>
      <c r="AS79">
        <v>2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1.65</v>
      </c>
      <c r="BC79">
        <v>0.5</v>
      </c>
      <c r="BD79" t="s">
        <v>355</v>
      </c>
      <c r="BE79">
        <v>2</v>
      </c>
      <c r="BF79" t="b">
        <v>1</v>
      </c>
      <c r="BG79">
        <v>1679505650.1</v>
      </c>
      <c r="BH79">
        <v>979.547148148148</v>
      </c>
      <c r="BI79">
        <v>1010.044851851852</v>
      </c>
      <c r="BJ79">
        <v>9.387132592592593</v>
      </c>
      <c r="BK79">
        <v>8.803562962962964</v>
      </c>
      <c r="BL79">
        <v>974.5449999999998</v>
      </c>
      <c r="BM79">
        <v>9.308997407407407</v>
      </c>
      <c r="BN79">
        <v>500.0825185185185</v>
      </c>
      <c r="BO79">
        <v>90.14379629629629</v>
      </c>
      <c r="BP79">
        <v>0.1000467111111111</v>
      </c>
      <c r="BQ79">
        <v>18.93118148148148</v>
      </c>
      <c r="BR79">
        <v>20.03053333333333</v>
      </c>
      <c r="BS79">
        <v>999.9000000000001</v>
      </c>
      <c r="BT79">
        <v>0</v>
      </c>
      <c r="BU79">
        <v>0</v>
      </c>
      <c r="BV79">
        <v>9994.883333333333</v>
      </c>
      <c r="BW79">
        <v>0</v>
      </c>
      <c r="BX79">
        <v>9.32272</v>
      </c>
      <c r="BY79">
        <v>-30.49772222222222</v>
      </c>
      <c r="BZ79">
        <v>988.8292592592593</v>
      </c>
      <c r="CA79">
        <v>1019.015888888889</v>
      </c>
      <c r="CB79">
        <v>0.5835688518518518</v>
      </c>
      <c r="CC79">
        <v>1010.044851851852</v>
      </c>
      <c r="CD79">
        <v>8.803562962962964</v>
      </c>
      <c r="CE79">
        <v>0.846191740740741</v>
      </c>
      <c r="CF79">
        <v>0.7935865925925925</v>
      </c>
      <c r="CG79">
        <v>4.506735185185185</v>
      </c>
      <c r="CH79">
        <v>3.593098888888889</v>
      </c>
      <c r="CI79">
        <v>2000.01</v>
      </c>
      <c r="CJ79">
        <v>0.9800008888888888</v>
      </c>
      <c r="CK79">
        <v>0.01999891481481482</v>
      </c>
      <c r="CL79">
        <v>0</v>
      </c>
      <c r="CM79">
        <v>2.0439</v>
      </c>
      <c r="CN79">
        <v>0</v>
      </c>
      <c r="CO79">
        <v>3382.420370370371</v>
      </c>
      <c r="CP79">
        <v>17338.31851851852</v>
      </c>
      <c r="CQ79">
        <v>40.08544444444445</v>
      </c>
      <c r="CR79">
        <v>41.04825925925925</v>
      </c>
      <c r="CS79">
        <v>39.90951851851851</v>
      </c>
      <c r="CT79">
        <v>39.16174074074074</v>
      </c>
      <c r="CU79">
        <v>38.71503703703704</v>
      </c>
      <c r="CV79">
        <v>1960.01</v>
      </c>
      <c r="CW79">
        <v>40</v>
      </c>
      <c r="CX79">
        <v>0</v>
      </c>
      <c r="CY79">
        <v>1679505687.3</v>
      </c>
      <c r="CZ79">
        <v>0</v>
      </c>
      <c r="DA79">
        <v>0</v>
      </c>
      <c r="DB79" t="s">
        <v>356</v>
      </c>
      <c r="DC79">
        <v>1679454360.5</v>
      </c>
      <c r="DD79">
        <v>1679454360.5</v>
      </c>
      <c r="DE79">
        <v>0</v>
      </c>
      <c r="DF79">
        <v>-0.152</v>
      </c>
      <c r="DG79">
        <v>-0.046</v>
      </c>
      <c r="DH79">
        <v>3.296</v>
      </c>
      <c r="DI79">
        <v>0.35</v>
      </c>
      <c r="DJ79">
        <v>420</v>
      </c>
      <c r="DK79">
        <v>24</v>
      </c>
      <c r="DL79">
        <v>0.27</v>
      </c>
      <c r="DM79">
        <v>0.09</v>
      </c>
      <c r="DN79">
        <v>-30.45756341463414</v>
      </c>
      <c r="DO79">
        <v>-0.5290118466899125</v>
      </c>
      <c r="DP79">
        <v>0.147537966599585</v>
      </c>
      <c r="DQ79">
        <v>0</v>
      </c>
      <c r="DR79">
        <v>0.5858193414634146</v>
      </c>
      <c r="DS79">
        <v>-0.03993652264808167</v>
      </c>
      <c r="DT79">
        <v>0.005141890563433795</v>
      </c>
      <c r="DU79">
        <v>1</v>
      </c>
      <c r="DV79">
        <v>1</v>
      </c>
      <c r="DW79">
        <v>2</v>
      </c>
      <c r="DX79" t="s">
        <v>357</v>
      </c>
      <c r="DY79">
        <v>2.98057</v>
      </c>
      <c r="DZ79">
        <v>2.7284</v>
      </c>
      <c r="EA79">
        <v>0.15654</v>
      </c>
      <c r="EB79">
        <v>0.161055</v>
      </c>
      <c r="EC79">
        <v>0.0541686</v>
      </c>
      <c r="ED79">
        <v>0.0521852</v>
      </c>
      <c r="EE79">
        <v>25353</v>
      </c>
      <c r="EF79">
        <v>24897.8</v>
      </c>
      <c r="EG79">
        <v>30583.5</v>
      </c>
      <c r="EH79">
        <v>29919.5</v>
      </c>
      <c r="EI79">
        <v>39929.3</v>
      </c>
      <c r="EJ79">
        <v>37354.9</v>
      </c>
      <c r="EK79">
        <v>46767.8</v>
      </c>
      <c r="EL79">
        <v>44487.9</v>
      </c>
      <c r="EM79">
        <v>1.88622</v>
      </c>
      <c r="EN79">
        <v>1.8643</v>
      </c>
      <c r="EO79">
        <v>0.0573546</v>
      </c>
      <c r="EP79">
        <v>0</v>
      </c>
      <c r="EQ79">
        <v>19.0799</v>
      </c>
      <c r="ER79">
        <v>999.9</v>
      </c>
      <c r="ES79">
        <v>25.6</v>
      </c>
      <c r="ET79">
        <v>30.4</v>
      </c>
      <c r="EU79">
        <v>12.3802</v>
      </c>
      <c r="EV79">
        <v>63.7623</v>
      </c>
      <c r="EW79">
        <v>23.8862</v>
      </c>
      <c r="EX79">
        <v>1</v>
      </c>
      <c r="EY79">
        <v>-0.0925991</v>
      </c>
      <c r="EZ79">
        <v>4.99423</v>
      </c>
      <c r="FA79">
        <v>20.1345</v>
      </c>
      <c r="FB79">
        <v>5.23197</v>
      </c>
      <c r="FC79">
        <v>11.97</v>
      </c>
      <c r="FD79">
        <v>4.9711</v>
      </c>
      <c r="FE79">
        <v>3.28963</v>
      </c>
      <c r="FF79">
        <v>9999</v>
      </c>
      <c r="FG79">
        <v>9999</v>
      </c>
      <c r="FH79">
        <v>9999</v>
      </c>
      <c r="FI79">
        <v>999.9</v>
      </c>
      <c r="FJ79">
        <v>4.97291</v>
      </c>
      <c r="FK79">
        <v>1.87699</v>
      </c>
      <c r="FL79">
        <v>1.87512</v>
      </c>
      <c r="FM79">
        <v>1.8779</v>
      </c>
      <c r="FN79">
        <v>1.87462</v>
      </c>
      <c r="FO79">
        <v>1.87825</v>
      </c>
      <c r="FP79">
        <v>1.87531</v>
      </c>
      <c r="FQ79">
        <v>1.87641</v>
      </c>
      <c r="FR79">
        <v>0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5.058</v>
      </c>
      <c r="GF79">
        <v>0.07820000000000001</v>
      </c>
      <c r="GG79">
        <v>1.972114183739502</v>
      </c>
      <c r="GH79">
        <v>0.004449671774874308</v>
      </c>
      <c r="GI79">
        <v>-1.829466635312074E-06</v>
      </c>
      <c r="GJ79">
        <v>4.661545964856727E-10</v>
      </c>
      <c r="GK79">
        <v>0.005649818396270764</v>
      </c>
      <c r="GL79">
        <v>0.003047750899037379</v>
      </c>
      <c r="GM79">
        <v>0.0005145890388989142</v>
      </c>
      <c r="GN79">
        <v>-5.930110997495773E-07</v>
      </c>
      <c r="GO79">
        <v>0</v>
      </c>
      <c r="GP79">
        <v>2134</v>
      </c>
      <c r="GQ79">
        <v>1</v>
      </c>
      <c r="GR79">
        <v>23</v>
      </c>
      <c r="GS79">
        <v>855</v>
      </c>
      <c r="GT79">
        <v>855</v>
      </c>
      <c r="GU79">
        <v>2.2937</v>
      </c>
      <c r="GV79">
        <v>2.54028</v>
      </c>
      <c r="GW79">
        <v>1.39893</v>
      </c>
      <c r="GX79">
        <v>2.34009</v>
      </c>
      <c r="GY79">
        <v>1.44897</v>
      </c>
      <c r="GZ79">
        <v>2.34497</v>
      </c>
      <c r="HA79">
        <v>36.1754</v>
      </c>
      <c r="HB79">
        <v>24.0087</v>
      </c>
      <c r="HC79">
        <v>18</v>
      </c>
      <c r="HD79">
        <v>490.159</v>
      </c>
      <c r="HE79">
        <v>447.758</v>
      </c>
      <c r="HF79">
        <v>13.4316</v>
      </c>
      <c r="HG79">
        <v>25.6205</v>
      </c>
      <c r="HH79">
        <v>30.0001</v>
      </c>
      <c r="HI79">
        <v>25.5496</v>
      </c>
      <c r="HJ79">
        <v>25.6368</v>
      </c>
      <c r="HK79">
        <v>45.9309</v>
      </c>
      <c r="HL79">
        <v>23.6344</v>
      </c>
      <c r="HM79">
        <v>9.66705</v>
      </c>
      <c r="HN79">
        <v>13.4141</v>
      </c>
      <c r="HO79">
        <v>1055.59</v>
      </c>
      <c r="HP79">
        <v>8.8786</v>
      </c>
      <c r="HQ79">
        <v>101.084</v>
      </c>
      <c r="HR79">
        <v>102.303</v>
      </c>
    </row>
    <row r="80" spans="1:226">
      <c r="A80">
        <v>64</v>
      </c>
      <c r="B80">
        <v>1679505662.6</v>
      </c>
      <c r="C80">
        <v>406.5</v>
      </c>
      <c r="D80" t="s">
        <v>487</v>
      </c>
      <c r="E80" t="s">
        <v>488</v>
      </c>
      <c r="F80">
        <v>5</v>
      </c>
      <c r="G80" t="s">
        <v>353</v>
      </c>
      <c r="H80" t="s">
        <v>354</v>
      </c>
      <c r="I80">
        <v>1679505654.814285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1051.741109466866</v>
      </c>
      <c r="AK80">
        <v>1029.472181818181</v>
      </c>
      <c r="AL80">
        <v>3.403991547901958</v>
      </c>
      <c r="AM80">
        <v>63.93369429513372</v>
      </c>
      <c r="AN80">
        <f>(AP80 - AO80 + BO80*1E3/(8.314*(BQ80+273.15)) * AR80/BN80 * AQ80) * BN80/(100*BB80) * 1000/(1000 - AP80)</f>
        <v>0</v>
      </c>
      <c r="AO80">
        <v>8.819015881100741</v>
      </c>
      <c r="AP80">
        <v>9.392211393939396</v>
      </c>
      <c r="AQ80">
        <v>7.005005253160275E-07</v>
      </c>
      <c r="AR80">
        <v>100.9875523592358</v>
      </c>
      <c r="AS80">
        <v>2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1.65</v>
      </c>
      <c r="BC80">
        <v>0.5</v>
      </c>
      <c r="BD80" t="s">
        <v>355</v>
      </c>
      <c r="BE80">
        <v>2</v>
      </c>
      <c r="BF80" t="b">
        <v>1</v>
      </c>
      <c r="BG80">
        <v>1679505654.814285</v>
      </c>
      <c r="BH80">
        <v>995.3506785714286</v>
      </c>
      <c r="BI80">
        <v>1025.832857142857</v>
      </c>
      <c r="BJ80">
        <v>9.388</v>
      </c>
      <c r="BK80">
        <v>8.809407142857143</v>
      </c>
      <c r="BL80">
        <v>990.3138928571428</v>
      </c>
      <c r="BM80">
        <v>9.309854285714286</v>
      </c>
      <c r="BN80">
        <v>500.0883571428572</v>
      </c>
      <c r="BO80">
        <v>90.14332142857143</v>
      </c>
      <c r="BP80">
        <v>0.100105975</v>
      </c>
      <c r="BQ80">
        <v>18.93201071428572</v>
      </c>
      <c r="BR80">
        <v>20.03193214285714</v>
      </c>
      <c r="BS80">
        <v>999.9000000000002</v>
      </c>
      <c r="BT80">
        <v>0</v>
      </c>
      <c r="BU80">
        <v>0</v>
      </c>
      <c r="BV80">
        <v>9993.395357142857</v>
      </c>
      <c r="BW80">
        <v>0</v>
      </c>
      <c r="BX80">
        <v>9.32272</v>
      </c>
      <c r="BY80">
        <v>-30.48178214285715</v>
      </c>
      <c r="BZ80">
        <v>1004.783642857143</v>
      </c>
      <c r="CA80">
        <v>1034.949285714286</v>
      </c>
      <c r="CB80">
        <v>0.5785918571428572</v>
      </c>
      <c r="CC80">
        <v>1025.832857142857</v>
      </c>
      <c r="CD80">
        <v>8.809407142857143</v>
      </c>
      <c r="CE80">
        <v>0.8462653928571429</v>
      </c>
      <c r="CF80">
        <v>0.79410925</v>
      </c>
      <c r="CG80">
        <v>4.507978571428571</v>
      </c>
      <c r="CH80">
        <v>3.602432499999999</v>
      </c>
      <c r="CI80">
        <v>2000.013571428571</v>
      </c>
      <c r="CJ80">
        <v>0.9800002499999999</v>
      </c>
      <c r="CK80">
        <v>0.019999575</v>
      </c>
      <c r="CL80">
        <v>0</v>
      </c>
      <c r="CM80">
        <v>2.03325</v>
      </c>
      <c r="CN80">
        <v>0</v>
      </c>
      <c r="CO80">
        <v>3381.759285714285</v>
      </c>
      <c r="CP80">
        <v>17338.34642857143</v>
      </c>
      <c r="CQ80">
        <v>40.00875</v>
      </c>
      <c r="CR80">
        <v>40.95499999999998</v>
      </c>
      <c r="CS80">
        <v>39.8457857142857</v>
      </c>
      <c r="CT80">
        <v>39.03989285714285</v>
      </c>
      <c r="CU80">
        <v>38.65146428571428</v>
      </c>
      <c r="CV80">
        <v>1960.013214285714</v>
      </c>
      <c r="CW80">
        <v>40.00035714285714</v>
      </c>
      <c r="CX80">
        <v>0</v>
      </c>
      <c r="CY80">
        <v>1679505692.7</v>
      </c>
      <c r="CZ80">
        <v>0</v>
      </c>
      <c r="DA80">
        <v>0</v>
      </c>
      <c r="DB80" t="s">
        <v>356</v>
      </c>
      <c r="DC80">
        <v>1679454360.5</v>
      </c>
      <c r="DD80">
        <v>1679454360.5</v>
      </c>
      <c r="DE80">
        <v>0</v>
      </c>
      <c r="DF80">
        <v>-0.152</v>
      </c>
      <c r="DG80">
        <v>-0.046</v>
      </c>
      <c r="DH80">
        <v>3.296</v>
      </c>
      <c r="DI80">
        <v>0.35</v>
      </c>
      <c r="DJ80">
        <v>420</v>
      </c>
      <c r="DK80">
        <v>24</v>
      </c>
      <c r="DL80">
        <v>0.27</v>
      </c>
      <c r="DM80">
        <v>0.09</v>
      </c>
      <c r="DN80">
        <v>-30.5100825</v>
      </c>
      <c r="DO80">
        <v>-0.1125489681050676</v>
      </c>
      <c r="DP80">
        <v>0.1364375441135979</v>
      </c>
      <c r="DQ80">
        <v>0</v>
      </c>
      <c r="DR80">
        <v>0.5809475</v>
      </c>
      <c r="DS80">
        <v>-0.06800451782364168</v>
      </c>
      <c r="DT80">
        <v>0.007356256085808868</v>
      </c>
      <c r="DU80">
        <v>1</v>
      </c>
      <c r="DV80">
        <v>1</v>
      </c>
      <c r="DW80">
        <v>2</v>
      </c>
      <c r="DX80" t="s">
        <v>357</v>
      </c>
      <c r="DY80">
        <v>2.98061</v>
      </c>
      <c r="DZ80">
        <v>2.72825</v>
      </c>
      <c r="EA80">
        <v>0.158206</v>
      </c>
      <c r="EB80">
        <v>0.162712</v>
      </c>
      <c r="EC80">
        <v>0.0541878</v>
      </c>
      <c r="ED80">
        <v>0.0521885</v>
      </c>
      <c r="EE80">
        <v>25303.2</v>
      </c>
      <c r="EF80">
        <v>24848.5</v>
      </c>
      <c r="EG80">
        <v>30583.7</v>
      </c>
      <c r="EH80">
        <v>29919.4</v>
      </c>
      <c r="EI80">
        <v>39928.9</v>
      </c>
      <c r="EJ80">
        <v>37354.6</v>
      </c>
      <c r="EK80">
        <v>46768.2</v>
      </c>
      <c r="EL80">
        <v>44487.5</v>
      </c>
      <c r="EM80">
        <v>1.88643</v>
      </c>
      <c r="EN80">
        <v>1.86425</v>
      </c>
      <c r="EO80">
        <v>0.058122</v>
      </c>
      <c r="EP80">
        <v>0</v>
      </c>
      <c r="EQ80">
        <v>19.0783</v>
      </c>
      <c r="ER80">
        <v>999.9</v>
      </c>
      <c r="ES80">
        <v>25.6</v>
      </c>
      <c r="ET80">
        <v>30.4</v>
      </c>
      <c r="EU80">
        <v>12.3801</v>
      </c>
      <c r="EV80">
        <v>63.7723</v>
      </c>
      <c r="EW80">
        <v>23.6739</v>
      </c>
      <c r="EX80">
        <v>1</v>
      </c>
      <c r="EY80">
        <v>-0.0928277</v>
      </c>
      <c r="EZ80">
        <v>5.02264</v>
      </c>
      <c r="FA80">
        <v>20.1335</v>
      </c>
      <c r="FB80">
        <v>5.23167</v>
      </c>
      <c r="FC80">
        <v>11.9695</v>
      </c>
      <c r="FD80">
        <v>4.97125</v>
      </c>
      <c r="FE80">
        <v>3.28955</v>
      </c>
      <c r="FF80">
        <v>9999</v>
      </c>
      <c r="FG80">
        <v>9999</v>
      </c>
      <c r="FH80">
        <v>9999</v>
      </c>
      <c r="FI80">
        <v>999.9</v>
      </c>
      <c r="FJ80">
        <v>4.9729</v>
      </c>
      <c r="FK80">
        <v>1.87698</v>
      </c>
      <c r="FL80">
        <v>1.87513</v>
      </c>
      <c r="FM80">
        <v>1.87791</v>
      </c>
      <c r="FN80">
        <v>1.8746</v>
      </c>
      <c r="FO80">
        <v>1.87823</v>
      </c>
      <c r="FP80">
        <v>1.87531</v>
      </c>
      <c r="FQ80">
        <v>1.87645</v>
      </c>
      <c r="FR80">
        <v>0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5.09</v>
      </c>
      <c r="GF80">
        <v>0.07820000000000001</v>
      </c>
      <c r="GG80">
        <v>1.972114183739502</v>
      </c>
      <c r="GH80">
        <v>0.004449671774874308</v>
      </c>
      <c r="GI80">
        <v>-1.829466635312074E-06</v>
      </c>
      <c r="GJ80">
        <v>4.661545964856727E-10</v>
      </c>
      <c r="GK80">
        <v>0.005649818396270764</v>
      </c>
      <c r="GL80">
        <v>0.003047750899037379</v>
      </c>
      <c r="GM80">
        <v>0.0005145890388989142</v>
      </c>
      <c r="GN80">
        <v>-5.930110997495773E-07</v>
      </c>
      <c r="GO80">
        <v>0</v>
      </c>
      <c r="GP80">
        <v>2134</v>
      </c>
      <c r="GQ80">
        <v>1</v>
      </c>
      <c r="GR80">
        <v>23</v>
      </c>
      <c r="GS80">
        <v>855</v>
      </c>
      <c r="GT80">
        <v>855</v>
      </c>
      <c r="GU80">
        <v>2.32178</v>
      </c>
      <c r="GV80">
        <v>2.53052</v>
      </c>
      <c r="GW80">
        <v>1.39893</v>
      </c>
      <c r="GX80">
        <v>2.34009</v>
      </c>
      <c r="GY80">
        <v>1.44897</v>
      </c>
      <c r="GZ80">
        <v>2.48047</v>
      </c>
      <c r="HA80">
        <v>36.1754</v>
      </c>
      <c r="HB80">
        <v>24.0175</v>
      </c>
      <c r="HC80">
        <v>18</v>
      </c>
      <c r="HD80">
        <v>490.249</v>
      </c>
      <c r="HE80">
        <v>447.708</v>
      </c>
      <c r="HF80">
        <v>13.3972</v>
      </c>
      <c r="HG80">
        <v>25.6178</v>
      </c>
      <c r="HH80">
        <v>30</v>
      </c>
      <c r="HI80">
        <v>25.5469</v>
      </c>
      <c r="HJ80">
        <v>25.6344</v>
      </c>
      <c r="HK80">
        <v>46.4747</v>
      </c>
      <c r="HL80">
        <v>23.3518</v>
      </c>
      <c r="HM80">
        <v>9.66705</v>
      </c>
      <c r="HN80">
        <v>13.3827</v>
      </c>
      <c r="HO80">
        <v>1075.64</v>
      </c>
      <c r="HP80">
        <v>8.881589999999999</v>
      </c>
      <c r="HQ80">
        <v>101.085</v>
      </c>
      <c r="HR80">
        <v>102.302</v>
      </c>
    </row>
    <row r="81" spans="1:226">
      <c r="A81">
        <v>65</v>
      </c>
      <c r="B81">
        <v>1679505667.6</v>
      </c>
      <c r="C81">
        <v>411.5</v>
      </c>
      <c r="D81" t="s">
        <v>489</v>
      </c>
      <c r="E81" t="s">
        <v>490</v>
      </c>
      <c r="F81">
        <v>5</v>
      </c>
      <c r="G81" t="s">
        <v>353</v>
      </c>
      <c r="H81" t="s">
        <v>354</v>
      </c>
      <c r="I81">
        <v>1679505660.1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1068.536544487281</v>
      </c>
      <c r="AK81">
        <v>1046.39496969697</v>
      </c>
      <c r="AL81">
        <v>3.37954041171689</v>
      </c>
      <c r="AM81">
        <v>63.93369429513372</v>
      </c>
      <c r="AN81">
        <f>(AP81 - AO81 + BO81*1E3/(8.314*(BQ81+273.15)) * AR81/BN81 * AQ81) * BN81/(100*BB81) * 1000/(1000 - AP81)</f>
        <v>0</v>
      </c>
      <c r="AO81">
        <v>8.828175356028048</v>
      </c>
      <c r="AP81">
        <v>9.394616909090908</v>
      </c>
      <c r="AQ81">
        <v>4.301378590746135E-07</v>
      </c>
      <c r="AR81">
        <v>100.9875523592358</v>
      </c>
      <c r="AS81">
        <v>2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1.65</v>
      </c>
      <c r="BC81">
        <v>0.5</v>
      </c>
      <c r="BD81" t="s">
        <v>355</v>
      </c>
      <c r="BE81">
        <v>2</v>
      </c>
      <c r="BF81" t="b">
        <v>1</v>
      </c>
      <c r="BG81">
        <v>1679505660.1</v>
      </c>
      <c r="BH81">
        <v>1013.092555555556</v>
      </c>
      <c r="BI81">
        <v>1043.588148148148</v>
      </c>
      <c r="BJ81">
        <v>9.390180370370368</v>
      </c>
      <c r="BK81">
        <v>8.81931111111111</v>
      </c>
      <c r="BL81">
        <v>1008.017037037037</v>
      </c>
      <c r="BM81">
        <v>9.312007037037038</v>
      </c>
      <c r="BN81">
        <v>500.0783703703704</v>
      </c>
      <c r="BO81">
        <v>90.14265555555556</v>
      </c>
      <c r="BP81">
        <v>0.1000835740740741</v>
      </c>
      <c r="BQ81">
        <v>18.93033333333333</v>
      </c>
      <c r="BR81">
        <v>20.03895185185186</v>
      </c>
      <c r="BS81">
        <v>999.9000000000001</v>
      </c>
      <c r="BT81">
        <v>0</v>
      </c>
      <c r="BU81">
        <v>0</v>
      </c>
      <c r="BV81">
        <v>9994.977037037037</v>
      </c>
      <c r="BW81">
        <v>0</v>
      </c>
      <c r="BX81">
        <v>9.32272</v>
      </c>
      <c r="BY81">
        <v>-30.49523703703704</v>
      </c>
      <c r="BZ81">
        <v>1022.69562962963</v>
      </c>
      <c r="CA81">
        <v>1052.873333333333</v>
      </c>
      <c r="CB81">
        <v>0.5708688148148148</v>
      </c>
      <c r="CC81">
        <v>1043.588148148148</v>
      </c>
      <c r="CD81">
        <v>8.81931111111111</v>
      </c>
      <c r="CE81">
        <v>0.8464557037037039</v>
      </c>
      <c r="CF81">
        <v>0.7949961481481481</v>
      </c>
      <c r="CG81">
        <v>4.511191111111111</v>
      </c>
      <c r="CH81">
        <v>3.618262592592592</v>
      </c>
      <c r="CI81">
        <v>2000.033703703704</v>
      </c>
      <c r="CJ81">
        <v>0.9799997777777778</v>
      </c>
      <c r="CK81">
        <v>0.02000006296296296</v>
      </c>
      <c r="CL81">
        <v>0</v>
      </c>
      <c r="CM81">
        <v>2.0723</v>
      </c>
      <c r="CN81">
        <v>0</v>
      </c>
      <c r="CO81">
        <v>3381.031481481481</v>
      </c>
      <c r="CP81">
        <v>17338.51851851851</v>
      </c>
      <c r="CQ81">
        <v>39.91648148148148</v>
      </c>
      <c r="CR81">
        <v>40.85618518518518</v>
      </c>
      <c r="CS81">
        <v>39.79144444444444</v>
      </c>
      <c r="CT81">
        <v>38.89785185185185</v>
      </c>
      <c r="CU81">
        <v>38.57381481481481</v>
      </c>
      <c r="CV81">
        <v>1960.032962962963</v>
      </c>
      <c r="CW81">
        <v>40.00074074074074</v>
      </c>
      <c r="CX81">
        <v>0</v>
      </c>
      <c r="CY81">
        <v>1679505697.5</v>
      </c>
      <c r="CZ81">
        <v>0</v>
      </c>
      <c r="DA81">
        <v>0</v>
      </c>
      <c r="DB81" t="s">
        <v>356</v>
      </c>
      <c r="DC81">
        <v>1679454360.5</v>
      </c>
      <c r="DD81">
        <v>1679454360.5</v>
      </c>
      <c r="DE81">
        <v>0</v>
      </c>
      <c r="DF81">
        <v>-0.152</v>
      </c>
      <c r="DG81">
        <v>-0.046</v>
      </c>
      <c r="DH81">
        <v>3.296</v>
      </c>
      <c r="DI81">
        <v>0.35</v>
      </c>
      <c r="DJ81">
        <v>420</v>
      </c>
      <c r="DK81">
        <v>24</v>
      </c>
      <c r="DL81">
        <v>0.27</v>
      </c>
      <c r="DM81">
        <v>0.09</v>
      </c>
      <c r="DN81">
        <v>-30.4807075</v>
      </c>
      <c r="DO81">
        <v>-0.02724540337703061</v>
      </c>
      <c r="DP81">
        <v>0.1250429054115026</v>
      </c>
      <c r="DQ81">
        <v>1</v>
      </c>
      <c r="DR81">
        <v>0.5769470999999999</v>
      </c>
      <c r="DS81">
        <v>-0.07322456285178375</v>
      </c>
      <c r="DT81">
        <v>0.007978268122844712</v>
      </c>
      <c r="DU81">
        <v>1</v>
      </c>
      <c r="DV81">
        <v>2</v>
      </c>
      <c r="DW81">
        <v>2</v>
      </c>
      <c r="DX81" t="s">
        <v>438</v>
      </c>
      <c r="DY81">
        <v>2.98053</v>
      </c>
      <c r="DZ81">
        <v>2.72846</v>
      </c>
      <c r="EA81">
        <v>0.159851</v>
      </c>
      <c r="EB81">
        <v>0.16434</v>
      </c>
      <c r="EC81">
        <v>0.054203</v>
      </c>
      <c r="ED81">
        <v>0.0523248</v>
      </c>
      <c r="EE81">
        <v>25254.2</v>
      </c>
      <c r="EF81">
        <v>24800</v>
      </c>
      <c r="EG81">
        <v>30584.2</v>
      </c>
      <c r="EH81">
        <v>29919.1</v>
      </c>
      <c r="EI81">
        <v>39928.9</v>
      </c>
      <c r="EJ81">
        <v>37349.1</v>
      </c>
      <c r="EK81">
        <v>46768.8</v>
      </c>
      <c r="EL81">
        <v>44487.2</v>
      </c>
      <c r="EM81">
        <v>1.88617</v>
      </c>
      <c r="EN81">
        <v>1.86445</v>
      </c>
      <c r="EO81">
        <v>0.0588074</v>
      </c>
      <c r="EP81">
        <v>0</v>
      </c>
      <c r="EQ81">
        <v>19.0768</v>
      </c>
      <c r="ER81">
        <v>999.9</v>
      </c>
      <c r="ES81">
        <v>25.6</v>
      </c>
      <c r="ET81">
        <v>30.4</v>
      </c>
      <c r="EU81">
        <v>12.3786</v>
      </c>
      <c r="EV81">
        <v>63.7823</v>
      </c>
      <c r="EW81">
        <v>23.8021</v>
      </c>
      <c r="EX81">
        <v>1</v>
      </c>
      <c r="EY81">
        <v>-0.09286079999999999</v>
      </c>
      <c r="EZ81">
        <v>5.06562</v>
      </c>
      <c r="FA81">
        <v>20.1324</v>
      </c>
      <c r="FB81">
        <v>5.23197</v>
      </c>
      <c r="FC81">
        <v>11.9719</v>
      </c>
      <c r="FD81">
        <v>4.97135</v>
      </c>
      <c r="FE81">
        <v>3.28955</v>
      </c>
      <c r="FF81">
        <v>9999</v>
      </c>
      <c r="FG81">
        <v>9999</v>
      </c>
      <c r="FH81">
        <v>9999</v>
      </c>
      <c r="FI81">
        <v>999.9</v>
      </c>
      <c r="FJ81">
        <v>4.9729</v>
      </c>
      <c r="FK81">
        <v>1.87698</v>
      </c>
      <c r="FL81">
        <v>1.87509</v>
      </c>
      <c r="FM81">
        <v>1.8779</v>
      </c>
      <c r="FN81">
        <v>1.8746</v>
      </c>
      <c r="FO81">
        <v>1.87824</v>
      </c>
      <c r="FP81">
        <v>1.87531</v>
      </c>
      <c r="FQ81">
        <v>1.87642</v>
      </c>
      <c r="FR81">
        <v>0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5.13</v>
      </c>
      <c r="GF81">
        <v>0.07820000000000001</v>
      </c>
      <c r="GG81">
        <v>1.972114183739502</v>
      </c>
      <c r="GH81">
        <v>0.004449671774874308</v>
      </c>
      <c r="GI81">
        <v>-1.829466635312074E-06</v>
      </c>
      <c r="GJ81">
        <v>4.661545964856727E-10</v>
      </c>
      <c r="GK81">
        <v>0.005649818396270764</v>
      </c>
      <c r="GL81">
        <v>0.003047750899037379</v>
      </c>
      <c r="GM81">
        <v>0.0005145890388989142</v>
      </c>
      <c r="GN81">
        <v>-5.930110997495773E-07</v>
      </c>
      <c r="GO81">
        <v>0</v>
      </c>
      <c r="GP81">
        <v>2134</v>
      </c>
      <c r="GQ81">
        <v>1</v>
      </c>
      <c r="GR81">
        <v>23</v>
      </c>
      <c r="GS81">
        <v>855.1</v>
      </c>
      <c r="GT81">
        <v>855.1</v>
      </c>
      <c r="GU81">
        <v>2.35229</v>
      </c>
      <c r="GV81">
        <v>2.5354</v>
      </c>
      <c r="GW81">
        <v>1.39893</v>
      </c>
      <c r="GX81">
        <v>2.34009</v>
      </c>
      <c r="GY81">
        <v>1.44897</v>
      </c>
      <c r="GZ81">
        <v>2.33765</v>
      </c>
      <c r="HA81">
        <v>36.1754</v>
      </c>
      <c r="HB81">
        <v>24.0087</v>
      </c>
      <c r="HC81">
        <v>18</v>
      </c>
      <c r="HD81">
        <v>490.094</v>
      </c>
      <c r="HE81">
        <v>447.81</v>
      </c>
      <c r="HF81">
        <v>13.3623</v>
      </c>
      <c r="HG81">
        <v>25.6151</v>
      </c>
      <c r="HH81">
        <v>30.0002</v>
      </c>
      <c r="HI81">
        <v>25.5442</v>
      </c>
      <c r="HJ81">
        <v>25.6317</v>
      </c>
      <c r="HK81">
        <v>47.0961</v>
      </c>
      <c r="HL81">
        <v>23.3518</v>
      </c>
      <c r="HM81">
        <v>9.66705</v>
      </c>
      <c r="HN81">
        <v>13.3459</v>
      </c>
      <c r="HO81">
        <v>1088.99</v>
      </c>
      <c r="HP81">
        <v>8.88017</v>
      </c>
      <c r="HQ81">
        <v>101.086</v>
      </c>
      <c r="HR81">
        <v>102.301</v>
      </c>
    </row>
    <row r="82" spans="1:226">
      <c r="A82">
        <v>66</v>
      </c>
      <c r="B82">
        <v>1679505672.6</v>
      </c>
      <c r="C82">
        <v>416.5</v>
      </c>
      <c r="D82" t="s">
        <v>491</v>
      </c>
      <c r="E82" t="s">
        <v>492</v>
      </c>
      <c r="F82">
        <v>5</v>
      </c>
      <c r="G82" t="s">
        <v>353</v>
      </c>
      <c r="H82" t="s">
        <v>354</v>
      </c>
      <c r="I82">
        <v>1679505664.814285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1085.788288137995</v>
      </c>
      <c r="AK82">
        <v>1063.480545454545</v>
      </c>
      <c r="AL82">
        <v>3.433021658748904</v>
      </c>
      <c r="AM82">
        <v>63.93369429513372</v>
      </c>
      <c r="AN82">
        <f>(AP82 - AO82 + BO82*1E3/(8.314*(BQ82+273.15)) * AR82/BN82 * AQ82) * BN82/(100*BB82) * 1000/(1000 - AP82)</f>
        <v>0</v>
      </c>
      <c r="AO82">
        <v>8.85678072748202</v>
      </c>
      <c r="AP82">
        <v>9.409683878787879</v>
      </c>
      <c r="AQ82">
        <v>2.798612575991601E-06</v>
      </c>
      <c r="AR82">
        <v>100.9875523592358</v>
      </c>
      <c r="AS82">
        <v>2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1.65</v>
      </c>
      <c r="BC82">
        <v>0.5</v>
      </c>
      <c r="BD82" t="s">
        <v>355</v>
      </c>
      <c r="BE82">
        <v>2</v>
      </c>
      <c r="BF82" t="b">
        <v>1</v>
      </c>
      <c r="BG82">
        <v>1679505664.814285</v>
      </c>
      <c r="BH82">
        <v>1028.911071428571</v>
      </c>
      <c r="BI82">
        <v>1059.416785714286</v>
      </c>
      <c r="BJ82">
        <v>9.395670714285714</v>
      </c>
      <c r="BK82">
        <v>8.833882857142857</v>
      </c>
      <c r="BL82">
        <v>1023.801464285714</v>
      </c>
      <c r="BM82">
        <v>9.317429642857144</v>
      </c>
      <c r="BN82">
        <v>500.0682142857143</v>
      </c>
      <c r="BO82">
        <v>90.14354999999999</v>
      </c>
      <c r="BP82">
        <v>0.1000282214285714</v>
      </c>
      <c r="BQ82">
        <v>18.92744642857143</v>
      </c>
      <c r="BR82">
        <v>20.03845357142857</v>
      </c>
      <c r="BS82">
        <v>999.9000000000002</v>
      </c>
      <c r="BT82">
        <v>0</v>
      </c>
      <c r="BU82">
        <v>0</v>
      </c>
      <c r="BV82">
        <v>9998.15</v>
      </c>
      <c r="BW82">
        <v>0</v>
      </c>
      <c r="BX82">
        <v>9.32272</v>
      </c>
      <c r="BY82">
        <v>-30.50583571428572</v>
      </c>
      <c r="BZ82">
        <v>1038.67</v>
      </c>
      <c r="CA82">
        <v>1068.859285714286</v>
      </c>
      <c r="CB82">
        <v>0.5617874642857144</v>
      </c>
      <c r="CC82">
        <v>1059.416785714286</v>
      </c>
      <c r="CD82">
        <v>8.833882857142857</v>
      </c>
      <c r="CE82">
        <v>0.8469590357142858</v>
      </c>
      <c r="CF82">
        <v>0.7963175714285714</v>
      </c>
      <c r="CG82">
        <v>4.519683214285714</v>
      </c>
      <c r="CH82">
        <v>3.641808928571429</v>
      </c>
      <c r="CI82">
        <v>2000.030714285714</v>
      </c>
      <c r="CJ82">
        <v>0.9799991785714283</v>
      </c>
      <c r="CK82">
        <v>0.02000068214285715</v>
      </c>
      <c r="CL82">
        <v>0</v>
      </c>
      <c r="CM82">
        <v>2.025442857142858</v>
      </c>
      <c r="CN82">
        <v>0</v>
      </c>
      <c r="CO82">
        <v>3380.506071428571</v>
      </c>
      <c r="CP82">
        <v>17338.49642857143</v>
      </c>
      <c r="CQ82">
        <v>39.84582142857143</v>
      </c>
      <c r="CR82">
        <v>40.77649999999999</v>
      </c>
      <c r="CS82">
        <v>39.72303571428571</v>
      </c>
      <c r="CT82">
        <v>38.78767857142856</v>
      </c>
      <c r="CU82">
        <v>38.51757142857142</v>
      </c>
      <c r="CV82">
        <v>1960.029642857143</v>
      </c>
      <c r="CW82">
        <v>40.00107142857143</v>
      </c>
      <c r="CX82">
        <v>0</v>
      </c>
      <c r="CY82">
        <v>1679505702.9</v>
      </c>
      <c r="CZ82">
        <v>0</v>
      </c>
      <c r="DA82">
        <v>0</v>
      </c>
      <c r="DB82" t="s">
        <v>356</v>
      </c>
      <c r="DC82">
        <v>1679454360.5</v>
      </c>
      <c r="DD82">
        <v>1679454360.5</v>
      </c>
      <c r="DE82">
        <v>0</v>
      </c>
      <c r="DF82">
        <v>-0.152</v>
      </c>
      <c r="DG82">
        <v>-0.046</v>
      </c>
      <c r="DH82">
        <v>3.296</v>
      </c>
      <c r="DI82">
        <v>0.35</v>
      </c>
      <c r="DJ82">
        <v>420</v>
      </c>
      <c r="DK82">
        <v>24</v>
      </c>
      <c r="DL82">
        <v>0.27</v>
      </c>
      <c r="DM82">
        <v>0.09</v>
      </c>
      <c r="DN82">
        <v>-30.52201707317073</v>
      </c>
      <c r="DO82">
        <v>0.07884250871073183</v>
      </c>
      <c r="DP82">
        <v>0.09709928512569728</v>
      </c>
      <c r="DQ82">
        <v>1</v>
      </c>
      <c r="DR82">
        <v>0.5668427804878049</v>
      </c>
      <c r="DS82">
        <v>-0.1171019163763054</v>
      </c>
      <c r="DT82">
        <v>0.01281203188986572</v>
      </c>
      <c r="DU82">
        <v>0</v>
      </c>
      <c r="DV82">
        <v>1</v>
      </c>
      <c r="DW82">
        <v>2</v>
      </c>
      <c r="DX82" t="s">
        <v>357</v>
      </c>
      <c r="DY82">
        <v>2.98071</v>
      </c>
      <c r="DZ82">
        <v>2.72845</v>
      </c>
      <c r="EA82">
        <v>0.161497</v>
      </c>
      <c r="EB82">
        <v>0.165957</v>
      </c>
      <c r="EC82">
        <v>0.0542708</v>
      </c>
      <c r="ED82">
        <v>0.0523599</v>
      </c>
      <c r="EE82">
        <v>25204.8</v>
      </c>
      <c r="EF82">
        <v>24751.9</v>
      </c>
      <c r="EG82">
        <v>30584.3</v>
      </c>
      <c r="EH82">
        <v>29919</v>
      </c>
      <c r="EI82">
        <v>39926.3</v>
      </c>
      <c r="EJ82">
        <v>37347.7</v>
      </c>
      <c r="EK82">
        <v>46768.9</v>
      </c>
      <c r="EL82">
        <v>44487.1</v>
      </c>
      <c r="EM82">
        <v>1.88608</v>
      </c>
      <c r="EN82">
        <v>1.86443</v>
      </c>
      <c r="EO82">
        <v>0.0572428</v>
      </c>
      <c r="EP82">
        <v>0</v>
      </c>
      <c r="EQ82">
        <v>19.0751</v>
      </c>
      <c r="ER82">
        <v>999.9</v>
      </c>
      <c r="ES82">
        <v>25.6</v>
      </c>
      <c r="ET82">
        <v>30.4</v>
      </c>
      <c r="EU82">
        <v>12.3807</v>
      </c>
      <c r="EV82">
        <v>63.5223</v>
      </c>
      <c r="EW82">
        <v>23.5176</v>
      </c>
      <c r="EX82">
        <v>1</v>
      </c>
      <c r="EY82">
        <v>-0.0927388</v>
      </c>
      <c r="EZ82">
        <v>5.16599</v>
      </c>
      <c r="FA82">
        <v>20.1291</v>
      </c>
      <c r="FB82">
        <v>5.23152</v>
      </c>
      <c r="FC82">
        <v>11.9721</v>
      </c>
      <c r="FD82">
        <v>4.9711</v>
      </c>
      <c r="FE82">
        <v>3.2895</v>
      </c>
      <c r="FF82">
        <v>9999</v>
      </c>
      <c r="FG82">
        <v>9999</v>
      </c>
      <c r="FH82">
        <v>9999</v>
      </c>
      <c r="FI82">
        <v>999.9</v>
      </c>
      <c r="FJ82">
        <v>4.9729</v>
      </c>
      <c r="FK82">
        <v>1.87698</v>
      </c>
      <c r="FL82">
        <v>1.8751</v>
      </c>
      <c r="FM82">
        <v>1.8779</v>
      </c>
      <c r="FN82">
        <v>1.8746</v>
      </c>
      <c r="FO82">
        <v>1.87823</v>
      </c>
      <c r="FP82">
        <v>1.87531</v>
      </c>
      <c r="FQ82">
        <v>1.87641</v>
      </c>
      <c r="FR82">
        <v>0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5.17</v>
      </c>
      <c r="GF82">
        <v>0.0784</v>
      </c>
      <c r="GG82">
        <v>1.972114183739502</v>
      </c>
      <c r="GH82">
        <v>0.004449671774874308</v>
      </c>
      <c r="GI82">
        <v>-1.829466635312074E-06</v>
      </c>
      <c r="GJ82">
        <v>4.661545964856727E-10</v>
      </c>
      <c r="GK82">
        <v>0.005649818396270764</v>
      </c>
      <c r="GL82">
        <v>0.003047750899037379</v>
      </c>
      <c r="GM82">
        <v>0.0005145890388989142</v>
      </c>
      <c r="GN82">
        <v>-5.930110997495773E-07</v>
      </c>
      <c r="GO82">
        <v>0</v>
      </c>
      <c r="GP82">
        <v>2134</v>
      </c>
      <c r="GQ82">
        <v>1</v>
      </c>
      <c r="GR82">
        <v>23</v>
      </c>
      <c r="GS82">
        <v>855.2</v>
      </c>
      <c r="GT82">
        <v>855.2</v>
      </c>
      <c r="GU82">
        <v>2.37915</v>
      </c>
      <c r="GV82">
        <v>2.53296</v>
      </c>
      <c r="GW82">
        <v>1.39893</v>
      </c>
      <c r="GX82">
        <v>2.34009</v>
      </c>
      <c r="GY82">
        <v>1.44897</v>
      </c>
      <c r="GZ82">
        <v>2.49878</v>
      </c>
      <c r="HA82">
        <v>36.152</v>
      </c>
      <c r="HB82">
        <v>24.0262</v>
      </c>
      <c r="HC82">
        <v>18</v>
      </c>
      <c r="HD82">
        <v>490.021</v>
      </c>
      <c r="HE82">
        <v>447.773</v>
      </c>
      <c r="HF82">
        <v>13.3222</v>
      </c>
      <c r="HG82">
        <v>25.6124</v>
      </c>
      <c r="HH82">
        <v>30.0001</v>
      </c>
      <c r="HI82">
        <v>25.5415</v>
      </c>
      <c r="HJ82">
        <v>25.629</v>
      </c>
      <c r="HK82">
        <v>47.6382</v>
      </c>
      <c r="HL82">
        <v>23.3518</v>
      </c>
      <c r="HM82">
        <v>9.66705</v>
      </c>
      <c r="HN82">
        <v>13.2943</v>
      </c>
      <c r="HO82">
        <v>1109.03</v>
      </c>
      <c r="HP82">
        <v>8.87642</v>
      </c>
      <c r="HQ82">
        <v>101.087</v>
      </c>
      <c r="HR82">
        <v>102.301</v>
      </c>
    </row>
    <row r="83" spans="1:226">
      <c r="A83">
        <v>67</v>
      </c>
      <c r="B83">
        <v>1679505677.6</v>
      </c>
      <c r="C83">
        <v>421.5</v>
      </c>
      <c r="D83" t="s">
        <v>493</v>
      </c>
      <c r="E83" t="s">
        <v>494</v>
      </c>
      <c r="F83">
        <v>5</v>
      </c>
      <c r="G83" t="s">
        <v>353</v>
      </c>
      <c r="H83" t="s">
        <v>354</v>
      </c>
      <c r="I83">
        <v>1679505670.1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1102.463051127361</v>
      </c>
      <c r="AK83">
        <v>1080.271151515152</v>
      </c>
      <c r="AL83">
        <v>3.347913365003683</v>
      </c>
      <c r="AM83">
        <v>63.93369429513372</v>
      </c>
      <c r="AN83">
        <f>(AP83 - AO83 + BO83*1E3/(8.314*(BQ83+273.15)) * AR83/BN83 * AQ83) * BN83/(100*BB83) * 1000/(1000 - AP83)</f>
        <v>0</v>
      </c>
      <c r="AO83">
        <v>8.857835752625535</v>
      </c>
      <c r="AP83">
        <v>9.417123696969693</v>
      </c>
      <c r="AQ83">
        <v>1.242333846597002E-06</v>
      </c>
      <c r="AR83">
        <v>100.9875523592358</v>
      </c>
      <c r="AS83">
        <v>2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1.65</v>
      </c>
      <c r="BC83">
        <v>0.5</v>
      </c>
      <c r="BD83" t="s">
        <v>355</v>
      </c>
      <c r="BE83">
        <v>2</v>
      </c>
      <c r="BF83" t="b">
        <v>1</v>
      </c>
      <c r="BG83">
        <v>1679505670.1</v>
      </c>
      <c r="BH83">
        <v>1046.674074074074</v>
      </c>
      <c r="BI83">
        <v>1077.123703703704</v>
      </c>
      <c r="BJ83">
        <v>9.403815555555557</v>
      </c>
      <c r="BK83">
        <v>8.847388888888888</v>
      </c>
      <c r="BL83">
        <v>1041.525555555555</v>
      </c>
      <c r="BM83">
        <v>9.325473333333333</v>
      </c>
      <c r="BN83">
        <v>500.0774814814815</v>
      </c>
      <c r="BO83">
        <v>90.14427037037036</v>
      </c>
      <c r="BP83">
        <v>0.1000020037037037</v>
      </c>
      <c r="BQ83">
        <v>18.92176666666667</v>
      </c>
      <c r="BR83">
        <v>20.03780740740741</v>
      </c>
      <c r="BS83">
        <v>999.9000000000001</v>
      </c>
      <c r="BT83">
        <v>0</v>
      </c>
      <c r="BU83">
        <v>0</v>
      </c>
      <c r="BV83">
        <v>10003.79925925926</v>
      </c>
      <c r="BW83">
        <v>0</v>
      </c>
      <c r="BX83">
        <v>9.32272</v>
      </c>
      <c r="BY83">
        <v>-30.45118148148147</v>
      </c>
      <c r="BZ83">
        <v>1056.609629629629</v>
      </c>
      <c r="CA83">
        <v>1086.739629629629</v>
      </c>
      <c r="CB83">
        <v>0.5564264074074073</v>
      </c>
      <c r="CC83">
        <v>1077.123703703704</v>
      </c>
      <c r="CD83">
        <v>8.847388888888888</v>
      </c>
      <c r="CE83">
        <v>0.847700037037037</v>
      </c>
      <c r="CF83">
        <v>0.7975414074074073</v>
      </c>
      <c r="CG83">
        <v>4.532175555555556</v>
      </c>
      <c r="CH83">
        <v>3.663603333333333</v>
      </c>
      <c r="CI83">
        <v>2000.056296296296</v>
      </c>
      <c r="CJ83">
        <v>0.9799988888888888</v>
      </c>
      <c r="CK83">
        <v>0.02000098148148148</v>
      </c>
      <c r="CL83">
        <v>0</v>
      </c>
      <c r="CM83">
        <v>2.08322962962963</v>
      </c>
      <c r="CN83">
        <v>0</v>
      </c>
      <c r="CO83">
        <v>3379.724814814815</v>
      </c>
      <c r="CP83">
        <v>17338.71851851852</v>
      </c>
      <c r="CQ83">
        <v>39.78688888888889</v>
      </c>
      <c r="CR83">
        <v>40.69885185185185</v>
      </c>
      <c r="CS83">
        <v>39.6502962962963</v>
      </c>
      <c r="CT83">
        <v>38.64796296296296</v>
      </c>
      <c r="CU83">
        <v>38.44196296296296</v>
      </c>
      <c r="CV83">
        <v>1960.055185185185</v>
      </c>
      <c r="CW83">
        <v>40.00111111111111</v>
      </c>
      <c r="CX83">
        <v>0</v>
      </c>
      <c r="CY83">
        <v>1679505707.7</v>
      </c>
      <c r="CZ83">
        <v>0</v>
      </c>
      <c r="DA83">
        <v>0</v>
      </c>
      <c r="DB83" t="s">
        <v>356</v>
      </c>
      <c r="DC83">
        <v>1679454360.5</v>
      </c>
      <c r="DD83">
        <v>1679454360.5</v>
      </c>
      <c r="DE83">
        <v>0</v>
      </c>
      <c r="DF83">
        <v>-0.152</v>
      </c>
      <c r="DG83">
        <v>-0.046</v>
      </c>
      <c r="DH83">
        <v>3.296</v>
      </c>
      <c r="DI83">
        <v>0.35</v>
      </c>
      <c r="DJ83">
        <v>420</v>
      </c>
      <c r="DK83">
        <v>24</v>
      </c>
      <c r="DL83">
        <v>0.27</v>
      </c>
      <c r="DM83">
        <v>0.09</v>
      </c>
      <c r="DN83">
        <v>-30.479475</v>
      </c>
      <c r="DO83">
        <v>0.3371302063790593</v>
      </c>
      <c r="DP83">
        <v>0.1066883938158223</v>
      </c>
      <c r="DQ83">
        <v>0</v>
      </c>
      <c r="DR83">
        <v>0.5609547499999999</v>
      </c>
      <c r="DS83">
        <v>-0.0792807354596628</v>
      </c>
      <c r="DT83">
        <v>0.010352507811516</v>
      </c>
      <c r="DU83">
        <v>1</v>
      </c>
      <c r="DV83">
        <v>1</v>
      </c>
      <c r="DW83">
        <v>2</v>
      </c>
      <c r="DX83" t="s">
        <v>357</v>
      </c>
      <c r="DY83">
        <v>2.98064</v>
      </c>
      <c r="DZ83">
        <v>2.7284</v>
      </c>
      <c r="EA83">
        <v>0.163098</v>
      </c>
      <c r="EB83">
        <v>0.167548</v>
      </c>
      <c r="EC83">
        <v>0.0542972</v>
      </c>
      <c r="ED83">
        <v>0.0523622</v>
      </c>
      <c r="EE83">
        <v>25157.5</v>
      </c>
      <c r="EF83">
        <v>24705</v>
      </c>
      <c r="EG83">
        <v>30585.4</v>
      </c>
      <c r="EH83">
        <v>29919.3</v>
      </c>
      <c r="EI83">
        <v>39926.9</v>
      </c>
      <c r="EJ83">
        <v>37348.4</v>
      </c>
      <c r="EK83">
        <v>46770.9</v>
      </c>
      <c r="EL83">
        <v>44488</v>
      </c>
      <c r="EM83">
        <v>1.8863</v>
      </c>
      <c r="EN83">
        <v>1.86453</v>
      </c>
      <c r="EO83">
        <v>0.0569597</v>
      </c>
      <c r="EP83">
        <v>0</v>
      </c>
      <c r="EQ83">
        <v>19.0733</v>
      </c>
      <c r="ER83">
        <v>999.9</v>
      </c>
      <c r="ES83">
        <v>25.6</v>
      </c>
      <c r="ET83">
        <v>30.4</v>
      </c>
      <c r="EU83">
        <v>12.3796</v>
      </c>
      <c r="EV83">
        <v>63.8023</v>
      </c>
      <c r="EW83">
        <v>23.7179</v>
      </c>
      <c r="EX83">
        <v>1</v>
      </c>
      <c r="EY83">
        <v>-0.092782</v>
      </c>
      <c r="EZ83">
        <v>5.14969</v>
      </c>
      <c r="FA83">
        <v>20.1298</v>
      </c>
      <c r="FB83">
        <v>5.23167</v>
      </c>
      <c r="FC83">
        <v>11.9721</v>
      </c>
      <c r="FD83">
        <v>4.9711</v>
      </c>
      <c r="FE83">
        <v>3.2896</v>
      </c>
      <c r="FF83">
        <v>9999</v>
      </c>
      <c r="FG83">
        <v>9999</v>
      </c>
      <c r="FH83">
        <v>9999</v>
      </c>
      <c r="FI83">
        <v>999.9</v>
      </c>
      <c r="FJ83">
        <v>4.97291</v>
      </c>
      <c r="FK83">
        <v>1.87697</v>
      </c>
      <c r="FL83">
        <v>1.87509</v>
      </c>
      <c r="FM83">
        <v>1.8779</v>
      </c>
      <c r="FN83">
        <v>1.87455</v>
      </c>
      <c r="FO83">
        <v>1.8782</v>
      </c>
      <c r="FP83">
        <v>1.8753</v>
      </c>
      <c r="FQ83">
        <v>1.87638</v>
      </c>
      <c r="FR83">
        <v>0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5.2</v>
      </c>
      <c r="GF83">
        <v>0.0785</v>
      </c>
      <c r="GG83">
        <v>1.972114183739502</v>
      </c>
      <c r="GH83">
        <v>0.004449671774874308</v>
      </c>
      <c r="GI83">
        <v>-1.829466635312074E-06</v>
      </c>
      <c r="GJ83">
        <v>4.661545964856727E-10</v>
      </c>
      <c r="GK83">
        <v>0.005649818396270764</v>
      </c>
      <c r="GL83">
        <v>0.003047750899037379</v>
      </c>
      <c r="GM83">
        <v>0.0005145890388989142</v>
      </c>
      <c r="GN83">
        <v>-5.930110997495773E-07</v>
      </c>
      <c r="GO83">
        <v>0</v>
      </c>
      <c r="GP83">
        <v>2134</v>
      </c>
      <c r="GQ83">
        <v>1</v>
      </c>
      <c r="GR83">
        <v>23</v>
      </c>
      <c r="GS83">
        <v>855.3</v>
      </c>
      <c r="GT83">
        <v>855.3</v>
      </c>
      <c r="GU83">
        <v>2.41089</v>
      </c>
      <c r="GV83">
        <v>2.53296</v>
      </c>
      <c r="GW83">
        <v>1.39893</v>
      </c>
      <c r="GX83">
        <v>2.34009</v>
      </c>
      <c r="GY83">
        <v>1.44897</v>
      </c>
      <c r="GZ83">
        <v>2.34375</v>
      </c>
      <c r="HA83">
        <v>36.1754</v>
      </c>
      <c r="HB83">
        <v>24.0087</v>
      </c>
      <c r="HC83">
        <v>18</v>
      </c>
      <c r="HD83">
        <v>490.124</v>
      </c>
      <c r="HE83">
        <v>447.813</v>
      </c>
      <c r="HF83">
        <v>13.2763</v>
      </c>
      <c r="HG83">
        <v>25.6097</v>
      </c>
      <c r="HH83">
        <v>30</v>
      </c>
      <c r="HI83">
        <v>25.5388</v>
      </c>
      <c r="HJ83">
        <v>25.6263</v>
      </c>
      <c r="HK83">
        <v>48.2563</v>
      </c>
      <c r="HL83">
        <v>23.3518</v>
      </c>
      <c r="HM83">
        <v>9.296989999999999</v>
      </c>
      <c r="HN83">
        <v>13.2663</v>
      </c>
      <c r="HO83">
        <v>1122.39</v>
      </c>
      <c r="HP83">
        <v>8.87642</v>
      </c>
      <c r="HQ83">
        <v>101.09</v>
      </c>
      <c r="HR83">
        <v>102.302</v>
      </c>
    </row>
    <row r="84" spans="1:226">
      <c r="A84">
        <v>68</v>
      </c>
      <c r="B84">
        <v>1679505682.6</v>
      </c>
      <c r="C84">
        <v>426.5</v>
      </c>
      <c r="D84" t="s">
        <v>495</v>
      </c>
      <c r="E84" t="s">
        <v>496</v>
      </c>
      <c r="F84">
        <v>5</v>
      </c>
      <c r="G84" t="s">
        <v>353</v>
      </c>
      <c r="H84" t="s">
        <v>354</v>
      </c>
      <c r="I84">
        <v>1679505674.814285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1119.325713183854</v>
      </c>
      <c r="AK84">
        <v>1097.053212121212</v>
      </c>
      <c r="AL84">
        <v>3.358164817894391</v>
      </c>
      <c r="AM84">
        <v>63.93369429513372</v>
      </c>
      <c r="AN84">
        <f>(AP84 - AO84 + BO84*1E3/(8.314*(BQ84+273.15)) * AR84/BN84 * AQ84) * BN84/(100*BB84) * 1000/(1000 - AP84)</f>
        <v>0</v>
      </c>
      <c r="AO84">
        <v>8.852378428073381</v>
      </c>
      <c r="AP84">
        <v>9.417768969696972</v>
      </c>
      <c r="AQ84">
        <v>1.417200427146601E-07</v>
      </c>
      <c r="AR84">
        <v>100.9875523592358</v>
      </c>
      <c r="AS84">
        <v>2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1.65</v>
      </c>
      <c r="BC84">
        <v>0.5</v>
      </c>
      <c r="BD84" t="s">
        <v>355</v>
      </c>
      <c r="BE84">
        <v>2</v>
      </c>
      <c r="BF84" t="b">
        <v>1</v>
      </c>
      <c r="BG84">
        <v>1679505674.814285</v>
      </c>
      <c r="BH84">
        <v>1062.446785714286</v>
      </c>
      <c r="BI84">
        <v>1092.928928571429</v>
      </c>
      <c r="BJ84">
        <v>9.411401428571429</v>
      </c>
      <c r="BK84">
        <v>8.854980714285714</v>
      </c>
      <c r="BL84">
        <v>1057.264642857143</v>
      </c>
      <c r="BM84">
        <v>9.332965714285715</v>
      </c>
      <c r="BN84">
        <v>500.0828928571428</v>
      </c>
      <c r="BO84">
        <v>90.14420714285714</v>
      </c>
      <c r="BP84">
        <v>0.1000286607142857</v>
      </c>
      <c r="BQ84">
        <v>18.916275</v>
      </c>
      <c r="BR84">
        <v>20.02830714285714</v>
      </c>
      <c r="BS84">
        <v>999.9000000000002</v>
      </c>
      <c r="BT84">
        <v>0</v>
      </c>
      <c r="BU84">
        <v>0</v>
      </c>
      <c r="BV84">
        <v>10003.775</v>
      </c>
      <c r="BW84">
        <v>0</v>
      </c>
      <c r="BX84">
        <v>9.32272</v>
      </c>
      <c r="BY84">
        <v>-30.48287857142858</v>
      </c>
      <c r="BZ84">
        <v>1072.54</v>
      </c>
      <c r="CA84">
        <v>1102.693214285714</v>
      </c>
      <c r="CB84">
        <v>0.5564203571428571</v>
      </c>
      <c r="CC84">
        <v>1092.928928571429</v>
      </c>
      <c r="CD84">
        <v>8.854980714285714</v>
      </c>
      <c r="CE84">
        <v>0.8483831428571429</v>
      </c>
      <c r="CF84">
        <v>0.7982251428571429</v>
      </c>
      <c r="CG84">
        <v>4.54369</v>
      </c>
      <c r="CH84">
        <v>3.675778214285714</v>
      </c>
      <c r="CI84">
        <v>2000.043928571429</v>
      </c>
      <c r="CJ84">
        <v>0.9799984285714284</v>
      </c>
      <c r="CK84">
        <v>0.02000145714285714</v>
      </c>
      <c r="CL84">
        <v>0</v>
      </c>
      <c r="CM84">
        <v>2.092157142857143</v>
      </c>
      <c r="CN84">
        <v>0</v>
      </c>
      <c r="CO84">
        <v>3379.057857142857</v>
      </c>
      <c r="CP84">
        <v>17338.60714285714</v>
      </c>
      <c r="CQ84">
        <v>39.68517857142857</v>
      </c>
      <c r="CR84">
        <v>40.62475</v>
      </c>
      <c r="CS84">
        <v>39.58907142857142</v>
      </c>
      <c r="CT84">
        <v>38.54450000000001</v>
      </c>
      <c r="CU84">
        <v>38.38371428571429</v>
      </c>
      <c r="CV84">
        <v>1960.043214285714</v>
      </c>
      <c r="CW84">
        <v>40.00071428571429</v>
      </c>
      <c r="CX84">
        <v>0</v>
      </c>
      <c r="CY84">
        <v>1679505712.5</v>
      </c>
      <c r="CZ84">
        <v>0</v>
      </c>
      <c r="DA84">
        <v>0</v>
      </c>
      <c r="DB84" t="s">
        <v>356</v>
      </c>
      <c r="DC84">
        <v>1679454360.5</v>
      </c>
      <c r="DD84">
        <v>1679454360.5</v>
      </c>
      <c r="DE84">
        <v>0</v>
      </c>
      <c r="DF84">
        <v>-0.152</v>
      </c>
      <c r="DG84">
        <v>-0.046</v>
      </c>
      <c r="DH84">
        <v>3.296</v>
      </c>
      <c r="DI84">
        <v>0.35</v>
      </c>
      <c r="DJ84">
        <v>420</v>
      </c>
      <c r="DK84">
        <v>24</v>
      </c>
      <c r="DL84">
        <v>0.27</v>
      </c>
      <c r="DM84">
        <v>0.09</v>
      </c>
      <c r="DN84">
        <v>-30.46711951219512</v>
      </c>
      <c r="DO84">
        <v>0.1470271777003448</v>
      </c>
      <c r="DP84">
        <v>0.1013888246584194</v>
      </c>
      <c r="DQ84">
        <v>0</v>
      </c>
      <c r="DR84">
        <v>0.5590029756097561</v>
      </c>
      <c r="DS84">
        <v>-0.01015998606271679</v>
      </c>
      <c r="DT84">
        <v>0.008888499218949086</v>
      </c>
      <c r="DU84">
        <v>1</v>
      </c>
      <c r="DV84">
        <v>1</v>
      </c>
      <c r="DW84">
        <v>2</v>
      </c>
      <c r="DX84" t="s">
        <v>357</v>
      </c>
      <c r="DY84">
        <v>2.98066</v>
      </c>
      <c r="DZ84">
        <v>2.72808</v>
      </c>
      <c r="EA84">
        <v>0.164688</v>
      </c>
      <c r="EB84">
        <v>0.169145</v>
      </c>
      <c r="EC84">
        <v>0.0542995</v>
      </c>
      <c r="ED84">
        <v>0.0523153</v>
      </c>
      <c r="EE84">
        <v>25110.1</v>
      </c>
      <c r="EF84">
        <v>24657.8</v>
      </c>
      <c r="EG84">
        <v>30585.7</v>
      </c>
      <c r="EH84">
        <v>29919.5</v>
      </c>
      <c r="EI84">
        <v>39927.3</v>
      </c>
      <c r="EJ84">
        <v>37350.4</v>
      </c>
      <c r="EK84">
        <v>46771.3</v>
      </c>
      <c r="EL84">
        <v>44487.9</v>
      </c>
      <c r="EM84">
        <v>1.8864</v>
      </c>
      <c r="EN84">
        <v>1.8647</v>
      </c>
      <c r="EO84">
        <v>0.0567958</v>
      </c>
      <c r="EP84">
        <v>0</v>
      </c>
      <c r="EQ84">
        <v>19.0704</v>
      </c>
      <c r="ER84">
        <v>999.9</v>
      </c>
      <c r="ES84">
        <v>25.6</v>
      </c>
      <c r="ET84">
        <v>30.4</v>
      </c>
      <c r="EU84">
        <v>12.38</v>
      </c>
      <c r="EV84">
        <v>63.7223</v>
      </c>
      <c r="EW84">
        <v>23.5897</v>
      </c>
      <c r="EX84">
        <v>1</v>
      </c>
      <c r="EY84">
        <v>-0.0932139</v>
      </c>
      <c r="EZ84">
        <v>5.12097</v>
      </c>
      <c r="FA84">
        <v>20.1307</v>
      </c>
      <c r="FB84">
        <v>5.23256</v>
      </c>
      <c r="FC84">
        <v>11.9721</v>
      </c>
      <c r="FD84">
        <v>4.97135</v>
      </c>
      <c r="FE84">
        <v>3.2896</v>
      </c>
      <c r="FF84">
        <v>9999</v>
      </c>
      <c r="FG84">
        <v>9999</v>
      </c>
      <c r="FH84">
        <v>9999</v>
      </c>
      <c r="FI84">
        <v>999.9</v>
      </c>
      <c r="FJ84">
        <v>4.97292</v>
      </c>
      <c r="FK84">
        <v>1.87696</v>
      </c>
      <c r="FL84">
        <v>1.87509</v>
      </c>
      <c r="FM84">
        <v>1.87789</v>
      </c>
      <c r="FN84">
        <v>1.87454</v>
      </c>
      <c r="FO84">
        <v>1.87821</v>
      </c>
      <c r="FP84">
        <v>1.8753</v>
      </c>
      <c r="FQ84">
        <v>1.87637</v>
      </c>
      <c r="FR84">
        <v>0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5.24</v>
      </c>
      <c r="GF84">
        <v>0.0785</v>
      </c>
      <c r="GG84">
        <v>1.972114183739502</v>
      </c>
      <c r="GH84">
        <v>0.004449671774874308</v>
      </c>
      <c r="GI84">
        <v>-1.829466635312074E-06</v>
      </c>
      <c r="GJ84">
        <v>4.661545964856727E-10</v>
      </c>
      <c r="GK84">
        <v>0.005649818396270764</v>
      </c>
      <c r="GL84">
        <v>0.003047750899037379</v>
      </c>
      <c r="GM84">
        <v>0.0005145890388989142</v>
      </c>
      <c r="GN84">
        <v>-5.930110997495773E-07</v>
      </c>
      <c r="GO84">
        <v>0</v>
      </c>
      <c r="GP84">
        <v>2134</v>
      </c>
      <c r="GQ84">
        <v>1</v>
      </c>
      <c r="GR84">
        <v>23</v>
      </c>
      <c r="GS84">
        <v>855.4</v>
      </c>
      <c r="GT84">
        <v>855.4</v>
      </c>
      <c r="GU84">
        <v>2.43774</v>
      </c>
      <c r="GV84">
        <v>2.53174</v>
      </c>
      <c r="GW84">
        <v>1.39893</v>
      </c>
      <c r="GX84">
        <v>2.34009</v>
      </c>
      <c r="GY84">
        <v>1.44897</v>
      </c>
      <c r="GZ84">
        <v>2.49634</v>
      </c>
      <c r="HA84">
        <v>36.1754</v>
      </c>
      <c r="HB84">
        <v>24.0262</v>
      </c>
      <c r="HC84">
        <v>18</v>
      </c>
      <c r="HD84">
        <v>490.159</v>
      </c>
      <c r="HE84">
        <v>447.9</v>
      </c>
      <c r="HF84">
        <v>13.246</v>
      </c>
      <c r="HG84">
        <v>25.6065</v>
      </c>
      <c r="HH84">
        <v>30</v>
      </c>
      <c r="HI84">
        <v>25.5361</v>
      </c>
      <c r="HJ84">
        <v>25.6237</v>
      </c>
      <c r="HK84">
        <v>48.7928</v>
      </c>
      <c r="HL84">
        <v>23.3518</v>
      </c>
      <c r="HM84">
        <v>9.296989999999999</v>
      </c>
      <c r="HN84">
        <v>13.2428</v>
      </c>
      <c r="HO84">
        <v>1142.42</v>
      </c>
      <c r="HP84">
        <v>8.87642</v>
      </c>
      <c r="HQ84">
        <v>101.092</v>
      </c>
      <c r="HR84">
        <v>102.303</v>
      </c>
    </row>
    <row r="85" spans="1:226">
      <c r="A85">
        <v>69</v>
      </c>
      <c r="B85">
        <v>1679505687.6</v>
      </c>
      <c r="C85">
        <v>431.5</v>
      </c>
      <c r="D85" t="s">
        <v>497</v>
      </c>
      <c r="E85" t="s">
        <v>498</v>
      </c>
      <c r="F85">
        <v>5</v>
      </c>
      <c r="G85" t="s">
        <v>353</v>
      </c>
      <c r="H85" t="s">
        <v>354</v>
      </c>
      <c r="I85">
        <v>1679505680.1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1136.31434666982</v>
      </c>
      <c r="AK85">
        <v>1114.01406060606</v>
      </c>
      <c r="AL85">
        <v>3.396726888360211</v>
      </c>
      <c r="AM85">
        <v>63.93369429513372</v>
      </c>
      <c r="AN85">
        <f>(AP85 - AO85 + BO85*1E3/(8.314*(BQ85+273.15)) * AR85/BN85 * AQ85) * BN85/(100*BB85) * 1000/(1000 - AP85)</f>
        <v>0</v>
      </c>
      <c r="AO85">
        <v>8.845469896962111</v>
      </c>
      <c r="AP85">
        <v>9.414843393939393</v>
      </c>
      <c r="AQ85">
        <v>-4.314948780397301E-07</v>
      </c>
      <c r="AR85">
        <v>100.9875523592358</v>
      </c>
      <c r="AS85">
        <v>2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1.65</v>
      </c>
      <c r="BC85">
        <v>0.5</v>
      </c>
      <c r="BD85" t="s">
        <v>355</v>
      </c>
      <c r="BE85">
        <v>2</v>
      </c>
      <c r="BF85" t="b">
        <v>1</v>
      </c>
      <c r="BG85">
        <v>1679505680.1</v>
      </c>
      <c r="BH85">
        <v>1080.110740740741</v>
      </c>
      <c r="BI85">
        <v>1110.604074074074</v>
      </c>
      <c r="BJ85">
        <v>9.416032962962962</v>
      </c>
      <c r="BK85">
        <v>8.851998888888888</v>
      </c>
      <c r="BL85">
        <v>1074.891481481482</v>
      </c>
      <c r="BM85">
        <v>9.337539629629632</v>
      </c>
      <c r="BN85">
        <v>500.0817777777777</v>
      </c>
      <c r="BO85">
        <v>90.14405555555557</v>
      </c>
      <c r="BP85">
        <v>0.1000097814814815</v>
      </c>
      <c r="BQ85">
        <v>18.90887777777778</v>
      </c>
      <c r="BR85">
        <v>20.02128888888889</v>
      </c>
      <c r="BS85">
        <v>999.9000000000001</v>
      </c>
      <c r="BT85">
        <v>0</v>
      </c>
      <c r="BU85">
        <v>0</v>
      </c>
      <c r="BV85">
        <v>9996.91962962963</v>
      </c>
      <c r="BW85">
        <v>0</v>
      </c>
      <c r="BX85">
        <v>9.32272</v>
      </c>
      <c r="BY85">
        <v>-30.49312592592592</v>
      </c>
      <c r="BZ85">
        <v>1090.377777777778</v>
      </c>
      <c r="CA85">
        <v>1120.522592592593</v>
      </c>
      <c r="CB85">
        <v>0.5640334074074074</v>
      </c>
      <c r="CC85">
        <v>1110.604074074074</v>
      </c>
      <c r="CD85">
        <v>8.851998888888888</v>
      </c>
      <c r="CE85">
        <v>0.8487992222222223</v>
      </c>
      <c r="CF85">
        <v>0.7979550740740742</v>
      </c>
      <c r="CG85">
        <v>4.550701851851851</v>
      </c>
      <c r="CH85">
        <v>3.670973703703704</v>
      </c>
      <c r="CI85">
        <v>2000.037407407407</v>
      </c>
      <c r="CJ85">
        <v>0.9799979999999999</v>
      </c>
      <c r="CK85">
        <v>0.0200019</v>
      </c>
      <c r="CL85">
        <v>0</v>
      </c>
      <c r="CM85">
        <v>2.120096296296297</v>
      </c>
      <c r="CN85">
        <v>0</v>
      </c>
      <c r="CO85">
        <v>3378.550370370371</v>
      </c>
      <c r="CP85">
        <v>17338.54444444444</v>
      </c>
      <c r="CQ85">
        <v>39.56462962962963</v>
      </c>
      <c r="CR85">
        <v>40.55077777777778</v>
      </c>
      <c r="CS85">
        <v>39.509</v>
      </c>
      <c r="CT85">
        <v>38.4395925925926</v>
      </c>
      <c r="CU85">
        <v>38.34462962962962</v>
      </c>
      <c r="CV85">
        <v>1960.033703703704</v>
      </c>
      <c r="CW85">
        <v>40.00333333333333</v>
      </c>
      <c r="CX85">
        <v>0</v>
      </c>
      <c r="CY85">
        <v>1679505717.3</v>
      </c>
      <c r="CZ85">
        <v>0</v>
      </c>
      <c r="DA85">
        <v>0</v>
      </c>
      <c r="DB85" t="s">
        <v>356</v>
      </c>
      <c r="DC85">
        <v>1679454360.5</v>
      </c>
      <c r="DD85">
        <v>1679454360.5</v>
      </c>
      <c r="DE85">
        <v>0</v>
      </c>
      <c r="DF85">
        <v>-0.152</v>
      </c>
      <c r="DG85">
        <v>-0.046</v>
      </c>
      <c r="DH85">
        <v>3.296</v>
      </c>
      <c r="DI85">
        <v>0.35</v>
      </c>
      <c r="DJ85">
        <v>420</v>
      </c>
      <c r="DK85">
        <v>24</v>
      </c>
      <c r="DL85">
        <v>0.27</v>
      </c>
      <c r="DM85">
        <v>0.09</v>
      </c>
      <c r="DN85">
        <v>-30.50499024390243</v>
      </c>
      <c r="DO85">
        <v>-0.285783972125455</v>
      </c>
      <c r="DP85">
        <v>0.1089235126689167</v>
      </c>
      <c r="DQ85">
        <v>0</v>
      </c>
      <c r="DR85">
        <v>0.5591260487804879</v>
      </c>
      <c r="DS85">
        <v>0.08446902439024383</v>
      </c>
      <c r="DT85">
        <v>0.008642187722548423</v>
      </c>
      <c r="DU85">
        <v>1</v>
      </c>
      <c r="DV85">
        <v>1</v>
      </c>
      <c r="DW85">
        <v>2</v>
      </c>
      <c r="DX85" t="s">
        <v>357</v>
      </c>
      <c r="DY85">
        <v>2.98057</v>
      </c>
      <c r="DZ85">
        <v>2.72804</v>
      </c>
      <c r="EA85">
        <v>0.166287</v>
      </c>
      <c r="EB85">
        <v>0.170721</v>
      </c>
      <c r="EC85">
        <v>0.0542904</v>
      </c>
      <c r="ED85">
        <v>0.0523065</v>
      </c>
      <c r="EE85">
        <v>25061.9</v>
      </c>
      <c r="EF85">
        <v>24611.2</v>
      </c>
      <c r="EG85">
        <v>30585.5</v>
      </c>
      <c r="EH85">
        <v>29919.6</v>
      </c>
      <c r="EI85">
        <v>39927.6</v>
      </c>
      <c r="EJ85">
        <v>37350.8</v>
      </c>
      <c r="EK85">
        <v>46771.1</v>
      </c>
      <c r="EL85">
        <v>44487.9</v>
      </c>
      <c r="EM85">
        <v>1.88647</v>
      </c>
      <c r="EN85">
        <v>1.86465</v>
      </c>
      <c r="EO85">
        <v>0.0582561</v>
      </c>
      <c r="EP85">
        <v>0</v>
      </c>
      <c r="EQ85">
        <v>19.0667</v>
      </c>
      <c r="ER85">
        <v>999.9</v>
      </c>
      <c r="ES85">
        <v>25.6</v>
      </c>
      <c r="ET85">
        <v>30.4</v>
      </c>
      <c r="EU85">
        <v>12.3794</v>
      </c>
      <c r="EV85">
        <v>63.5523</v>
      </c>
      <c r="EW85">
        <v>23.734</v>
      </c>
      <c r="EX85">
        <v>1</v>
      </c>
      <c r="EY85">
        <v>-0.09329519999999999</v>
      </c>
      <c r="EZ85">
        <v>5.08043</v>
      </c>
      <c r="FA85">
        <v>20.1319</v>
      </c>
      <c r="FB85">
        <v>5.23197</v>
      </c>
      <c r="FC85">
        <v>11.9706</v>
      </c>
      <c r="FD85">
        <v>4.9707</v>
      </c>
      <c r="FE85">
        <v>3.28955</v>
      </c>
      <c r="FF85">
        <v>9999</v>
      </c>
      <c r="FG85">
        <v>9999</v>
      </c>
      <c r="FH85">
        <v>9999</v>
      </c>
      <c r="FI85">
        <v>999.9</v>
      </c>
      <c r="FJ85">
        <v>4.9729</v>
      </c>
      <c r="FK85">
        <v>1.87697</v>
      </c>
      <c r="FL85">
        <v>1.87509</v>
      </c>
      <c r="FM85">
        <v>1.87789</v>
      </c>
      <c r="FN85">
        <v>1.87455</v>
      </c>
      <c r="FO85">
        <v>1.87821</v>
      </c>
      <c r="FP85">
        <v>1.87529</v>
      </c>
      <c r="FQ85">
        <v>1.87638</v>
      </c>
      <c r="FR85">
        <v>0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5.28</v>
      </c>
      <c r="GF85">
        <v>0.0785</v>
      </c>
      <c r="GG85">
        <v>1.972114183739502</v>
      </c>
      <c r="GH85">
        <v>0.004449671774874308</v>
      </c>
      <c r="GI85">
        <v>-1.829466635312074E-06</v>
      </c>
      <c r="GJ85">
        <v>4.661545964856727E-10</v>
      </c>
      <c r="GK85">
        <v>0.005649818396270764</v>
      </c>
      <c r="GL85">
        <v>0.003047750899037379</v>
      </c>
      <c r="GM85">
        <v>0.0005145890388989142</v>
      </c>
      <c r="GN85">
        <v>-5.930110997495773E-07</v>
      </c>
      <c r="GO85">
        <v>0</v>
      </c>
      <c r="GP85">
        <v>2134</v>
      </c>
      <c r="GQ85">
        <v>1</v>
      </c>
      <c r="GR85">
        <v>23</v>
      </c>
      <c r="GS85">
        <v>855.5</v>
      </c>
      <c r="GT85">
        <v>855.5</v>
      </c>
      <c r="GU85">
        <v>2.46826</v>
      </c>
      <c r="GV85">
        <v>2.53174</v>
      </c>
      <c r="GW85">
        <v>1.39893</v>
      </c>
      <c r="GX85">
        <v>2.34009</v>
      </c>
      <c r="GY85">
        <v>1.44897</v>
      </c>
      <c r="GZ85">
        <v>2.37915</v>
      </c>
      <c r="HA85">
        <v>36.1989</v>
      </c>
      <c r="HB85">
        <v>24.0087</v>
      </c>
      <c r="HC85">
        <v>18</v>
      </c>
      <c r="HD85">
        <v>490.182</v>
      </c>
      <c r="HE85">
        <v>447.847</v>
      </c>
      <c r="HF85">
        <v>13.2241</v>
      </c>
      <c r="HG85">
        <v>25.6038</v>
      </c>
      <c r="HH85">
        <v>29.9999</v>
      </c>
      <c r="HI85">
        <v>25.5335</v>
      </c>
      <c r="HJ85">
        <v>25.6209</v>
      </c>
      <c r="HK85">
        <v>49.4067</v>
      </c>
      <c r="HL85">
        <v>23.3518</v>
      </c>
      <c r="HM85">
        <v>9.296989999999999</v>
      </c>
      <c r="HN85">
        <v>13.2265</v>
      </c>
      <c r="HO85">
        <v>1155.8</v>
      </c>
      <c r="HP85">
        <v>8.87642</v>
      </c>
      <c r="HQ85">
        <v>101.091</v>
      </c>
      <c r="HR85">
        <v>102.303</v>
      </c>
    </row>
    <row r="86" spans="1:226">
      <c r="A86">
        <v>70</v>
      </c>
      <c r="B86">
        <v>1679505692.6</v>
      </c>
      <c r="C86">
        <v>436.5</v>
      </c>
      <c r="D86" t="s">
        <v>499</v>
      </c>
      <c r="E86" t="s">
        <v>500</v>
      </c>
      <c r="F86">
        <v>5</v>
      </c>
      <c r="G86" t="s">
        <v>353</v>
      </c>
      <c r="H86" t="s">
        <v>354</v>
      </c>
      <c r="I86">
        <v>1679505684.814285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1153.208262825679</v>
      </c>
      <c r="AK86">
        <v>1130.897696969697</v>
      </c>
      <c r="AL86">
        <v>3.373695720504529</v>
      </c>
      <c r="AM86">
        <v>63.93369429513372</v>
      </c>
      <c r="AN86">
        <f>(AP86 - AO86 + BO86*1E3/(8.314*(BQ86+273.15)) * AR86/BN86 * AQ86) * BN86/(100*BB86) * 1000/(1000 - AP86)</f>
        <v>0</v>
      </c>
      <c r="AO86">
        <v>8.844553062022301</v>
      </c>
      <c r="AP86">
        <v>9.410246787878783</v>
      </c>
      <c r="AQ86">
        <v>-8.968183611369087E-07</v>
      </c>
      <c r="AR86">
        <v>100.9875523592358</v>
      </c>
      <c r="AS86">
        <v>2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1.65</v>
      </c>
      <c r="BC86">
        <v>0.5</v>
      </c>
      <c r="BD86" t="s">
        <v>355</v>
      </c>
      <c r="BE86">
        <v>2</v>
      </c>
      <c r="BF86" t="b">
        <v>1</v>
      </c>
      <c r="BG86">
        <v>1679505684.814285</v>
      </c>
      <c r="BH86">
        <v>1095.858571428571</v>
      </c>
      <c r="BI86">
        <v>1126.398214285714</v>
      </c>
      <c r="BJ86">
        <v>9.415296785714288</v>
      </c>
      <c r="BK86">
        <v>8.848010714285715</v>
      </c>
      <c r="BL86">
        <v>1090.605714285714</v>
      </c>
      <c r="BM86">
        <v>9.336812499999999</v>
      </c>
      <c r="BN86">
        <v>500.0537857142858</v>
      </c>
      <c r="BO86">
        <v>90.14393928571427</v>
      </c>
      <c r="BP86">
        <v>0.09990097500000002</v>
      </c>
      <c r="BQ86">
        <v>18.90146428571429</v>
      </c>
      <c r="BR86">
        <v>20.02243214285715</v>
      </c>
      <c r="BS86">
        <v>999.9000000000002</v>
      </c>
      <c r="BT86">
        <v>0</v>
      </c>
      <c r="BU86">
        <v>0</v>
      </c>
      <c r="BV86">
        <v>9994.481428571427</v>
      </c>
      <c r="BW86">
        <v>0</v>
      </c>
      <c r="BX86">
        <v>9.32272</v>
      </c>
      <c r="BY86">
        <v>-30.53872857142857</v>
      </c>
      <c r="BZ86">
        <v>1106.274642857143</v>
      </c>
      <c r="CA86">
        <v>1136.452857142857</v>
      </c>
      <c r="CB86">
        <v>0.5672855714285715</v>
      </c>
      <c r="CC86">
        <v>1126.398214285714</v>
      </c>
      <c r="CD86">
        <v>8.848010714285715</v>
      </c>
      <c r="CE86">
        <v>0.8487318928571428</v>
      </c>
      <c r="CF86">
        <v>0.7975945357142858</v>
      </c>
      <c r="CG86">
        <v>4.549567142857143</v>
      </c>
      <c r="CH86">
        <v>3.664562142857143</v>
      </c>
      <c r="CI86">
        <v>2000.030357142857</v>
      </c>
      <c r="CJ86">
        <v>0.9799975714285711</v>
      </c>
      <c r="CK86">
        <v>0.02000234285714286</v>
      </c>
      <c r="CL86">
        <v>0</v>
      </c>
      <c r="CM86">
        <v>2.045075</v>
      </c>
      <c r="CN86">
        <v>0</v>
      </c>
      <c r="CO86">
        <v>3378.143928571429</v>
      </c>
      <c r="CP86">
        <v>17338.48571428571</v>
      </c>
      <c r="CQ86">
        <v>39.47967857142856</v>
      </c>
      <c r="CR86">
        <v>40.48192857142857</v>
      </c>
      <c r="CS86">
        <v>39.45949999999999</v>
      </c>
      <c r="CT86">
        <v>38.35242857142856</v>
      </c>
      <c r="CU86">
        <v>38.29432142857143</v>
      </c>
      <c r="CV86">
        <v>1960.023928571429</v>
      </c>
      <c r="CW86">
        <v>40.00607142857142</v>
      </c>
      <c r="CX86">
        <v>0</v>
      </c>
      <c r="CY86">
        <v>1679505722.7</v>
      </c>
      <c r="CZ86">
        <v>0</v>
      </c>
      <c r="DA86">
        <v>0</v>
      </c>
      <c r="DB86" t="s">
        <v>356</v>
      </c>
      <c r="DC86">
        <v>1679454360.5</v>
      </c>
      <c r="DD86">
        <v>1679454360.5</v>
      </c>
      <c r="DE86">
        <v>0</v>
      </c>
      <c r="DF86">
        <v>-0.152</v>
      </c>
      <c r="DG86">
        <v>-0.046</v>
      </c>
      <c r="DH86">
        <v>3.296</v>
      </c>
      <c r="DI86">
        <v>0.35</v>
      </c>
      <c r="DJ86">
        <v>420</v>
      </c>
      <c r="DK86">
        <v>24</v>
      </c>
      <c r="DL86">
        <v>0.27</v>
      </c>
      <c r="DM86">
        <v>0.09</v>
      </c>
      <c r="DN86">
        <v>-30.4995225</v>
      </c>
      <c r="DO86">
        <v>-0.6279906191368315</v>
      </c>
      <c r="DP86">
        <v>0.09617234136564433</v>
      </c>
      <c r="DQ86">
        <v>0</v>
      </c>
      <c r="DR86">
        <v>0.5648185999999999</v>
      </c>
      <c r="DS86">
        <v>0.04649761350844291</v>
      </c>
      <c r="DT86">
        <v>0.005449002861992271</v>
      </c>
      <c r="DU86">
        <v>1</v>
      </c>
      <c r="DV86">
        <v>1</v>
      </c>
      <c r="DW86">
        <v>2</v>
      </c>
      <c r="DX86" t="s">
        <v>357</v>
      </c>
      <c r="DY86">
        <v>2.98082</v>
      </c>
      <c r="DZ86">
        <v>2.72859</v>
      </c>
      <c r="EA86">
        <v>0.167852</v>
      </c>
      <c r="EB86">
        <v>0.172265</v>
      </c>
      <c r="EC86">
        <v>0.0542685</v>
      </c>
      <c r="ED86">
        <v>0.052302</v>
      </c>
      <c r="EE86">
        <v>25014.9</v>
      </c>
      <c r="EF86">
        <v>24565.7</v>
      </c>
      <c r="EG86">
        <v>30585.6</v>
      </c>
      <c r="EH86">
        <v>29920</v>
      </c>
      <c r="EI86">
        <v>39928.6</v>
      </c>
      <c r="EJ86">
        <v>37351.6</v>
      </c>
      <c r="EK86">
        <v>46770.9</v>
      </c>
      <c r="EL86">
        <v>44488.6</v>
      </c>
      <c r="EM86">
        <v>1.88635</v>
      </c>
      <c r="EN86">
        <v>1.86507</v>
      </c>
      <c r="EO86">
        <v>0.057973</v>
      </c>
      <c r="EP86">
        <v>0</v>
      </c>
      <c r="EQ86">
        <v>19.0634</v>
      </c>
      <c r="ER86">
        <v>999.9</v>
      </c>
      <c r="ES86">
        <v>25.6</v>
      </c>
      <c r="ET86">
        <v>30.4</v>
      </c>
      <c r="EU86">
        <v>12.3798</v>
      </c>
      <c r="EV86">
        <v>63.6823</v>
      </c>
      <c r="EW86">
        <v>23.4816</v>
      </c>
      <c r="EX86">
        <v>1</v>
      </c>
      <c r="EY86">
        <v>-0.0938745</v>
      </c>
      <c r="EZ86">
        <v>5.10209</v>
      </c>
      <c r="FA86">
        <v>20.1316</v>
      </c>
      <c r="FB86">
        <v>5.23212</v>
      </c>
      <c r="FC86">
        <v>11.9712</v>
      </c>
      <c r="FD86">
        <v>4.97155</v>
      </c>
      <c r="FE86">
        <v>3.2895</v>
      </c>
      <c r="FF86">
        <v>9999</v>
      </c>
      <c r="FG86">
        <v>9999</v>
      </c>
      <c r="FH86">
        <v>9999</v>
      </c>
      <c r="FI86">
        <v>999.9</v>
      </c>
      <c r="FJ86">
        <v>4.9729</v>
      </c>
      <c r="FK86">
        <v>1.87697</v>
      </c>
      <c r="FL86">
        <v>1.8751</v>
      </c>
      <c r="FM86">
        <v>1.8779</v>
      </c>
      <c r="FN86">
        <v>1.87456</v>
      </c>
      <c r="FO86">
        <v>1.87823</v>
      </c>
      <c r="FP86">
        <v>1.8753</v>
      </c>
      <c r="FQ86">
        <v>1.87638</v>
      </c>
      <c r="FR86">
        <v>0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5.31</v>
      </c>
      <c r="GF86">
        <v>0.0784</v>
      </c>
      <c r="GG86">
        <v>1.972114183739502</v>
      </c>
      <c r="GH86">
        <v>0.004449671774874308</v>
      </c>
      <c r="GI86">
        <v>-1.829466635312074E-06</v>
      </c>
      <c r="GJ86">
        <v>4.661545964856727E-10</v>
      </c>
      <c r="GK86">
        <v>0.005649818396270764</v>
      </c>
      <c r="GL86">
        <v>0.003047750899037379</v>
      </c>
      <c r="GM86">
        <v>0.0005145890388989142</v>
      </c>
      <c r="GN86">
        <v>-5.930110997495773E-07</v>
      </c>
      <c r="GO86">
        <v>0</v>
      </c>
      <c r="GP86">
        <v>2134</v>
      </c>
      <c r="GQ86">
        <v>1</v>
      </c>
      <c r="GR86">
        <v>23</v>
      </c>
      <c r="GS86">
        <v>855.5</v>
      </c>
      <c r="GT86">
        <v>855.5</v>
      </c>
      <c r="GU86">
        <v>2.49512</v>
      </c>
      <c r="GV86">
        <v>2.5293</v>
      </c>
      <c r="GW86">
        <v>1.39893</v>
      </c>
      <c r="GX86">
        <v>2.34009</v>
      </c>
      <c r="GY86">
        <v>1.44897</v>
      </c>
      <c r="GZ86">
        <v>2.49756</v>
      </c>
      <c r="HA86">
        <v>36.1754</v>
      </c>
      <c r="HB86">
        <v>24.0175</v>
      </c>
      <c r="HC86">
        <v>18</v>
      </c>
      <c r="HD86">
        <v>490.094</v>
      </c>
      <c r="HE86">
        <v>448.088</v>
      </c>
      <c r="HF86">
        <v>13.2075</v>
      </c>
      <c r="HG86">
        <v>25.6011</v>
      </c>
      <c r="HH86">
        <v>29.9997</v>
      </c>
      <c r="HI86">
        <v>25.5307</v>
      </c>
      <c r="HJ86">
        <v>25.6183</v>
      </c>
      <c r="HK86">
        <v>49.9487</v>
      </c>
      <c r="HL86">
        <v>23.3518</v>
      </c>
      <c r="HM86">
        <v>9.296989999999999</v>
      </c>
      <c r="HN86">
        <v>13.2013</v>
      </c>
      <c r="HO86">
        <v>1175.83</v>
      </c>
      <c r="HP86">
        <v>8.87642</v>
      </c>
      <c r="HQ86">
        <v>101.091</v>
      </c>
      <c r="HR86">
        <v>102.304</v>
      </c>
    </row>
    <row r="87" spans="1:226">
      <c r="A87">
        <v>71</v>
      </c>
      <c r="B87">
        <v>1679505697.6</v>
      </c>
      <c r="C87">
        <v>441.5</v>
      </c>
      <c r="D87" t="s">
        <v>501</v>
      </c>
      <c r="E87" t="s">
        <v>502</v>
      </c>
      <c r="F87">
        <v>5</v>
      </c>
      <c r="G87" t="s">
        <v>353</v>
      </c>
      <c r="H87" t="s">
        <v>354</v>
      </c>
      <c r="I87">
        <v>1679505690.1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1169.926472911376</v>
      </c>
      <c r="AK87">
        <v>1147.634424242425</v>
      </c>
      <c r="AL87">
        <v>3.366046488524639</v>
      </c>
      <c r="AM87">
        <v>63.93369429513372</v>
      </c>
      <c r="AN87">
        <f>(AP87 - AO87 + BO87*1E3/(8.314*(BQ87+273.15)) * AR87/BN87 * AQ87) * BN87/(100*BB87) * 1000/(1000 - AP87)</f>
        <v>0</v>
      </c>
      <c r="AO87">
        <v>8.843793611657706</v>
      </c>
      <c r="AP87">
        <v>9.406424000000001</v>
      </c>
      <c r="AQ87">
        <v>-6.008837883179897E-07</v>
      </c>
      <c r="AR87">
        <v>100.9875523592358</v>
      </c>
      <c r="AS87">
        <v>2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1.65</v>
      </c>
      <c r="BC87">
        <v>0.5</v>
      </c>
      <c r="BD87" t="s">
        <v>355</v>
      </c>
      <c r="BE87">
        <v>2</v>
      </c>
      <c r="BF87" t="b">
        <v>1</v>
      </c>
      <c r="BG87">
        <v>1679505690.1</v>
      </c>
      <c r="BH87">
        <v>1113.508148148148</v>
      </c>
      <c r="BI87">
        <v>1144.085185185185</v>
      </c>
      <c r="BJ87">
        <v>9.411986666666666</v>
      </c>
      <c r="BK87">
        <v>8.844654444444444</v>
      </c>
      <c r="BL87">
        <v>1108.217777777778</v>
      </c>
      <c r="BM87">
        <v>9.333544074074075</v>
      </c>
      <c r="BN87">
        <v>500.0645555555556</v>
      </c>
      <c r="BO87">
        <v>90.14450370370371</v>
      </c>
      <c r="BP87">
        <v>0.09987712222222224</v>
      </c>
      <c r="BQ87">
        <v>18.89280740740741</v>
      </c>
      <c r="BR87">
        <v>20.01917407407407</v>
      </c>
      <c r="BS87">
        <v>999.9000000000001</v>
      </c>
      <c r="BT87">
        <v>0</v>
      </c>
      <c r="BU87">
        <v>0</v>
      </c>
      <c r="BV87">
        <v>9999.581481481482</v>
      </c>
      <c r="BW87">
        <v>0</v>
      </c>
      <c r="BX87">
        <v>9.32272</v>
      </c>
      <c r="BY87">
        <v>-30.57669259259259</v>
      </c>
      <c r="BZ87">
        <v>1124.088888888889</v>
      </c>
      <c r="CA87">
        <v>1154.295185185185</v>
      </c>
      <c r="CB87">
        <v>0.5673313333333334</v>
      </c>
      <c r="CC87">
        <v>1144.085185185185</v>
      </c>
      <c r="CD87">
        <v>8.844654444444444</v>
      </c>
      <c r="CE87">
        <v>0.8484389259259258</v>
      </c>
      <c r="CF87">
        <v>0.797297074074074</v>
      </c>
      <c r="CG87">
        <v>4.544631851851851</v>
      </c>
      <c r="CH87">
        <v>3.659271111111112</v>
      </c>
      <c r="CI87">
        <v>2000.025185185185</v>
      </c>
      <c r="CJ87">
        <v>0.979997111111111</v>
      </c>
      <c r="CK87">
        <v>0.02000281851851852</v>
      </c>
      <c r="CL87">
        <v>0</v>
      </c>
      <c r="CM87">
        <v>2.072018518518519</v>
      </c>
      <c r="CN87">
        <v>0</v>
      </c>
      <c r="CO87">
        <v>3377.615555555556</v>
      </c>
      <c r="CP87">
        <v>17338.43333333333</v>
      </c>
      <c r="CQ87">
        <v>39.42792592592592</v>
      </c>
      <c r="CR87">
        <v>40.41881481481482</v>
      </c>
      <c r="CS87">
        <v>39.3932962962963</v>
      </c>
      <c r="CT87">
        <v>38.26129629629629</v>
      </c>
      <c r="CU87">
        <v>38.23807407407407</v>
      </c>
      <c r="CV87">
        <v>1960.015185185185</v>
      </c>
      <c r="CW87">
        <v>40.00962962962963</v>
      </c>
      <c r="CX87">
        <v>0</v>
      </c>
      <c r="CY87">
        <v>1679505727.5</v>
      </c>
      <c r="CZ87">
        <v>0</v>
      </c>
      <c r="DA87">
        <v>0</v>
      </c>
      <c r="DB87" t="s">
        <v>356</v>
      </c>
      <c r="DC87">
        <v>1679454360.5</v>
      </c>
      <c r="DD87">
        <v>1679454360.5</v>
      </c>
      <c r="DE87">
        <v>0</v>
      </c>
      <c r="DF87">
        <v>-0.152</v>
      </c>
      <c r="DG87">
        <v>-0.046</v>
      </c>
      <c r="DH87">
        <v>3.296</v>
      </c>
      <c r="DI87">
        <v>0.35</v>
      </c>
      <c r="DJ87">
        <v>420</v>
      </c>
      <c r="DK87">
        <v>24</v>
      </c>
      <c r="DL87">
        <v>0.27</v>
      </c>
      <c r="DM87">
        <v>0.09</v>
      </c>
      <c r="DN87">
        <v>-30.5525025</v>
      </c>
      <c r="DO87">
        <v>-0.2648116322700887</v>
      </c>
      <c r="DP87">
        <v>0.08667207880136511</v>
      </c>
      <c r="DQ87">
        <v>0</v>
      </c>
      <c r="DR87">
        <v>0.5667344</v>
      </c>
      <c r="DS87">
        <v>-0.001344652908069506</v>
      </c>
      <c r="DT87">
        <v>0.003057809549334298</v>
      </c>
      <c r="DU87">
        <v>1</v>
      </c>
      <c r="DV87">
        <v>1</v>
      </c>
      <c r="DW87">
        <v>2</v>
      </c>
      <c r="DX87" t="s">
        <v>357</v>
      </c>
      <c r="DY87">
        <v>2.98062</v>
      </c>
      <c r="DZ87">
        <v>2.72832</v>
      </c>
      <c r="EA87">
        <v>0.169408</v>
      </c>
      <c r="EB87">
        <v>0.173835</v>
      </c>
      <c r="EC87">
        <v>0.054251</v>
      </c>
      <c r="ED87">
        <v>0.0522968</v>
      </c>
      <c r="EE87">
        <v>24968.7</v>
      </c>
      <c r="EF87">
        <v>24519</v>
      </c>
      <c r="EG87">
        <v>30586.2</v>
      </c>
      <c r="EH87">
        <v>29919.9</v>
      </c>
      <c r="EI87">
        <v>39929.7</v>
      </c>
      <c r="EJ87">
        <v>37351.8</v>
      </c>
      <c r="EK87">
        <v>46771.3</v>
      </c>
      <c r="EL87">
        <v>44488.4</v>
      </c>
      <c r="EM87">
        <v>1.88668</v>
      </c>
      <c r="EN87">
        <v>1.8648</v>
      </c>
      <c r="EO87">
        <v>0.056617</v>
      </c>
      <c r="EP87">
        <v>0</v>
      </c>
      <c r="EQ87">
        <v>19.0597</v>
      </c>
      <c r="ER87">
        <v>999.9</v>
      </c>
      <c r="ES87">
        <v>25.6</v>
      </c>
      <c r="ET87">
        <v>30.4</v>
      </c>
      <c r="EU87">
        <v>12.3804</v>
      </c>
      <c r="EV87">
        <v>63.6023</v>
      </c>
      <c r="EW87">
        <v>23.5777</v>
      </c>
      <c r="EX87">
        <v>1</v>
      </c>
      <c r="EY87">
        <v>-0.09391770000000001</v>
      </c>
      <c r="EZ87">
        <v>5.13348</v>
      </c>
      <c r="FA87">
        <v>20.1306</v>
      </c>
      <c r="FB87">
        <v>5.23271</v>
      </c>
      <c r="FC87">
        <v>11.971</v>
      </c>
      <c r="FD87">
        <v>4.97145</v>
      </c>
      <c r="FE87">
        <v>3.28965</v>
      </c>
      <c r="FF87">
        <v>9999</v>
      </c>
      <c r="FG87">
        <v>9999</v>
      </c>
      <c r="FH87">
        <v>9999</v>
      </c>
      <c r="FI87">
        <v>999.9</v>
      </c>
      <c r="FJ87">
        <v>4.9729</v>
      </c>
      <c r="FK87">
        <v>1.87698</v>
      </c>
      <c r="FL87">
        <v>1.87509</v>
      </c>
      <c r="FM87">
        <v>1.87789</v>
      </c>
      <c r="FN87">
        <v>1.87456</v>
      </c>
      <c r="FO87">
        <v>1.87822</v>
      </c>
      <c r="FP87">
        <v>1.8753</v>
      </c>
      <c r="FQ87">
        <v>1.87637</v>
      </c>
      <c r="FR87">
        <v>0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5.34</v>
      </c>
      <c r="GF87">
        <v>0.0784</v>
      </c>
      <c r="GG87">
        <v>1.972114183739502</v>
      </c>
      <c r="GH87">
        <v>0.004449671774874308</v>
      </c>
      <c r="GI87">
        <v>-1.829466635312074E-06</v>
      </c>
      <c r="GJ87">
        <v>4.661545964856727E-10</v>
      </c>
      <c r="GK87">
        <v>0.005649818396270764</v>
      </c>
      <c r="GL87">
        <v>0.003047750899037379</v>
      </c>
      <c r="GM87">
        <v>0.0005145890388989142</v>
      </c>
      <c r="GN87">
        <v>-5.930110997495773E-07</v>
      </c>
      <c r="GO87">
        <v>0</v>
      </c>
      <c r="GP87">
        <v>2134</v>
      </c>
      <c r="GQ87">
        <v>1</v>
      </c>
      <c r="GR87">
        <v>23</v>
      </c>
      <c r="GS87">
        <v>855.6</v>
      </c>
      <c r="GT87">
        <v>855.6</v>
      </c>
      <c r="GU87">
        <v>2.52563</v>
      </c>
      <c r="GV87">
        <v>2.5293</v>
      </c>
      <c r="GW87">
        <v>1.39893</v>
      </c>
      <c r="GX87">
        <v>2.34009</v>
      </c>
      <c r="GY87">
        <v>1.44897</v>
      </c>
      <c r="GZ87">
        <v>2.40356</v>
      </c>
      <c r="HA87">
        <v>36.1989</v>
      </c>
      <c r="HB87">
        <v>24.0175</v>
      </c>
      <c r="HC87">
        <v>18</v>
      </c>
      <c r="HD87">
        <v>490.252</v>
      </c>
      <c r="HE87">
        <v>447.897</v>
      </c>
      <c r="HF87">
        <v>13.1852</v>
      </c>
      <c r="HG87">
        <v>25.5989</v>
      </c>
      <c r="HH87">
        <v>29.9999</v>
      </c>
      <c r="HI87">
        <v>25.5281</v>
      </c>
      <c r="HJ87">
        <v>25.6156</v>
      </c>
      <c r="HK87">
        <v>50.5567</v>
      </c>
      <c r="HL87">
        <v>23.3518</v>
      </c>
      <c r="HM87">
        <v>9.296989999999999</v>
      </c>
      <c r="HN87">
        <v>13.1754</v>
      </c>
      <c r="HO87">
        <v>1189.19</v>
      </c>
      <c r="HP87">
        <v>8.87895</v>
      </c>
      <c r="HQ87">
        <v>101.092</v>
      </c>
      <c r="HR87">
        <v>102.304</v>
      </c>
    </row>
    <row r="88" spans="1:226">
      <c r="A88">
        <v>72</v>
      </c>
      <c r="B88">
        <v>1679505702.6</v>
      </c>
      <c r="C88">
        <v>446.5</v>
      </c>
      <c r="D88" t="s">
        <v>503</v>
      </c>
      <c r="E88" t="s">
        <v>504</v>
      </c>
      <c r="F88">
        <v>5</v>
      </c>
      <c r="G88" t="s">
        <v>353</v>
      </c>
      <c r="H88" t="s">
        <v>354</v>
      </c>
      <c r="I88">
        <v>1679505694.814285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1186.938230890578</v>
      </c>
      <c r="AK88">
        <v>1164.683696969697</v>
      </c>
      <c r="AL88">
        <v>3.415031167855524</v>
      </c>
      <c r="AM88">
        <v>63.93369429513372</v>
      </c>
      <c r="AN88">
        <f>(AP88 - AO88 + BO88*1E3/(8.314*(BQ88+273.15)) * AR88/BN88 * AQ88) * BN88/(100*BB88) * 1000/(1000 - AP88)</f>
        <v>0</v>
      </c>
      <c r="AO88">
        <v>8.842479407761431</v>
      </c>
      <c r="AP88">
        <v>9.403721030303027</v>
      </c>
      <c r="AQ88">
        <v>-3.863384452515709E-07</v>
      </c>
      <c r="AR88">
        <v>100.9875523592358</v>
      </c>
      <c r="AS88">
        <v>2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1.65</v>
      </c>
      <c r="BC88">
        <v>0.5</v>
      </c>
      <c r="BD88" t="s">
        <v>355</v>
      </c>
      <c r="BE88">
        <v>2</v>
      </c>
      <c r="BF88" t="b">
        <v>1</v>
      </c>
      <c r="BG88">
        <v>1679505694.814285</v>
      </c>
      <c r="BH88">
        <v>1129.276071428571</v>
      </c>
      <c r="BI88">
        <v>1159.865</v>
      </c>
      <c r="BJ88">
        <v>9.408447857142859</v>
      </c>
      <c r="BK88">
        <v>8.843677857142858</v>
      </c>
      <c r="BL88">
        <v>1123.951071428572</v>
      </c>
      <c r="BM88">
        <v>9.330050000000002</v>
      </c>
      <c r="BN88">
        <v>500.0487857142857</v>
      </c>
      <c r="BO88">
        <v>90.14448571428575</v>
      </c>
      <c r="BP88">
        <v>0.09986750714285712</v>
      </c>
      <c r="BQ88">
        <v>18.88475714285714</v>
      </c>
      <c r="BR88">
        <v>20.01145357142857</v>
      </c>
      <c r="BS88">
        <v>999.9000000000002</v>
      </c>
      <c r="BT88">
        <v>0</v>
      </c>
      <c r="BU88">
        <v>0</v>
      </c>
      <c r="BV88">
        <v>9998.302142857143</v>
      </c>
      <c r="BW88">
        <v>0</v>
      </c>
      <c r="BX88">
        <v>9.32272</v>
      </c>
      <c r="BY88">
        <v>-30.58949642857143</v>
      </c>
      <c r="BZ88">
        <v>1140.001785714286</v>
      </c>
      <c r="CA88">
        <v>1170.214642857143</v>
      </c>
      <c r="CB88">
        <v>0.5647700714285715</v>
      </c>
      <c r="CC88">
        <v>1159.865</v>
      </c>
      <c r="CD88">
        <v>8.843677857142858</v>
      </c>
      <c r="CE88">
        <v>0.8481198571428571</v>
      </c>
      <c r="CF88">
        <v>0.7972088214285714</v>
      </c>
      <c r="CG88">
        <v>4.539255</v>
      </c>
      <c r="CH88">
        <v>3.657700714285714</v>
      </c>
      <c r="CI88">
        <v>2000.030714285714</v>
      </c>
      <c r="CJ88">
        <v>0.9799967142857141</v>
      </c>
      <c r="CK88">
        <v>0.02000322857142858</v>
      </c>
      <c r="CL88">
        <v>0</v>
      </c>
      <c r="CM88">
        <v>2.114403571428571</v>
      </c>
      <c r="CN88">
        <v>0</v>
      </c>
      <c r="CO88">
        <v>3377.042142857143</v>
      </c>
      <c r="CP88">
        <v>17338.48571428571</v>
      </c>
      <c r="CQ88">
        <v>39.41257142857143</v>
      </c>
      <c r="CR88">
        <v>40.35692857142857</v>
      </c>
      <c r="CS88">
        <v>39.35917857142857</v>
      </c>
      <c r="CT88">
        <v>38.17167857142857</v>
      </c>
      <c r="CU88">
        <v>38.15142857142856</v>
      </c>
      <c r="CV88">
        <v>1960.020714285715</v>
      </c>
      <c r="CW88">
        <v>40.01</v>
      </c>
      <c r="CX88">
        <v>0</v>
      </c>
      <c r="CY88">
        <v>1679505732.3</v>
      </c>
      <c r="CZ88">
        <v>0</v>
      </c>
      <c r="DA88">
        <v>0</v>
      </c>
      <c r="DB88" t="s">
        <v>356</v>
      </c>
      <c r="DC88">
        <v>1679454360.5</v>
      </c>
      <c r="DD88">
        <v>1679454360.5</v>
      </c>
      <c r="DE88">
        <v>0</v>
      </c>
      <c r="DF88">
        <v>-0.152</v>
      </c>
      <c r="DG88">
        <v>-0.046</v>
      </c>
      <c r="DH88">
        <v>3.296</v>
      </c>
      <c r="DI88">
        <v>0.35</v>
      </c>
      <c r="DJ88">
        <v>420</v>
      </c>
      <c r="DK88">
        <v>24</v>
      </c>
      <c r="DL88">
        <v>0.27</v>
      </c>
      <c r="DM88">
        <v>0.09</v>
      </c>
      <c r="DN88">
        <v>-30.5908875</v>
      </c>
      <c r="DO88">
        <v>-0.2309257035647266</v>
      </c>
      <c r="DP88">
        <v>0.08817111258087902</v>
      </c>
      <c r="DQ88">
        <v>0</v>
      </c>
      <c r="DR88">
        <v>0.566530675</v>
      </c>
      <c r="DS88">
        <v>-0.031203748592871</v>
      </c>
      <c r="DT88">
        <v>0.003090089217057499</v>
      </c>
      <c r="DU88">
        <v>1</v>
      </c>
      <c r="DV88">
        <v>1</v>
      </c>
      <c r="DW88">
        <v>2</v>
      </c>
      <c r="DX88" t="s">
        <v>357</v>
      </c>
      <c r="DY88">
        <v>2.98084</v>
      </c>
      <c r="DZ88">
        <v>2.72876</v>
      </c>
      <c r="EA88">
        <v>0.170965</v>
      </c>
      <c r="EB88">
        <v>0.17537</v>
      </c>
      <c r="EC88">
        <v>0.0542391</v>
      </c>
      <c r="ED88">
        <v>0.0522968</v>
      </c>
      <c r="EE88">
        <v>24921.7</v>
      </c>
      <c r="EF88">
        <v>24474</v>
      </c>
      <c r="EG88">
        <v>30586</v>
      </c>
      <c r="EH88">
        <v>29920.4</v>
      </c>
      <c r="EI88">
        <v>39930.2</v>
      </c>
      <c r="EJ88">
        <v>37352.4</v>
      </c>
      <c r="EK88">
        <v>46771.1</v>
      </c>
      <c r="EL88">
        <v>44488.9</v>
      </c>
      <c r="EM88">
        <v>1.88662</v>
      </c>
      <c r="EN88">
        <v>1.86502</v>
      </c>
      <c r="EO88">
        <v>0.0562295</v>
      </c>
      <c r="EP88">
        <v>0</v>
      </c>
      <c r="EQ88">
        <v>19.0556</v>
      </c>
      <c r="ER88">
        <v>999.9</v>
      </c>
      <c r="ES88">
        <v>25.6</v>
      </c>
      <c r="ET88">
        <v>30.4</v>
      </c>
      <c r="EU88">
        <v>12.38</v>
      </c>
      <c r="EV88">
        <v>63.7023</v>
      </c>
      <c r="EW88">
        <v>23.5657</v>
      </c>
      <c r="EX88">
        <v>1</v>
      </c>
      <c r="EY88">
        <v>-0.0941362</v>
      </c>
      <c r="EZ88">
        <v>5.06288</v>
      </c>
      <c r="FA88">
        <v>20.1325</v>
      </c>
      <c r="FB88">
        <v>5.23182</v>
      </c>
      <c r="FC88">
        <v>11.971</v>
      </c>
      <c r="FD88">
        <v>4.97105</v>
      </c>
      <c r="FE88">
        <v>3.28945</v>
      </c>
      <c r="FF88">
        <v>9999</v>
      </c>
      <c r="FG88">
        <v>9999</v>
      </c>
      <c r="FH88">
        <v>9999</v>
      </c>
      <c r="FI88">
        <v>999.9</v>
      </c>
      <c r="FJ88">
        <v>4.9729</v>
      </c>
      <c r="FK88">
        <v>1.87698</v>
      </c>
      <c r="FL88">
        <v>1.87508</v>
      </c>
      <c r="FM88">
        <v>1.8779</v>
      </c>
      <c r="FN88">
        <v>1.87458</v>
      </c>
      <c r="FO88">
        <v>1.87822</v>
      </c>
      <c r="FP88">
        <v>1.87531</v>
      </c>
      <c r="FQ88">
        <v>1.87638</v>
      </c>
      <c r="FR88">
        <v>0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5.38</v>
      </c>
      <c r="GF88">
        <v>0.07829999999999999</v>
      </c>
      <c r="GG88">
        <v>1.972114183739502</v>
      </c>
      <c r="GH88">
        <v>0.004449671774874308</v>
      </c>
      <c r="GI88">
        <v>-1.829466635312074E-06</v>
      </c>
      <c r="GJ88">
        <v>4.661545964856727E-10</v>
      </c>
      <c r="GK88">
        <v>0.005649818396270764</v>
      </c>
      <c r="GL88">
        <v>0.003047750899037379</v>
      </c>
      <c r="GM88">
        <v>0.0005145890388989142</v>
      </c>
      <c r="GN88">
        <v>-5.930110997495773E-07</v>
      </c>
      <c r="GO88">
        <v>0</v>
      </c>
      <c r="GP88">
        <v>2134</v>
      </c>
      <c r="GQ88">
        <v>1</v>
      </c>
      <c r="GR88">
        <v>23</v>
      </c>
      <c r="GS88">
        <v>855.7</v>
      </c>
      <c r="GT88">
        <v>855.7</v>
      </c>
      <c r="GU88">
        <v>2.55249</v>
      </c>
      <c r="GV88">
        <v>2.52808</v>
      </c>
      <c r="GW88">
        <v>1.39893</v>
      </c>
      <c r="GX88">
        <v>2.34009</v>
      </c>
      <c r="GY88">
        <v>1.44897</v>
      </c>
      <c r="GZ88">
        <v>2.46704</v>
      </c>
      <c r="HA88">
        <v>36.1754</v>
      </c>
      <c r="HB88">
        <v>24.0175</v>
      </c>
      <c r="HC88">
        <v>18</v>
      </c>
      <c r="HD88">
        <v>490.206</v>
      </c>
      <c r="HE88">
        <v>448.016</v>
      </c>
      <c r="HF88">
        <v>13.1664</v>
      </c>
      <c r="HG88">
        <v>25.5962</v>
      </c>
      <c r="HH88">
        <v>29.9998</v>
      </c>
      <c r="HI88">
        <v>25.5253</v>
      </c>
      <c r="HJ88">
        <v>25.6131</v>
      </c>
      <c r="HK88">
        <v>51.0872</v>
      </c>
      <c r="HL88">
        <v>23.3518</v>
      </c>
      <c r="HM88">
        <v>9.296989999999999</v>
      </c>
      <c r="HN88">
        <v>13.1733</v>
      </c>
      <c r="HO88">
        <v>1202.55</v>
      </c>
      <c r="HP88">
        <v>8.877090000000001</v>
      </c>
      <c r="HQ88">
        <v>101.092</v>
      </c>
      <c r="HR88">
        <v>102.305</v>
      </c>
    </row>
    <row r="89" spans="1:226">
      <c r="A89">
        <v>73</v>
      </c>
      <c r="B89">
        <v>1679505707.6</v>
      </c>
      <c r="C89">
        <v>451.5</v>
      </c>
      <c r="D89" t="s">
        <v>505</v>
      </c>
      <c r="E89" t="s">
        <v>506</v>
      </c>
      <c r="F89">
        <v>5</v>
      </c>
      <c r="G89" t="s">
        <v>353</v>
      </c>
      <c r="H89" t="s">
        <v>354</v>
      </c>
      <c r="I89">
        <v>1679505700.1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1203.879554454478</v>
      </c>
      <c r="AK89">
        <v>1181.44296969697</v>
      </c>
      <c r="AL89">
        <v>3.340207078383579</v>
      </c>
      <c r="AM89">
        <v>63.93369429513372</v>
      </c>
      <c r="AN89">
        <f>(AP89 - AO89 + BO89*1E3/(8.314*(BQ89+273.15)) * AR89/BN89 * AQ89) * BN89/(100*BB89) * 1000/(1000 - AP89)</f>
        <v>0</v>
      </c>
      <c r="AO89">
        <v>8.841881088426874</v>
      </c>
      <c r="AP89">
        <v>9.400337878787877</v>
      </c>
      <c r="AQ89">
        <v>-5.999584516089053E-07</v>
      </c>
      <c r="AR89">
        <v>100.9875523592358</v>
      </c>
      <c r="AS89">
        <v>2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1.65</v>
      </c>
      <c r="BC89">
        <v>0.5</v>
      </c>
      <c r="BD89" t="s">
        <v>355</v>
      </c>
      <c r="BE89">
        <v>2</v>
      </c>
      <c r="BF89" t="b">
        <v>1</v>
      </c>
      <c r="BG89">
        <v>1679505700.1</v>
      </c>
      <c r="BH89">
        <v>1146.945185185185</v>
      </c>
      <c r="BI89">
        <v>1177.568518518518</v>
      </c>
      <c r="BJ89">
        <v>9.404746666666668</v>
      </c>
      <c r="BK89">
        <v>8.842596296296296</v>
      </c>
      <c r="BL89">
        <v>1141.583703703704</v>
      </c>
      <c r="BM89">
        <v>9.326394074074074</v>
      </c>
      <c r="BN89">
        <v>500.092925925926</v>
      </c>
      <c r="BO89">
        <v>90.14469629629629</v>
      </c>
      <c r="BP89">
        <v>0.09995850370370371</v>
      </c>
      <c r="BQ89">
        <v>18.87509259259259</v>
      </c>
      <c r="BR89">
        <v>19.9984037037037</v>
      </c>
      <c r="BS89">
        <v>999.9000000000001</v>
      </c>
      <c r="BT89">
        <v>0</v>
      </c>
      <c r="BU89">
        <v>0</v>
      </c>
      <c r="BV89">
        <v>10007.19555555556</v>
      </c>
      <c r="BW89">
        <v>0</v>
      </c>
      <c r="BX89">
        <v>9.32272</v>
      </c>
      <c r="BY89">
        <v>-30.62424444444444</v>
      </c>
      <c r="BZ89">
        <v>1157.834814814815</v>
      </c>
      <c r="CA89">
        <v>1188.075555555556</v>
      </c>
      <c r="CB89">
        <v>0.5621494444444445</v>
      </c>
      <c r="CC89">
        <v>1177.568518518518</v>
      </c>
      <c r="CD89">
        <v>8.842596296296296</v>
      </c>
      <c r="CE89">
        <v>0.847788074074074</v>
      </c>
      <c r="CF89">
        <v>0.7971131111111112</v>
      </c>
      <c r="CG89">
        <v>4.533664444444445</v>
      </c>
      <c r="CH89">
        <v>3.655997037037037</v>
      </c>
      <c r="CI89">
        <v>2000.034814814815</v>
      </c>
      <c r="CJ89">
        <v>0.9799963333333332</v>
      </c>
      <c r="CK89">
        <v>0.02000362222222223</v>
      </c>
      <c r="CL89">
        <v>0</v>
      </c>
      <c r="CM89">
        <v>2.114440740740741</v>
      </c>
      <c r="CN89">
        <v>0</v>
      </c>
      <c r="CO89">
        <v>3376.651111111111</v>
      </c>
      <c r="CP89">
        <v>17338.51111111111</v>
      </c>
      <c r="CQ89">
        <v>39.35377777777777</v>
      </c>
      <c r="CR89">
        <v>40.28914814814814</v>
      </c>
      <c r="CS89">
        <v>39.30077777777777</v>
      </c>
      <c r="CT89">
        <v>38.07851851851851</v>
      </c>
      <c r="CU89">
        <v>38.06914814814814</v>
      </c>
      <c r="CV89">
        <v>1960.024814814815</v>
      </c>
      <c r="CW89">
        <v>40.01</v>
      </c>
      <c r="CX89">
        <v>0</v>
      </c>
      <c r="CY89">
        <v>1679505737.7</v>
      </c>
      <c r="CZ89">
        <v>0</v>
      </c>
      <c r="DA89">
        <v>0</v>
      </c>
      <c r="DB89" t="s">
        <v>356</v>
      </c>
      <c r="DC89">
        <v>1679454360.5</v>
      </c>
      <c r="DD89">
        <v>1679454360.5</v>
      </c>
      <c r="DE89">
        <v>0</v>
      </c>
      <c r="DF89">
        <v>-0.152</v>
      </c>
      <c r="DG89">
        <v>-0.046</v>
      </c>
      <c r="DH89">
        <v>3.296</v>
      </c>
      <c r="DI89">
        <v>0.35</v>
      </c>
      <c r="DJ89">
        <v>420</v>
      </c>
      <c r="DK89">
        <v>24</v>
      </c>
      <c r="DL89">
        <v>0.27</v>
      </c>
      <c r="DM89">
        <v>0.09</v>
      </c>
      <c r="DN89">
        <v>-30.5964875</v>
      </c>
      <c r="DO89">
        <v>-0.4170360225141104</v>
      </c>
      <c r="DP89">
        <v>0.0875497321169519</v>
      </c>
      <c r="DQ89">
        <v>0</v>
      </c>
      <c r="DR89">
        <v>0.5637099999999999</v>
      </c>
      <c r="DS89">
        <v>-0.02990685928705451</v>
      </c>
      <c r="DT89">
        <v>0.003004221496494551</v>
      </c>
      <c r="DU89">
        <v>1</v>
      </c>
      <c r="DV89">
        <v>1</v>
      </c>
      <c r="DW89">
        <v>2</v>
      </c>
      <c r="DX89" t="s">
        <v>357</v>
      </c>
      <c r="DY89">
        <v>2.98058</v>
      </c>
      <c r="DZ89">
        <v>2.72837</v>
      </c>
      <c r="EA89">
        <v>0.172495</v>
      </c>
      <c r="EB89">
        <v>0.17688</v>
      </c>
      <c r="EC89">
        <v>0.0542244</v>
      </c>
      <c r="ED89">
        <v>0.0522819</v>
      </c>
      <c r="EE89">
        <v>24875.9</v>
      </c>
      <c r="EF89">
        <v>24428.9</v>
      </c>
      <c r="EG89">
        <v>30586.2</v>
      </c>
      <c r="EH89">
        <v>29920.1</v>
      </c>
      <c r="EI89">
        <v>39931.2</v>
      </c>
      <c r="EJ89">
        <v>37352.5</v>
      </c>
      <c r="EK89">
        <v>46771.4</v>
      </c>
      <c r="EL89">
        <v>44488.2</v>
      </c>
      <c r="EM89">
        <v>1.8864</v>
      </c>
      <c r="EN89">
        <v>1.86513</v>
      </c>
      <c r="EO89">
        <v>0.0569448</v>
      </c>
      <c r="EP89">
        <v>0</v>
      </c>
      <c r="EQ89">
        <v>19.0514</v>
      </c>
      <c r="ER89">
        <v>999.9</v>
      </c>
      <c r="ES89">
        <v>25.6</v>
      </c>
      <c r="ET89">
        <v>30.4</v>
      </c>
      <c r="EU89">
        <v>12.3801</v>
      </c>
      <c r="EV89">
        <v>63.4423</v>
      </c>
      <c r="EW89">
        <v>23.6218</v>
      </c>
      <c r="EX89">
        <v>1</v>
      </c>
      <c r="EY89">
        <v>-0.0963465</v>
      </c>
      <c r="EZ89">
        <v>4.32934</v>
      </c>
      <c r="FA89">
        <v>20.1529</v>
      </c>
      <c r="FB89">
        <v>5.23226</v>
      </c>
      <c r="FC89">
        <v>11.97</v>
      </c>
      <c r="FD89">
        <v>4.9712</v>
      </c>
      <c r="FE89">
        <v>3.28955</v>
      </c>
      <c r="FF89">
        <v>9999</v>
      </c>
      <c r="FG89">
        <v>9999</v>
      </c>
      <c r="FH89">
        <v>9999</v>
      </c>
      <c r="FI89">
        <v>999.9</v>
      </c>
      <c r="FJ89">
        <v>4.97291</v>
      </c>
      <c r="FK89">
        <v>1.87698</v>
      </c>
      <c r="FL89">
        <v>1.87508</v>
      </c>
      <c r="FM89">
        <v>1.87789</v>
      </c>
      <c r="FN89">
        <v>1.87458</v>
      </c>
      <c r="FO89">
        <v>1.87822</v>
      </c>
      <c r="FP89">
        <v>1.87531</v>
      </c>
      <c r="FQ89">
        <v>1.87639</v>
      </c>
      <c r="FR89">
        <v>0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5.42</v>
      </c>
      <c r="GF89">
        <v>0.07829999999999999</v>
      </c>
      <c r="GG89">
        <v>1.972114183739502</v>
      </c>
      <c r="GH89">
        <v>0.004449671774874308</v>
      </c>
      <c r="GI89">
        <v>-1.829466635312074E-06</v>
      </c>
      <c r="GJ89">
        <v>4.661545964856727E-10</v>
      </c>
      <c r="GK89">
        <v>0.005649818396270764</v>
      </c>
      <c r="GL89">
        <v>0.003047750899037379</v>
      </c>
      <c r="GM89">
        <v>0.0005145890388989142</v>
      </c>
      <c r="GN89">
        <v>-5.930110997495773E-07</v>
      </c>
      <c r="GO89">
        <v>0</v>
      </c>
      <c r="GP89">
        <v>2134</v>
      </c>
      <c r="GQ89">
        <v>1</v>
      </c>
      <c r="GR89">
        <v>23</v>
      </c>
      <c r="GS89">
        <v>855.8</v>
      </c>
      <c r="GT89">
        <v>855.8</v>
      </c>
      <c r="GU89">
        <v>2.58179</v>
      </c>
      <c r="GV89">
        <v>2.53052</v>
      </c>
      <c r="GW89">
        <v>1.39893</v>
      </c>
      <c r="GX89">
        <v>2.33887</v>
      </c>
      <c r="GY89">
        <v>1.44897</v>
      </c>
      <c r="GZ89">
        <v>2.40967</v>
      </c>
      <c r="HA89">
        <v>36.1754</v>
      </c>
      <c r="HB89">
        <v>24.0262</v>
      </c>
      <c r="HC89">
        <v>18</v>
      </c>
      <c r="HD89">
        <v>490.065</v>
      </c>
      <c r="HE89">
        <v>448.059</v>
      </c>
      <c r="HF89">
        <v>13.212</v>
      </c>
      <c r="HG89">
        <v>25.5936</v>
      </c>
      <c r="HH89">
        <v>29.9984</v>
      </c>
      <c r="HI89">
        <v>25.5227</v>
      </c>
      <c r="HJ89">
        <v>25.6107</v>
      </c>
      <c r="HK89">
        <v>51.7017</v>
      </c>
      <c r="HL89">
        <v>23.3518</v>
      </c>
      <c r="HM89">
        <v>9.296989999999999</v>
      </c>
      <c r="HN89">
        <v>13.3458</v>
      </c>
      <c r="HO89">
        <v>1222.61</v>
      </c>
      <c r="HP89">
        <v>8.877090000000001</v>
      </c>
      <c r="HQ89">
        <v>101.092</v>
      </c>
      <c r="HR89">
        <v>102.304</v>
      </c>
    </row>
    <row r="90" spans="1:226">
      <c r="A90">
        <v>74</v>
      </c>
      <c r="B90">
        <v>1679505712.6</v>
      </c>
      <c r="C90">
        <v>456.5</v>
      </c>
      <c r="D90" t="s">
        <v>507</v>
      </c>
      <c r="E90" t="s">
        <v>508</v>
      </c>
      <c r="F90">
        <v>5</v>
      </c>
      <c r="G90" t="s">
        <v>353</v>
      </c>
      <c r="H90" t="s">
        <v>354</v>
      </c>
      <c r="I90">
        <v>1679505704.814285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1220.56237518265</v>
      </c>
      <c r="AK90">
        <v>1198.270787878788</v>
      </c>
      <c r="AL90">
        <v>3.376221872534344</v>
      </c>
      <c r="AM90">
        <v>63.93369429513372</v>
      </c>
      <c r="AN90">
        <f>(AP90 - AO90 + BO90*1E3/(8.314*(BQ90+273.15)) * AR90/BN90 * AQ90) * BN90/(100*BB90) * 1000/(1000 - AP90)</f>
        <v>0</v>
      </c>
      <c r="AO90">
        <v>8.841141486730011</v>
      </c>
      <c r="AP90">
        <v>9.400025757575756</v>
      </c>
      <c r="AQ90">
        <v>1.78432561937952E-07</v>
      </c>
      <c r="AR90">
        <v>100.9875523592358</v>
      </c>
      <c r="AS90">
        <v>2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1.65</v>
      </c>
      <c r="BC90">
        <v>0.5</v>
      </c>
      <c r="BD90" t="s">
        <v>355</v>
      </c>
      <c r="BE90">
        <v>2</v>
      </c>
      <c r="BF90" t="b">
        <v>1</v>
      </c>
      <c r="BG90">
        <v>1679505704.814285</v>
      </c>
      <c r="BH90">
        <v>1162.701785714286</v>
      </c>
      <c r="BI90">
        <v>1193.347142857143</v>
      </c>
      <c r="BJ90">
        <v>9.402111428571429</v>
      </c>
      <c r="BK90">
        <v>8.841646428571428</v>
      </c>
      <c r="BL90">
        <v>1157.306785714286</v>
      </c>
      <c r="BM90">
        <v>9.323791071428573</v>
      </c>
      <c r="BN90">
        <v>500.075</v>
      </c>
      <c r="BO90">
        <v>90.14499642857145</v>
      </c>
      <c r="BP90">
        <v>0.09993900000000001</v>
      </c>
      <c r="BQ90">
        <v>18.86868928571429</v>
      </c>
      <c r="BR90">
        <v>19.9938</v>
      </c>
      <c r="BS90">
        <v>999.9000000000002</v>
      </c>
      <c r="BT90">
        <v>0</v>
      </c>
      <c r="BU90">
        <v>0</v>
      </c>
      <c r="BV90">
        <v>10007.92071428572</v>
      </c>
      <c r="BW90">
        <v>0</v>
      </c>
      <c r="BX90">
        <v>9.32272</v>
      </c>
      <c r="BY90">
        <v>-30.64640357142857</v>
      </c>
      <c r="BZ90">
        <v>1173.7375</v>
      </c>
      <c r="CA90">
        <v>1203.993571428571</v>
      </c>
      <c r="CB90">
        <v>0.5604644285714285</v>
      </c>
      <c r="CC90">
        <v>1193.347142857143</v>
      </c>
      <c r="CD90">
        <v>8.841646428571428</v>
      </c>
      <c r="CE90">
        <v>0.8475533928571428</v>
      </c>
      <c r="CF90">
        <v>0.797030142857143</v>
      </c>
      <c r="CG90">
        <v>4.529708214285714</v>
      </c>
      <c r="CH90">
        <v>3.65452</v>
      </c>
      <c r="CI90">
        <v>2000.032142857143</v>
      </c>
      <c r="CJ90">
        <v>0.979995964285714</v>
      </c>
      <c r="CK90">
        <v>0.02000400357142857</v>
      </c>
      <c r="CL90">
        <v>0</v>
      </c>
      <c r="CM90">
        <v>2.084632142857143</v>
      </c>
      <c r="CN90">
        <v>0</v>
      </c>
      <c r="CO90">
        <v>3376.261428571429</v>
      </c>
      <c r="CP90">
        <v>17338.49285714286</v>
      </c>
      <c r="CQ90">
        <v>39.29878571428571</v>
      </c>
      <c r="CR90">
        <v>40.23185714285714</v>
      </c>
      <c r="CS90">
        <v>39.28110714285714</v>
      </c>
      <c r="CT90">
        <v>38.01992857142857</v>
      </c>
      <c r="CU90">
        <v>38.00185714285714</v>
      </c>
      <c r="CV90">
        <v>1960.022142857143</v>
      </c>
      <c r="CW90">
        <v>40.01</v>
      </c>
      <c r="CX90">
        <v>0</v>
      </c>
      <c r="CY90">
        <v>1679505742.5</v>
      </c>
      <c r="CZ90">
        <v>0</v>
      </c>
      <c r="DA90">
        <v>0</v>
      </c>
      <c r="DB90" t="s">
        <v>356</v>
      </c>
      <c r="DC90">
        <v>1679454360.5</v>
      </c>
      <c r="DD90">
        <v>1679454360.5</v>
      </c>
      <c r="DE90">
        <v>0</v>
      </c>
      <c r="DF90">
        <v>-0.152</v>
      </c>
      <c r="DG90">
        <v>-0.046</v>
      </c>
      <c r="DH90">
        <v>3.296</v>
      </c>
      <c r="DI90">
        <v>0.35</v>
      </c>
      <c r="DJ90">
        <v>420</v>
      </c>
      <c r="DK90">
        <v>24</v>
      </c>
      <c r="DL90">
        <v>0.27</v>
      </c>
      <c r="DM90">
        <v>0.09</v>
      </c>
      <c r="DN90">
        <v>-30.6103275</v>
      </c>
      <c r="DO90">
        <v>-0.3067418386491589</v>
      </c>
      <c r="DP90">
        <v>0.08727161333303084</v>
      </c>
      <c r="DQ90">
        <v>0</v>
      </c>
      <c r="DR90">
        <v>0.561890525</v>
      </c>
      <c r="DS90">
        <v>-0.02204133208255216</v>
      </c>
      <c r="DT90">
        <v>0.002264810996391304</v>
      </c>
      <c r="DU90">
        <v>1</v>
      </c>
      <c r="DV90">
        <v>1</v>
      </c>
      <c r="DW90">
        <v>2</v>
      </c>
      <c r="DX90" t="s">
        <v>357</v>
      </c>
      <c r="DY90">
        <v>2.98079</v>
      </c>
      <c r="DZ90">
        <v>2.72824</v>
      </c>
      <c r="EA90">
        <v>0.174011</v>
      </c>
      <c r="EB90">
        <v>0.178408</v>
      </c>
      <c r="EC90">
        <v>0.0542239</v>
      </c>
      <c r="ED90">
        <v>0.0522942</v>
      </c>
      <c r="EE90">
        <v>24830.7</v>
      </c>
      <c r="EF90">
        <v>24383.8</v>
      </c>
      <c r="EG90">
        <v>30586.7</v>
      </c>
      <c r="EH90">
        <v>29920.3</v>
      </c>
      <c r="EI90">
        <v>39932.1</v>
      </c>
      <c r="EJ90">
        <v>37352.9</v>
      </c>
      <c r="EK90">
        <v>46772.3</v>
      </c>
      <c r="EL90">
        <v>44489.2</v>
      </c>
      <c r="EM90">
        <v>1.88645</v>
      </c>
      <c r="EN90">
        <v>1.86532</v>
      </c>
      <c r="EO90">
        <v>0.0576377</v>
      </c>
      <c r="EP90">
        <v>0</v>
      </c>
      <c r="EQ90">
        <v>19.0481</v>
      </c>
      <c r="ER90">
        <v>999.9</v>
      </c>
      <c r="ES90">
        <v>25.5</v>
      </c>
      <c r="ET90">
        <v>30.4</v>
      </c>
      <c r="EU90">
        <v>12.3319</v>
      </c>
      <c r="EV90">
        <v>63.4823</v>
      </c>
      <c r="EW90">
        <v>23.2652</v>
      </c>
      <c r="EX90">
        <v>1</v>
      </c>
      <c r="EY90">
        <v>-0.0983943</v>
      </c>
      <c r="EZ90">
        <v>4.50916</v>
      </c>
      <c r="FA90">
        <v>20.149</v>
      </c>
      <c r="FB90">
        <v>5.23316</v>
      </c>
      <c r="FC90">
        <v>11.97</v>
      </c>
      <c r="FD90">
        <v>4.97145</v>
      </c>
      <c r="FE90">
        <v>3.28968</v>
      </c>
      <c r="FF90">
        <v>9999</v>
      </c>
      <c r="FG90">
        <v>9999</v>
      </c>
      <c r="FH90">
        <v>9999</v>
      </c>
      <c r="FI90">
        <v>999.9</v>
      </c>
      <c r="FJ90">
        <v>4.97291</v>
      </c>
      <c r="FK90">
        <v>1.87696</v>
      </c>
      <c r="FL90">
        <v>1.87501</v>
      </c>
      <c r="FM90">
        <v>1.87788</v>
      </c>
      <c r="FN90">
        <v>1.87454</v>
      </c>
      <c r="FO90">
        <v>1.8782</v>
      </c>
      <c r="FP90">
        <v>1.87528</v>
      </c>
      <c r="FQ90">
        <v>1.87637</v>
      </c>
      <c r="FR90">
        <v>0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5.45</v>
      </c>
      <c r="GF90">
        <v>0.07829999999999999</v>
      </c>
      <c r="GG90">
        <v>1.972114183739502</v>
      </c>
      <c r="GH90">
        <v>0.004449671774874308</v>
      </c>
      <c r="GI90">
        <v>-1.829466635312074E-06</v>
      </c>
      <c r="GJ90">
        <v>4.661545964856727E-10</v>
      </c>
      <c r="GK90">
        <v>0.005649818396270764</v>
      </c>
      <c r="GL90">
        <v>0.003047750899037379</v>
      </c>
      <c r="GM90">
        <v>0.0005145890388989142</v>
      </c>
      <c r="GN90">
        <v>-5.930110997495773E-07</v>
      </c>
      <c r="GO90">
        <v>0</v>
      </c>
      <c r="GP90">
        <v>2134</v>
      </c>
      <c r="GQ90">
        <v>1</v>
      </c>
      <c r="GR90">
        <v>23</v>
      </c>
      <c r="GS90">
        <v>855.9</v>
      </c>
      <c r="GT90">
        <v>855.9</v>
      </c>
      <c r="GU90">
        <v>2.60864</v>
      </c>
      <c r="GV90">
        <v>2.52319</v>
      </c>
      <c r="GW90">
        <v>1.39893</v>
      </c>
      <c r="GX90">
        <v>2.33765</v>
      </c>
      <c r="GY90">
        <v>1.44897</v>
      </c>
      <c r="GZ90">
        <v>2.48901</v>
      </c>
      <c r="HA90">
        <v>36.1754</v>
      </c>
      <c r="HB90">
        <v>24.035</v>
      </c>
      <c r="HC90">
        <v>18</v>
      </c>
      <c r="HD90">
        <v>490.073</v>
      </c>
      <c r="HE90">
        <v>448.161</v>
      </c>
      <c r="HF90">
        <v>13.3353</v>
      </c>
      <c r="HG90">
        <v>25.5909</v>
      </c>
      <c r="HH90">
        <v>29.9986</v>
      </c>
      <c r="HI90">
        <v>25.52</v>
      </c>
      <c r="HJ90">
        <v>25.6081</v>
      </c>
      <c r="HK90">
        <v>52.2291</v>
      </c>
      <c r="HL90">
        <v>23.3518</v>
      </c>
      <c r="HM90">
        <v>9.296989999999999</v>
      </c>
      <c r="HN90">
        <v>13.3495</v>
      </c>
      <c r="HO90">
        <v>1236.05</v>
      </c>
      <c r="HP90">
        <v>8.877090000000001</v>
      </c>
      <c r="HQ90">
        <v>101.094</v>
      </c>
      <c r="HR90">
        <v>102.306</v>
      </c>
    </row>
    <row r="91" spans="1:226">
      <c r="A91">
        <v>75</v>
      </c>
      <c r="B91">
        <v>1679505717.6</v>
      </c>
      <c r="C91">
        <v>461.5</v>
      </c>
      <c r="D91" t="s">
        <v>509</v>
      </c>
      <c r="E91" t="s">
        <v>510</v>
      </c>
      <c r="F91">
        <v>5</v>
      </c>
      <c r="G91" t="s">
        <v>353</v>
      </c>
      <c r="H91" t="s">
        <v>354</v>
      </c>
      <c r="I91">
        <v>1679505710.1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1237.683122537096</v>
      </c>
      <c r="AK91">
        <v>1215.060666666666</v>
      </c>
      <c r="AL91">
        <v>3.345807711794051</v>
      </c>
      <c r="AM91">
        <v>63.93369429513372</v>
      </c>
      <c r="AN91">
        <f>(AP91 - AO91 + BO91*1E3/(8.314*(BQ91+273.15)) * AR91/BN91 * AQ91) * BN91/(100*BB91) * 1000/(1000 - AP91)</f>
        <v>0</v>
      </c>
      <c r="AO91">
        <v>8.840209704529023</v>
      </c>
      <c r="AP91">
        <v>9.398082121212122</v>
      </c>
      <c r="AQ91">
        <v>-3.022563195684936E-07</v>
      </c>
      <c r="AR91">
        <v>100.9875523592358</v>
      </c>
      <c r="AS91">
        <v>2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1.65</v>
      </c>
      <c r="BC91">
        <v>0.5</v>
      </c>
      <c r="BD91" t="s">
        <v>355</v>
      </c>
      <c r="BE91">
        <v>2</v>
      </c>
      <c r="BF91" t="b">
        <v>1</v>
      </c>
      <c r="BG91">
        <v>1679505710.1</v>
      </c>
      <c r="BH91">
        <v>1180.345185185185</v>
      </c>
      <c r="BI91">
        <v>1211.021111111111</v>
      </c>
      <c r="BJ91">
        <v>9.400192962962963</v>
      </c>
      <c r="BK91">
        <v>8.840880370370371</v>
      </c>
      <c r="BL91">
        <v>1174.912962962963</v>
      </c>
      <c r="BM91">
        <v>9.321895555555557</v>
      </c>
      <c r="BN91">
        <v>500.0895555555556</v>
      </c>
      <c r="BO91">
        <v>90.14485185185185</v>
      </c>
      <c r="BP91">
        <v>0.09998240740740739</v>
      </c>
      <c r="BQ91">
        <v>18.86408888888889</v>
      </c>
      <c r="BR91">
        <v>19.99425185185185</v>
      </c>
      <c r="BS91">
        <v>999.9000000000001</v>
      </c>
      <c r="BT91">
        <v>0</v>
      </c>
      <c r="BU91">
        <v>0</v>
      </c>
      <c r="BV91">
        <v>10011.38518518519</v>
      </c>
      <c r="BW91">
        <v>0</v>
      </c>
      <c r="BX91">
        <v>9.32272</v>
      </c>
      <c r="BY91">
        <v>-30.67718148148148</v>
      </c>
      <c r="BZ91">
        <v>1191.545925925926</v>
      </c>
      <c r="CA91">
        <v>1221.824074074074</v>
      </c>
      <c r="CB91">
        <v>0.5593113703703704</v>
      </c>
      <c r="CC91">
        <v>1211.021111111111</v>
      </c>
      <c r="CD91">
        <v>8.840880370370371</v>
      </c>
      <c r="CE91">
        <v>0.8473791111111111</v>
      </c>
      <c r="CF91">
        <v>0.7969598518518519</v>
      </c>
      <c r="CG91">
        <v>4.52676925925926</v>
      </c>
      <c r="CH91">
        <v>3.653268888888889</v>
      </c>
      <c r="CI91">
        <v>2000.053333333334</v>
      </c>
      <c r="CJ91">
        <v>0.9799956666666665</v>
      </c>
      <c r="CK91">
        <v>0.02000431111111111</v>
      </c>
      <c r="CL91">
        <v>0</v>
      </c>
      <c r="CM91">
        <v>2.043303703703704</v>
      </c>
      <c r="CN91">
        <v>0</v>
      </c>
      <c r="CO91">
        <v>3375.854074074074</v>
      </c>
      <c r="CP91">
        <v>17338.67037037037</v>
      </c>
      <c r="CQ91">
        <v>39.19651851851852</v>
      </c>
      <c r="CR91">
        <v>40.16407407407407</v>
      </c>
      <c r="CS91">
        <v>39.22429629629629</v>
      </c>
      <c r="CT91">
        <v>37.93503703703704</v>
      </c>
      <c r="CU91">
        <v>37.92796296296296</v>
      </c>
      <c r="CV91">
        <v>1960.042592592592</v>
      </c>
      <c r="CW91">
        <v>40.01074074074074</v>
      </c>
      <c r="CX91">
        <v>0</v>
      </c>
      <c r="CY91">
        <v>1679505747.3</v>
      </c>
      <c r="CZ91">
        <v>0</v>
      </c>
      <c r="DA91">
        <v>0</v>
      </c>
      <c r="DB91" t="s">
        <v>356</v>
      </c>
      <c r="DC91">
        <v>1679454360.5</v>
      </c>
      <c r="DD91">
        <v>1679454360.5</v>
      </c>
      <c r="DE91">
        <v>0</v>
      </c>
      <c r="DF91">
        <v>-0.152</v>
      </c>
      <c r="DG91">
        <v>-0.046</v>
      </c>
      <c r="DH91">
        <v>3.296</v>
      </c>
      <c r="DI91">
        <v>0.35</v>
      </c>
      <c r="DJ91">
        <v>420</v>
      </c>
      <c r="DK91">
        <v>24</v>
      </c>
      <c r="DL91">
        <v>0.27</v>
      </c>
      <c r="DM91">
        <v>0.09</v>
      </c>
      <c r="DN91">
        <v>-30.6682625</v>
      </c>
      <c r="DO91">
        <v>-0.2897009380862015</v>
      </c>
      <c r="DP91">
        <v>0.0956684736146136</v>
      </c>
      <c r="DQ91">
        <v>0</v>
      </c>
      <c r="DR91">
        <v>0.559996125</v>
      </c>
      <c r="DS91">
        <v>-0.01377058536585404</v>
      </c>
      <c r="DT91">
        <v>0.001564721383945079</v>
      </c>
      <c r="DU91">
        <v>1</v>
      </c>
      <c r="DV91">
        <v>1</v>
      </c>
      <c r="DW91">
        <v>2</v>
      </c>
      <c r="DX91" t="s">
        <v>357</v>
      </c>
      <c r="DY91">
        <v>2.98066</v>
      </c>
      <c r="DZ91">
        <v>2.72847</v>
      </c>
      <c r="EA91">
        <v>0.175512</v>
      </c>
      <c r="EB91">
        <v>0.179868</v>
      </c>
      <c r="EC91">
        <v>0.0542151</v>
      </c>
      <c r="ED91">
        <v>0.0522818</v>
      </c>
      <c r="EE91">
        <v>24785.6</v>
      </c>
      <c r="EF91">
        <v>24341.1</v>
      </c>
      <c r="EG91">
        <v>30586.6</v>
      </c>
      <c r="EH91">
        <v>29921.1</v>
      </c>
      <c r="EI91">
        <v>39932.6</v>
      </c>
      <c r="EJ91">
        <v>37354.3</v>
      </c>
      <c r="EK91">
        <v>46772.4</v>
      </c>
      <c r="EL91">
        <v>44490.1</v>
      </c>
      <c r="EM91">
        <v>1.88675</v>
      </c>
      <c r="EN91">
        <v>1.86523</v>
      </c>
      <c r="EO91">
        <v>0.0565648</v>
      </c>
      <c r="EP91">
        <v>0</v>
      </c>
      <c r="EQ91">
        <v>19.0449</v>
      </c>
      <c r="ER91">
        <v>999.9</v>
      </c>
      <c r="ES91">
        <v>25.5</v>
      </c>
      <c r="ET91">
        <v>30.4</v>
      </c>
      <c r="EU91">
        <v>12.3311</v>
      </c>
      <c r="EV91">
        <v>63.5223</v>
      </c>
      <c r="EW91">
        <v>23.3774</v>
      </c>
      <c r="EX91">
        <v>1</v>
      </c>
      <c r="EY91">
        <v>-0.0976829</v>
      </c>
      <c r="EZ91">
        <v>4.67049</v>
      </c>
      <c r="FA91">
        <v>20.1441</v>
      </c>
      <c r="FB91">
        <v>5.23197</v>
      </c>
      <c r="FC91">
        <v>11.9701</v>
      </c>
      <c r="FD91">
        <v>4.9713</v>
      </c>
      <c r="FE91">
        <v>3.28948</v>
      </c>
      <c r="FF91">
        <v>9999</v>
      </c>
      <c r="FG91">
        <v>9999</v>
      </c>
      <c r="FH91">
        <v>9999</v>
      </c>
      <c r="FI91">
        <v>999.9</v>
      </c>
      <c r="FJ91">
        <v>4.9729</v>
      </c>
      <c r="FK91">
        <v>1.87696</v>
      </c>
      <c r="FL91">
        <v>1.87502</v>
      </c>
      <c r="FM91">
        <v>1.87787</v>
      </c>
      <c r="FN91">
        <v>1.87454</v>
      </c>
      <c r="FO91">
        <v>1.8782</v>
      </c>
      <c r="FP91">
        <v>1.87529</v>
      </c>
      <c r="FQ91">
        <v>1.87637</v>
      </c>
      <c r="FR91">
        <v>0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5.48</v>
      </c>
      <c r="GF91">
        <v>0.07829999999999999</v>
      </c>
      <c r="GG91">
        <v>1.972114183739502</v>
      </c>
      <c r="GH91">
        <v>0.004449671774874308</v>
      </c>
      <c r="GI91">
        <v>-1.829466635312074E-06</v>
      </c>
      <c r="GJ91">
        <v>4.661545964856727E-10</v>
      </c>
      <c r="GK91">
        <v>0.005649818396270764</v>
      </c>
      <c r="GL91">
        <v>0.003047750899037379</v>
      </c>
      <c r="GM91">
        <v>0.0005145890388989142</v>
      </c>
      <c r="GN91">
        <v>-5.930110997495773E-07</v>
      </c>
      <c r="GO91">
        <v>0</v>
      </c>
      <c r="GP91">
        <v>2134</v>
      </c>
      <c r="GQ91">
        <v>1</v>
      </c>
      <c r="GR91">
        <v>23</v>
      </c>
      <c r="GS91">
        <v>856</v>
      </c>
      <c r="GT91">
        <v>856</v>
      </c>
      <c r="GU91">
        <v>2.63916</v>
      </c>
      <c r="GV91">
        <v>2.52563</v>
      </c>
      <c r="GW91">
        <v>1.39893</v>
      </c>
      <c r="GX91">
        <v>2.33765</v>
      </c>
      <c r="GY91">
        <v>1.44897</v>
      </c>
      <c r="GZ91">
        <v>2.48657</v>
      </c>
      <c r="HA91">
        <v>36.1754</v>
      </c>
      <c r="HB91">
        <v>24.0262</v>
      </c>
      <c r="HC91">
        <v>18</v>
      </c>
      <c r="HD91">
        <v>490.221</v>
      </c>
      <c r="HE91">
        <v>448.078</v>
      </c>
      <c r="HF91">
        <v>13.3661</v>
      </c>
      <c r="HG91">
        <v>25.5882</v>
      </c>
      <c r="HH91">
        <v>29.9998</v>
      </c>
      <c r="HI91">
        <v>25.5178</v>
      </c>
      <c r="HJ91">
        <v>25.6054</v>
      </c>
      <c r="HK91">
        <v>52.8292</v>
      </c>
      <c r="HL91">
        <v>23.3518</v>
      </c>
      <c r="HM91">
        <v>9.296989999999999</v>
      </c>
      <c r="HN91">
        <v>13.3499</v>
      </c>
      <c r="HO91">
        <v>1256.16</v>
      </c>
      <c r="HP91">
        <v>8.877090000000001</v>
      </c>
      <c r="HQ91">
        <v>101.094</v>
      </c>
      <c r="HR91">
        <v>102.308</v>
      </c>
    </row>
    <row r="92" spans="1:226">
      <c r="A92">
        <v>76</v>
      </c>
      <c r="B92">
        <v>1679505722.6</v>
      </c>
      <c r="C92">
        <v>466.5</v>
      </c>
      <c r="D92" t="s">
        <v>511</v>
      </c>
      <c r="E92" t="s">
        <v>512</v>
      </c>
      <c r="F92">
        <v>5</v>
      </c>
      <c r="G92" t="s">
        <v>353</v>
      </c>
      <c r="H92" t="s">
        <v>354</v>
      </c>
      <c r="I92">
        <v>1679505714.814285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1254.286164014086</v>
      </c>
      <c r="AK92">
        <v>1231.802</v>
      </c>
      <c r="AL92">
        <v>3.346002114017672</v>
      </c>
      <c r="AM92">
        <v>63.93369429513372</v>
      </c>
      <c r="AN92">
        <f>(AP92 - AO92 + BO92*1E3/(8.314*(BQ92+273.15)) * AR92/BN92 * AQ92) * BN92/(100*BB92) * 1000/(1000 - AP92)</f>
        <v>0</v>
      </c>
      <c r="AO92">
        <v>8.83801409698976</v>
      </c>
      <c r="AP92">
        <v>9.394343212121212</v>
      </c>
      <c r="AQ92">
        <v>-6.13495830172728E-07</v>
      </c>
      <c r="AR92">
        <v>100.9875523592358</v>
      </c>
      <c r="AS92">
        <v>2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1.65</v>
      </c>
      <c r="BC92">
        <v>0.5</v>
      </c>
      <c r="BD92" t="s">
        <v>355</v>
      </c>
      <c r="BE92">
        <v>2</v>
      </c>
      <c r="BF92" t="b">
        <v>1</v>
      </c>
      <c r="BG92">
        <v>1679505714.814285</v>
      </c>
      <c r="BH92">
        <v>1196.017857142857</v>
      </c>
      <c r="BI92">
        <v>1226.742857142857</v>
      </c>
      <c r="BJ92">
        <v>9.398311071428571</v>
      </c>
      <c r="BK92">
        <v>8.839699285714286</v>
      </c>
      <c r="BL92">
        <v>1190.553214285714</v>
      </c>
      <c r="BM92">
        <v>9.320037857142855</v>
      </c>
      <c r="BN92">
        <v>500.0704285714286</v>
      </c>
      <c r="BO92">
        <v>90.14484285714286</v>
      </c>
      <c r="BP92">
        <v>0.09998264999999998</v>
      </c>
      <c r="BQ92">
        <v>18.86373571428571</v>
      </c>
      <c r="BR92">
        <v>19.99158571428572</v>
      </c>
      <c r="BS92">
        <v>999.9000000000002</v>
      </c>
      <c r="BT92">
        <v>0</v>
      </c>
      <c r="BU92">
        <v>0</v>
      </c>
      <c r="BV92">
        <v>10005.71428571429</v>
      </c>
      <c r="BW92">
        <v>0</v>
      </c>
      <c r="BX92">
        <v>9.32272</v>
      </c>
      <c r="BY92">
        <v>-30.72599642857142</v>
      </c>
      <c r="BZ92">
        <v>1207.364642857143</v>
      </c>
      <c r="CA92">
        <v>1237.684285714286</v>
      </c>
      <c r="CB92">
        <v>0.55861125</v>
      </c>
      <c r="CC92">
        <v>1226.742857142857</v>
      </c>
      <c r="CD92">
        <v>8.839699285714286</v>
      </c>
      <c r="CE92">
        <v>0.8472094285714286</v>
      </c>
      <c r="CF92">
        <v>0.7968532857142857</v>
      </c>
      <c r="CG92">
        <v>4.523906785714286</v>
      </c>
      <c r="CH92">
        <v>3.651372857142858</v>
      </c>
      <c r="CI92">
        <v>2000.037142857143</v>
      </c>
      <c r="CJ92">
        <v>0.9799953214285713</v>
      </c>
      <c r="CK92">
        <v>0.02000466785714286</v>
      </c>
      <c r="CL92">
        <v>0</v>
      </c>
      <c r="CM92">
        <v>2.035485714285714</v>
      </c>
      <c r="CN92">
        <v>0</v>
      </c>
      <c r="CO92">
        <v>3375.2925</v>
      </c>
      <c r="CP92">
        <v>17338.525</v>
      </c>
      <c r="CQ92">
        <v>39.13821428571428</v>
      </c>
      <c r="CR92">
        <v>40.11346428571427</v>
      </c>
      <c r="CS92">
        <v>39.16725</v>
      </c>
      <c r="CT92">
        <v>37.87707142857143</v>
      </c>
      <c r="CU92">
        <v>37.87025</v>
      </c>
      <c r="CV92">
        <v>1960.026428571429</v>
      </c>
      <c r="CW92">
        <v>40.01071428571429</v>
      </c>
      <c r="CX92">
        <v>0</v>
      </c>
      <c r="CY92">
        <v>1679505752.7</v>
      </c>
      <c r="CZ92">
        <v>0</v>
      </c>
      <c r="DA92">
        <v>0</v>
      </c>
      <c r="DB92" t="s">
        <v>356</v>
      </c>
      <c r="DC92">
        <v>1679454360.5</v>
      </c>
      <c r="DD92">
        <v>1679454360.5</v>
      </c>
      <c r="DE92">
        <v>0</v>
      </c>
      <c r="DF92">
        <v>-0.152</v>
      </c>
      <c r="DG92">
        <v>-0.046</v>
      </c>
      <c r="DH92">
        <v>3.296</v>
      </c>
      <c r="DI92">
        <v>0.35</v>
      </c>
      <c r="DJ92">
        <v>420</v>
      </c>
      <c r="DK92">
        <v>24</v>
      </c>
      <c r="DL92">
        <v>0.27</v>
      </c>
      <c r="DM92">
        <v>0.09</v>
      </c>
      <c r="DN92">
        <v>-30.6932175</v>
      </c>
      <c r="DO92">
        <v>-0.6909714821762641</v>
      </c>
      <c r="DP92">
        <v>0.162733873068117</v>
      </c>
      <c r="DQ92">
        <v>0</v>
      </c>
      <c r="DR92">
        <v>0.5590380500000001</v>
      </c>
      <c r="DS92">
        <v>-0.009222596622891046</v>
      </c>
      <c r="DT92">
        <v>0.001197453651503889</v>
      </c>
      <c r="DU92">
        <v>1</v>
      </c>
      <c r="DV92">
        <v>1</v>
      </c>
      <c r="DW92">
        <v>2</v>
      </c>
      <c r="DX92" t="s">
        <v>357</v>
      </c>
      <c r="DY92">
        <v>2.98077</v>
      </c>
      <c r="DZ92">
        <v>2.72831</v>
      </c>
      <c r="EA92">
        <v>0.177002</v>
      </c>
      <c r="EB92">
        <v>0.181408</v>
      </c>
      <c r="EC92">
        <v>0.0541971</v>
      </c>
      <c r="ED92">
        <v>0.0522751</v>
      </c>
      <c r="EE92">
        <v>24741</v>
      </c>
      <c r="EF92">
        <v>24295.6</v>
      </c>
      <c r="EG92">
        <v>30586.8</v>
      </c>
      <c r="EH92">
        <v>29921.3</v>
      </c>
      <c r="EI92">
        <v>39933.6</v>
      </c>
      <c r="EJ92">
        <v>37354.8</v>
      </c>
      <c r="EK92">
        <v>46772.5</v>
      </c>
      <c r="EL92">
        <v>44490.3</v>
      </c>
      <c r="EM92">
        <v>1.8867</v>
      </c>
      <c r="EN92">
        <v>1.86535</v>
      </c>
      <c r="EO92">
        <v>0.0570342</v>
      </c>
      <c r="EP92">
        <v>0</v>
      </c>
      <c r="EQ92">
        <v>19.0422</v>
      </c>
      <c r="ER92">
        <v>999.9</v>
      </c>
      <c r="ES92">
        <v>25.5</v>
      </c>
      <c r="ET92">
        <v>30.4</v>
      </c>
      <c r="EU92">
        <v>12.3339</v>
      </c>
      <c r="EV92">
        <v>63.2923</v>
      </c>
      <c r="EW92">
        <v>23.5657</v>
      </c>
      <c r="EX92">
        <v>1</v>
      </c>
      <c r="EY92">
        <v>-0.0974238</v>
      </c>
      <c r="EZ92">
        <v>4.73659</v>
      </c>
      <c r="FA92">
        <v>20.1423</v>
      </c>
      <c r="FB92">
        <v>5.23256</v>
      </c>
      <c r="FC92">
        <v>11.9718</v>
      </c>
      <c r="FD92">
        <v>4.9716</v>
      </c>
      <c r="FE92">
        <v>3.28958</v>
      </c>
      <c r="FF92">
        <v>9999</v>
      </c>
      <c r="FG92">
        <v>9999</v>
      </c>
      <c r="FH92">
        <v>9999</v>
      </c>
      <c r="FI92">
        <v>999.9</v>
      </c>
      <c r="FJ92">
        <v>4.97291</v>
      </c>
      <c r="FK92">
        <v>1.87694</v>
      </c>
      <c r="FL92">
        <v>1.87503</v>
      </c>
      <c r="FM92">
        <v>1.87786</v>
      </c>
      <c r="FN92">
        <v>1.87454</v>
      </c>
      <c r="FO92">
        <v>1.8782</v>
      </c>
      <c r="FP92">
        <v>1.87529</v>
      </c>
      <c r="FQ92">
        <v>1.87637</v>
      </c>
      <c r="FR92">
        <v>0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5.51</v>
      </c>
      <c r="GF92">
        <v>0.07820000000000001</v>
      </c>
      <c r="GG92">
        <v>1.972114183739502</v>
      </c>
      <c r="GH92">
        <v>0.004449671774874308</v>
      </c>
      <c r="GI92">
        <v>-1.829466635312074E-06</v>
      </c>
      <c r="GJ92">
        <v>4.661545964856727E-10</v>
      </c>
      <c r="GK92">
        <v>0.005649818396270764</v>
      </c>
      <c r="GL92">
        <v>0.003047750899037379</v>
      </c>
      <c r="GM92">
        <v>0.0005145890388989142</v>
      </c>
      <c r="GN92">
        <v>-5.930110997495773E-07</v>
      </c>
      <c r="GO92">
        <v>0</v>
      </c>
      <c r="GP92">
        <v>2134</v>
      </c>
      <c r="GQ92">
        <v>1</v>
      </c>
      <c r="GR92">
        <v>23</v>
      </c>
      <c r="GS92">
        <v>856</v>
      </c>
      <c r="GT92">
        <v>856</v>
      </c>
      <c r="GU92">
        <v>2.66602</v>
      </c>
      <c r="GV92">
        <v>2.5354</v>
      </c>
      <c r="GW92">
        <v>1.39893</v>
      </c>
      <c r="GX92">
        <v>2.33765</v>
      </c>
      <c r="GY92">
        <v>1.44897</v>
      </c>
      <c r="GZ92">
        <v>2.47192</v>
      </c>
      <c r="HA92">
        <v>36.1754</v>
      </c>
      <c r="HB92">
        <v>24.0262</v>
      </c>
      <c r="HC92">
        <v>18</v>
      </c>
      <c r="HD92">
        <v>490.175</v>
      </c>
      <c r="HE92">
        <v>448.133</v>
      </c>
      <c r="HF92">
        <v>13.3721</v>
      </c>
      <c r="HG92">
        <v>25.586</v>
      </c>
      <c r="HH92">
        <v>30.0003</v>
      </c>
      <c r="HI92">
        <v>25.5151</v>
      </c>
      <c r="HJ92">
        <v>25.6027</v>
      </c>
      <c r="HK92">
        <v>53.3541</v>
      </c>
      <c r="HL92">
        <v>23.3518</v>
      </c>
      <c r="HM92">
        <v>9.296989999999999</v>
      </c>
      <c r="HN92">
        <v>13.3598</v>
      </c>
      <c r="HO92">
        <v>1269.53</v>
      </c>
      <c r="HP92">
        <v>8.877090000000001</v>
      </c>
      <c r="HQ92">
        <v>101.094</v>
      </c>
      <c r="HR92">
        <v>102.308</v>
      </c>
    </row>
    <row r="93" spans="1:226">
      <c r="A93">
        <v>77</v>
      </c>
      <c r="B93">
        <v>1679505727.6</v>
      </c>
      <c r="C93">
        <v>471.5</v>
      </c>
      <c r="D93" t="s">
        <v>513</v>
      </c>
      <c r="E93" t="s">
        <v>514</v>
      </c>
      <c r="F93">
        <v>5</v>
      </c>
      <c r="G93" t="s">
        <v>353</v>
      </c>
      <c r="H93" t="s">
        <v>354</v>
      </c>
      <c r="I93">
        <v>1679505720.1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1271.418384423949</v>
      </c>
      <c r="AK93">
        <v>1248.946424242424</v>
      </c>
      <c r="AL93">
        <v>3.430613840062007</v>
      </c>
      <c r="AM93">
        <v>63.93369429513372</v>
      </c>
      <c r="AN93">
        <f>(AP93 - AO93 + BO93*1E3/(8.314*(BQ93+273.15)) * AR93/BN93 * AQ93) * BN93/(100*BB93) * 1000/(1000 - AP93)</f>
        <v>0</v>
      </c>
      <c r="AO93">
        <v>8.836417905269796</v>
      </c>
      <c r="AP93">
        <v>9.391655151515151</v>
      </c>
      <c r="AQ93">
        <v>-2.636172245465409E-07</v>
      </c>
      <c r="AR93">
        <v>100.9875523592358</v>
      </c>
      <c r="AS93">
        <v>2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1.65</v>
      </c>
      <c r="BC93">
        <v>0.5</v>
      </c>
      <c r="BD93" t="s">
        <v>355</v>
      </c>
      <c r="BE93">
        <v>2</v>
      </c>
      <c r="BF93" t="b">
        <v>1</v>
      </c>
      <c r="BG93">
        <v>1679505720.1</v>
      </c>
      <c r="BH93">
        <v>1213.677407407407</v>
      </c>
      <c r="BI93">
        <v>1244.463703703704</v>
      </c>
      <c r="BJ93">
        <v>9.395697037037039</v>
      </c>
      <c r="BK93">
        <v>8.838227037037038</v>
      </c>
      <c r="BL93">
        <v>1208.176666666667</v>
      </c>
      <c r="BM93">
        <v>9.317455925925927</v>
      </c>
      <c r="BN93">
        <v>500.0772592592592</v>
      </c>
      <c r="BO93">
        <v>90.14374444444445</v>
      </c>
      <c r="BP93">
        <v>0.1000408666666667</v>
      </c>
      <c r="BQ93">
        <v>18.8634</v>
      </c>
      <c r="BR93">
        <v>19.98668518518518</v>
      </c>
      <c r="BS93">
        <v>999.9000000000001</v>
      </c>
      <c r="BT93">
        <v>0</v>
      </c>
      <c r="BU93">
        <v>0</v>
      </c>
      <c r="BV93">
        <v>9997.245185185186</v>
      </c>
      <c r="BW93">
        <v>0</v>
      </c>
      <c r="BX93">
        <v>9.32272</v>
      </c>
      <c r="BY93">
        <v>-30.78692222222222</v>
      </c>
      <c r="BZ93">
        <v>1225.188888888889</v>
      </c>
      <c r="CA93">
        <v>1255.561111111111</v>
      </c>
      <c r="CB93">
        <v>0.5574692962962963</v>
      </c>
      <c r="CC93">
        <v>1244.463703703704</v>
      </c>
      <c r="CD93">
        <v>8.838227037037038</v>
      </c>
      <c r="CE93">
        <v>0.8469633703703702</v>
      </c>
      <c r="CF93">
        <v>0.7967108148148149</v>
      </c>
      <c r="CG93">
        <v>4.519757037037037</v>
      </c>
      <c r="CH93">
        <v>3.648835925925926</v>
      </c>
      <c r="CI93">
        <v>2000.048148148148</v>
      </c>
      <c r="CJ93">
        <v>0.979995111111111</v>
      </c>
      <c r="CK93">
        <v>0.02000488518518519</v>
      </c>
      <c r="CL93">
        <v>0</v>
      </c>
      <c r="CM93">
        <v>2.006748148148148</v>
      </c>
      <c r="CN93">
        <v>0</v>
      </c>
      <c r="CO93">
        <v>3374.64962962963</v>
      </c>
      <c r="CP93">
        <v>17338.62222222222</v>
      </c>
      <c r="CQ93">
        <v>39.05988888888889</v>
      </c>
      <c r="CR93">
        <v>40.053</v>
      </c>
      <c r="CS93">
        <v>39.10159259259259</v>
      </c>
      <c r="CT93">
        <v>37.78448148148148</v>
      </c>
      <c r="CU93">
        <v>37.81459259259259</v>
      </c>
      <c r="CV93">
        <v>1960.037407407408</v>
      </c>
      <c r="CW93">
        <v>40.01074074074074</v>
      </c>
      <c r="CX93">
        <v>0</v>
      </c>
      <c r="CY93">
        <v>1679505757.5</v>
      </c>
      <c r="CZ93">
        <v>0</v>
      </c>
      <c r="DA93">
        <v>0</v>
      </c>
      <c r="DB93" t="s">
        <v>356</v>
      </c>
      <c r="DC93">
        <v>1679454360.5</v>
      </c>
      <c r="DD93">
        <v>1679454360.5</v>
      </c>
      <c r="DE93">
        <v>0</v>
      </c>
      <c r="DF93">
        <v>-0.152</v>
      </c>
      <c r="DG93">
        <v>-0.046</v>
      </c>
      <c r="DH93">
        <v>3.296</v>
      </c>
      <c r="DI93">
        <v>0.35</v>
      </c>
      <c r="DJ93">
        <v>420</v>
      </c>
      <c r="DK93">
        <v>24</v>
      </c>
      <c r="DL93">
        <v>0.27</v>
      </c>
      <c r="DM93">
        <v>0.09</v>
      </c>
      <c r="DN93">
        <v>-30.7513875</v>
      </c>
      <c r="DO93">
        <v>-0.7149579737335142</v>
      </c>
      <c r="DP93">
        <v>0.203080356247841</v>
      </c>
      <c r="DQ93">
        <v>0</v>
      </c>
      <c r="DR93">
        <v>0.5578587749999999</v>
      </c>
      <c r="DS93">
        <v>-0.0125355759849901</v>
      </c>
      <c r="DT93">
        <v>0.001478644235228678</v>
      </c>
      <c r="DU93">
        <v>1</v>
      </c>
      <c r="DV93">
        <v>1</v>
      </c>
      <c r="DW93">
        <v>2</v>
      </c>
      <c r="DX93" t="s">
        <v>357</v>
      </c>
      <c r="DY93">
        <v>2.98052</v>
      </c>
      <c r="DZ93">
        <v>2.72847</v>
      </c>
      <c r="EA93">
        <v>0.178508</v>
      </c>
      <c r="EB93">
        <v>0.182843</v>
      </c>
      <c r="EC93">
        <v>0.0541886</v>
      </c>
      <c r="ED93">
        <v>0.0522653</v>
      </c>
      <c r="EE93">
        <v>24696.1</v>
      </c>
      <c r="EF93">
        <v>24253.2</v>
      </c>
      <c r="EG93">
        <v>30587.2</v>
      </c>
      <c r="EH93">
        <v>29921.5</v>
      </c>
      <c r="EI93">
        <v>39934.6</v>
      </c>
      <c r="EJ93">
        <v>37355.7</v>
      </c>
      <c r="EK93">
        <v>46773.1</v>
      </c>
      <c r="EL93">
        <v>44490.8</v>
      </c>
      <c r="EM93">
        <v>1.88665</v>
      </c>
      <c r="EN93">
        <v>1.86545</v>
      </c>
      <c r="EO93">
        <v>0.0573844</v>
      </c>
      <c r="EP93">
        <v>0</v>
      </c>
      <c r="EQ93">
        <v>19.0406</v>
      </c>
      <c r="ER93">
        <v>999.9</v>
      </c>
      <c r="ES93">
        <v>25.5</v>
      </c>
      <c r="ET93">
        <v>30.4</v>
      </c>
      <c r="EU93">
        <v>12.3322</v>
      </c>
      <c r="EV93">
        <v>63.3923</v>
      </c>
      <c r="EW93">
        <v>23.8782</v>
      </c>
      <c r="EX93">
        <v>1</v>
      </c>
      <c r="EY93">
        <v>-0.0973171</v>
      </c>
      <c r="EZ93">
        <v>4.75704</v>
      </c>
      <c r="FA93">
        <v>20.1414</v>
      </c>
      <c r="FB93">
        <v>5.23212</v>
      </c>
      <c r="FC93">
        <v>11.9721</v>
      </c>
      <c r="FD93">
        <v>4.9714</v>
      </c>
      <c r="FE93">
        <v>3.28955</v>
      </c>
      <c r="FF93">
        <v>9999</v>
      </c>
      <c r="FG93">
        <v>9999</v>
      </c>
      <c r="FH93">
        <v>9999</v>
      </c>
      <c r="FI93">
        <v>999.9</v>
      </c>
      <c r="FJ93">
        <v>4.97291</v>
      </c>
      <c r="FK93">
        <v>1.87696</v>
      </c>
      <c r="FL93">
        <v>1.87503</v>
      </c>
      <c r="FM93">
        <v>1.87788</v>
      </c>
      <c r="FN93">
        <v>1.87454</v>
      </c>
      <c r="FO93">
        <v>1.8782</v>
      </c>
      <c r="FP93">
        <v>1.87527</v>
      </c>
      <c r="FQ93">
        <v>1.87637</v>
      </c>
      <c r="FR93">
        <v>0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5.56</v>
      </c>
      <c r="GF93">
        <v>0.07820000000000001</v>
      </c>
      <c r="GG93">
        <v>1.972114183739502</v>
      </c>
      <c r="GH93">
        <v>0.004449671774874308</v>
      </c>
      <c r="GI93">
        <v>-1.829466635312074E-06</v>
      </c>
      <c r="GJ93">
        <v>4.661545964856727E-10</v>
      </c>
      <c r="GK93">
        <v>0.005649818396270764</v>
      </c>
      <c r="GL93">
        <v>0.003047750899037379</v>
      </c>
      <c r="GM93">
        <v>0.0005145890388989142</v>
      </c>
      <c r="GN93">
        <v>-5.930110997495773E-07</v>
      </c>
      <c r="GO93">
        <v>0</v>
      </c>
      <c r="GP93">
        <v>2134</v>
      </c>
      <c r="GQ93">
        <v>1</v>
      </c>
      <c r="GR93">
        <v>23</v>
      </c>
      <c r="GS93">
        <v>856.1</v>
      </c>
      <c r="GT93">
        <v>856.1</v>
      </c>
      <c r="GU93">
        <v>2.69409</v>
      </c>
      <c r="GV93">
        <v>2.53784</v>
      </c>
      <c r="GW93">
        <v>1.39893</v>
      </c>
      <c r="GX93">
        <v>2.33765</v>
      </c>
      <c r="GY93">
        <v>1.44897</v>
      </c>
      <c r="GZ93">
        <v>2.38281</v>
      </c>
      <c r="HA93">
        <v>36.1754</v>
      </c>
      <c r="HB93">
        <v>24.0175</v>
      </c>
      <c r="HC93">
        <v>18</v>
      </c>
      <c r="HD93">
        <v>490.128</v>
      </c>
      <c r="HE93">
        <v>448.173</v>
      </c>
      <c r="HF93">
        <v>13.3757</v>
      </c>
      <c r="HG93">
        <v>25.5833</v>
      </c>
      <c r="HH93">
        <v>30.0002</v>
      </c>
      <c r="HI93">
        <v>25.5124</v>
      </c>
      <c r="HJ93">
        <v>25.6</v>
      </c>
      <c r="HK93">
        <v>53.9372</v>
      </c>
      <c r="HL93">
        <v>23.3518</v>
      </c>
      <c r="HM93">
        <v>9.296989999999999</v>
      </c>
      <c r="HN93">
        <v>13.3704</v>
      </c>
      <c r="HO93">
        <v>1289.85</v>
      </c>
      <c r="HP93">
        <v>8.877090000000001</v>
      </c>
      <c r="HQ93">
        <v>101.096</v>
      </c>
      <c r="HR93">
        <v>102.309</v>
      </c>
    </row>
    <row r="94" spans="1:226">
      <c r="A94">
        <v>78</v>
      </c>
      <c r="B94">
        <v>1679505732.6</v>
      </c>
      <c r="C94">
        <v>476.5</v>
      </c>
      <c r="D94" t="s">
        <v>515</v>
      </c>
      <c r="E94" t="s">
        <v>516</v>
      </c>
      <c r="F94">
        <v>5</v>
      </c>
      <c r="G94" t="s">
        <v>353</v>
      </c>
      <c r="H94" t="s">
        <v>354</v>
      </c>
      <c r="I94">
        <v>1679505724.814285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1287.911907464489</v>
      </c>
      <c r="AK94">
        <v>1265.510727272727</v>
      </c>
      <c r="AL94">
        <v>3.302444798105144</v>
      </c>
      <c r="AM94">
        <v>63.93369429513372</v>
      </c>
      <c r="AN94">
        <f>(AP94 - AO94 + BO94*1E3/(8.314*(BQ94+273.15)) * AR94/BN94 * AQ94) * BN94/(100*BB94) * 1000/(1000 - AP94)</f>
        <v>0</v>
      </c>
      <c r="AO94">
        <v>8.834204421992059</v>
      </c>
      <c r="AP94">
        <v>9.385667515151514</v>
      </c>
      <c r="AQ94">
        <v>-1.096390278510986E-06</v>
      </c>
      <c r="AR94">
        <v>100.9875523592358</v>
      </c>
      <c r="AS94">
        <v>2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1.65</v>
      </c>
      <c r="BC94">
        <v>0.5</v>
      </c>
      <c r="BD94" t="s">
        <v>355</v>
      </c>
      <c r="BE94">
        <v>2</v>
      </c>
      <c r="BF94" t="b">
        <v>1</v>
      </c>
      <c r="BG94">
        <v>1679505724.814285</v>
      </c>
      <c r="BH94">
        <v>1229.409285714286</v>
      </c>
      <c r="BI94">
        <v>1260.121785714286</v>
      </c>
      <c r="BJ94">
        <v>9.392431428571429</v>
      </c>
      <c r="BK94">
        <v>8.836317857142857</v>
      </c>
      <c r="BL94">
        <v>1223.876428571429</v>
      </c>
      <c r="BM94">
        <v>9.314230357142858</v>
      </c>
      <c r="BN94">
        <v>500.0902142857143</v>
      </c>
      <c r="BO94">
        <v>90.14359642857143</v>
      </c>
      <c r="BP94">
        <v>0.1000525571428571</v>
      </c>
      <c r="BQ94">
        <v>18.861475</v>
      </c>
      <c r="BR94">
        <v>19.99072499999999</v>
      </c>
      <c r="BS94">
        <v>999.9000000000002</v>
      </c>
      <c r="BT94">
        <v>0</v>
      </c>
      <c r="BU94">
        <v>0</v>
      </c>
      <c r="BV94">
        <v>9993.502500000001</v>
      </c>
      <c r="BW94">
        <v>0</v>
      </c>
      <c r="BX94">
        <v>9.32272</v>
      </c>
      <c r="BY94">
        <v>-30.71316428571429</v>
      </c>
      <c r="BZ94">
        <v>1241.064642857143</v>
      </c>
      <c r="CA94">
        <v>1271.356785714286</v>
      </c>
      <c r="CB94">
        <v>0.5561136071428571</v>
      </c>
      <c r="CC94">
        <v>1260.121785714286</v>
      </c>
      <c r="CD94">
        <v>8.836317857142857</v>
      </c>
      <c r="CE94">
        <v>0.8466675</v>
      </c>
      <c r="CF94">
        <v>0.796537392857143</v>
      </c>
      <c r="CG94">
        <v>4.514766428571429</v>
      </c>
      <c r="CH94">
        <v>3.6457475</v>
      </c>
      <c r="CI94">
        <v>2000.000357142857</v>
      </c>
      <c r="CJ94">
        <v>0.9799945714285713</v>
      </c>
      <c r="CK94">
        <v>0.02000544285714286</v>
      </c>
      <c r="CL94">
        <v>0</v>
      </c>
      <c r="CM94">
        <v>2.029878571428572</v>
      </c>
      <c r="CN94">
        <v>0</v>
      </c>
      <c r="CO94">
        <v>3373.891071428571</v>
      </c>
      <c r="CP94">
        <v>17338.19642857143</v>
      </c>
      <c r="CQ94">
        <v>39.02203571428571</v>
      </c>
      <c r="CR94">
        <v>40.00189285714284</v>
      </c>
      <c r="CS94">
        <v>39.05560714285713</v>
      </c>
      <c r="CT94">
        <v>37.7475</v>
      </c>
      <c r="CU94">
        <v>37.78328571428572</v>
      </c>
      <c r="CV94">
        <v>1959.990357142857</v>
      </c>
      <c r="CW94">
        <v>40.01</v>
      </c>
      <c r="CX94">
        <v>0</v>
      </c>
      <c r="CY94">
        <v>1679505762.3</v>
      </c>
      <c r="CZ94">
        <v>0</v>
      </c>
      <c r="DA94">
        <v>0</v>
      </c>
      <c r="DB94" t="s">
        <v>356</v>
      </c>
      <c r="DC94">
        <v>1679454360.5</v>
      </c>
      <c r="DD94">
        <v>1679454360.5</v>
      </c>
      <c r="DE94">
        <v>0</v>
      </c>
      <c r="DF94">
        <v>-0.152</v>
      </c>
      <c r="DG94">
        <v>-0.046</v>
      </c>
      <c r="DH94">
        <v>3.296</v>
      </c>
      <c r="DI94">
        <v>0.35</v>
      </c>
      <c r="DJ94">
        <v>420</v>
      </c>
      <c r="DK94">
        <v>24</v>
      </c>
      <c r="DL94">
        <v>0.27</v>
      </c>
      <c r="DM94">
        <v>0.09</v>
      </c>
      <c r="DN94">
        <v>-30.73196097560975</v>
      </c>
      <c r="DO94">
        <v>0.4987756097560803</v>
      </c>
      <c r="DP94">
        <v>0.2140805089931251</v>
      </c>
      <c r="DQ94">
        <v>0</v>
      </c>
      <c r="DR94">
        <v>0.5569063414634147</v>
      </c>
      <c r="DS94">
        <v>-0.01490170034843164</v>
      </c>
      <c r="DT94">
        <v>0.001735574208906739</v>
      </c>
      <c r="DU94">
        <v>1</v>
      </c>
      <c r="DV94">
        <v>1</v>
      </c>
      <c r="DW94">
        <v>2</v>
      </c>
      <c r="DX94" t="s">
        <v>357</v>
      </c>
      <c r="DY94">
        <v>2.98069</v>
      </c>
      <c r="DZ94">
        <v>2.72812</v>
      </c>
      <c r="EA94">
        <v>0.179966</v>
      </c>
      <c r="EB94">
        <v>0.184289</v>
      </c>
      <c r="EC94">
        <v>0.0541633</v>
      </c>
      <c r="ED94">
        <v>0.052259</v>
      </c>
      <c r="EE94">
        <v>24652.2</v>
      </c>
      <c r="EF94">
        <v>24209.7</v>
      </c>
      <c r="EG94">
        <v>30587.1</v>
      </c>
      <c r="EH94">
        <v>29920.8</v>
      </c>
      <c r="EI94">
        <v>39935.7</v>
      </c>
      <c r="EJ94">
        <v>37355.2</v>
      </c>
      <c r="EK94">
        <v>46773</v>
      </c>
      <c r="EL94">
        <v>44489.7</v>
      </c>
      <c r="EM94">
        <v>1.88647</v>
      </c>
      <c r="EN94">
        <v>1.86553</v>
      </c>
      <c r="EO94">
        <v>0.0582859</v>
      </c>
      <c r="EP94">
        <v>0</v>
      </c>
      <c r="EQ94">
        <v>19.0404</v>
      </c>
      <c r="ER94">
        <v>999.9</v>
      </c>
      <c r="ES94">
        <v>25.5</v>
      </c>
      <c r="ET94">
        <v>30.4</v>
      </c>
      <c r="EU94">
        <v>12.3303</v>
      </c>
      <c r="EV94">
        <v>63.5823</v>
      </c>
      <c r="EW94">
        <v>23.6859</v>
      </c>
      <c r="EX94">
        <v>1</v>
      </c>
      <c r="EY94">
        <v>-0.09735770000000001</v>
      </c>
      <c r="EZ94">
        <v>4.76109</v>
      </c>
      <c r="FA94">
        <v>20.1416</v>
      </c>
      <c r="FB94">
        <v>5.23271</v>
      </c>
      <c r="FC94">
        <v>11.97</v>
      </c>
      <c r="FD94">
        <v>4.9715</v>
      </c>
      <c r="FE94">
        <v>3.28973</v>
      </c>
      <c r="FF94">
        <v>9999</v>
      </c>
      <c r="FG94">
        <v>9999</v>
      </c>
      <c r="FH94">
        <v>9999</v>
      </c>
      <c r="FI94">
        <v>999.9</v>
      </c>
      <c r="FJ94">
        <v>4.97292</v>
      </c>
      <c r="FK94">
        <v>1.87693</v>
      </c>
      <c r="FL94">
        <v>1.87501</v>
      </c>
      <c r="FM94">
        <v>1.87785</v>
      </c>
      <c r="FN94">
        <v>1.87454</v>
      </c>
      <c r="FO94">
        <v>1.8782</v>
      </c>
      <c r="FP94">
        <v>1.87525</v>
      </c>
      <c r="FQ94">
        <v>1.87637</v>
      </c>
      <c r="FR94">
        <v>0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5.58</v>
      </c>
      <c r="GF94">
        <v>0.0781</v>
      </c>
      <c r="GG94">
        <v>1.972114183739502</v>
      </c>
      <c r="GH94">
        <v>0.004449671774874308</v>
      </c>
      <c r="GI94">
        <v>-1.829466635312074E-06</v>
      </c>
      <c r="GJ94">
        <v>4.661545964856727E-10</v>
      </c>
      <c r="GK94">
        <v>0.005649818396270764</v>
      </c>
      <c r="GL94">
        <v>0.003047750899037379</v>
      </c>
      <c r="GM94">
        <v>0.0005145890388989142</v>
      </c>
      <c r="GN94">
        <v>-5.930110997495773E-07</v>
      </c>
      <c r="GO94">
        <v>0</v>
      </c>
      <c r="GP94">
        <v>2134</v>
      </c>
      <c r="GQ94">
        <v>1</v>
      </c>
      <c r="GR94">
        <v>23</v>
      </c>
      <c r="GS94">
        <v>856.2</v>
      </c>
      <c r="GT94">
        <v>856.2</v>
      </c>
      <c r="GU94">
        <v>2.71973</v>
      </c>
      <c r="GV94">
        <v>2.53418</v>
      </c>
      <c r="GW94">
        <v>1.39893</v>
      </c>
      <c r="GX94">
        <v>2.33765</v>
      </c>
      <c r="GY94">
        <v>1.44897</v>
      </c>
      <c r="GZ94">
        <v>2.39014</v>
      </c>
      <c r="HA94">
        <v>36.1989</v>
      </c>
      <c r="HB94">
        <v>24.0175</v>
      </c>
      <c r="HC94">
        <v>18</v>
      </c>
      <c r="HD94">
        <v>490.014</v>
      </c>
      <c r="HE94">
        <v>448.198</v>
      </c>
      <c r="HF94">
        <v>13.3796</v>
      </c>
      <c r="HG94">
        <v>25.5806</v>
      </c>
      <c r="HH94">
        <v>30.0001</v>
      </c>
      <c r="HI94">
        <v>25.5097</v>
      </c>
      <c r="HJ94">
        <v>25.5973</v>
      </c>
      <c r="HK94">
        <v>54.4396</v>
      </c>
      <c r="HL94">
        <v>23.3518</v>
      </c>
      <c r="HM94">
        <v>9.296989999999999</v>
      </c>
      <c r="HN94">
        <v>13.3783</v>
      </c>
      <c r="HO94">
        <v>1303.23</v>
      </c>
      <c r="HP94">
        <v>8.877090000000001</v>
      </c>
      <c r="HQ94">
        <v>101.095</v>
      </c>
      <c r="HR94">
        <v>102.307</v>
      </c>
    </row>
    <row r="95" spans="1:226">
      <c r="A95">
        <v>79</v>
      </c>
      <c r="B95">
        <v>1679505737.6</v>
      </c>
      <c r="C95">
        <v>481.5</v>
      </c>
      <c r="D95" t="s">
        <v>517</v>
      </c>
      <c r="E95" t="s">
        <v>518</v>
      </c>
      <c r="F95">
        <v>5</v>
      </c>
      <c r="G95" t="s">
        <v>353</v>
      </c>
      <c r="H95" t="s">
        <v>354</v>
      </c>
      <c r="I95">
        <v>1679505730.1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1304.352667951422</v>
      </c>
      <c r="AK95">
        <v>1282.114303030302</v>
      </c>
      <c r="AL95">
        <v>3.301348123511057</v>
      </c>
      <c r="AM95">
        <v>63.93369429513372</v>
      </c>
      <c r="AN95">
        <f>(AP95 - AO95 + BO95*1E3/(8.314*(BQ95+273.15)) * AR95/BN95 * AQ95) * BN95/(100*BB95) * 1000/(1000 - AP95)</f>
        <v>0</v>
      </c>
      <c r="AO95">
        <v>8.829656959325716</v>
      </c>
      <c r="AP95">
        <v>9.381735030303032</v>
      </c>
      <c r="AQ95">
        <v>-6.557376159800926E-07</v>
      </c>
      <c r="AR95">
        <v>100.9875523592358</v>
      </c>
      <c r="AS95">
        <v>2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1.65</v>
      </c>
      <c r="BC95">
        <v>0.5</v>
      </c>
      <c r="BD95" t="s">
        <v>355</v>
      </c>
      <c r="BE95">
        <v>2</v>
      </c>
      <c r="BF95" t="b">
        <v>1</v>
      </c>
      <c r="BG95">
        <v>1679505730.1</v>
      </c>
      <c r="BH95">
        <v>1247.017037037037</v>
      </c>
      <c r="BI95">
        <v>1277.618888888889</v>
      </c>
      <c r="BJ95">
        <v>9.387938518518517</v>
      </c>
      <c r="BK95">
        <v>8.833552962962962</v>
      </c>
      <c r="BL95">
        <v>1241.448888888889</v>
      </c>
      <c r="BM95">
        <v>9.309792592592592</v>
      </c>
      <c r="BN95">
        <v>500.0804444444445</v>
      </c>
      <c r="BO95">
        <v>90.14375555555556</v>
      </c>
      <c r="BP95">
        <v>0.1000223888888889</v>
      </c>
      <c r="BQ95">
        <v>18.85774444444445</v>
      </c>
      <c r="BR95">
        <v>19.99646296296297</v>
      </c>
      <c r="BS95">
        <v>999.9000000000001</v>
      </c>
      <c r="BT95">
        <v>0</v>
      </c>
      <c r="BU95">
        <v>0</v>
      </c>
      <c r="BV95">
        <v>9991.202962962961</v>
      </c>
      <c r="BW95">
        <v>0</v>
      </c>
      <c r="BX95">
        <v>9.32272</v>
      </c>
      <c r="BY95">
        <v>-30.60176296296296</v>
      </c>
      <c r="BZ95">
        <v>1258.834444444445</v>
      </c>
      <c r="CA95">
        <v>1289.006296296296</v>
      </c>
      <c r="CB95">
        <v>0.5543855555555557</v>
      </c>
      <c r="CC95">
        <v>1277.618888888889</v>
      </c>
      <c r="CD95">
        <v>8.833552962962962</v>
      </c>
      <c r="CE95">
        <v>0.846264</v>
      </c>
      <c r="CF95">
        <v>0.7962895555555555</v>
      </c>
      <c r="CG95">
        <v>4.507954444444445</v>
      </c>
      <c r="CH95">
        <v>3.641331481481482</v>
      </c>
      <c r="CI95">
        <v>2000.007777777778</v>
      </c>
      <c r="CJ95">
        <v>0.9799943333333331</v>
      </c>
      <c r="CK95">
        <v>0.02000568888888889</v>
      </c>
      <c r="CL95">
        <v>0</v>
      </c>
      <c r="CM95">
        <v>2.057355555555555</v>
      </c>
      <c r="CN95">
        <v>0</v>
      </c>
      <c r="CO95">
        <v>3373.23</v>
      </c>
      <c r="CP95">
        <v>17338.27037037037</v>
      </c>
      <c r="CQ95">
        <v>38.93948148148148</v>
      </c>
      <c r="CR95">
        <v>39.93962962962963</v>
      </c>
      <c r="CS95">
        <v>39.02748148148148</v>
      </c>
      <c r="CT95">
        <v>37.68022222222222</v>
      </c>
      <c r="CU95">
        <v>37.74048148148148</v>
      </c>
      <c r="CV95">
        <v>1959.997777777778</v>
      </c>
      <c r="CW95">
        <v>40.01</v>
      </c>
      <c r="CX95">
        <v>0</v>
      </c>
      <c r="CY95">
        <v>1679505767.7</v>
      </c>
      <c r="CZ95">
        <v>0</v>
      </c>
      <c r="DA95">
        <v>0</v>
      </c>
      <c r="DB95" t="s">
        <v>356</v>
      </c>
      <c r="DC95">
        <v>1679454360.5</v>
      </c>
      <c r="DD95">
        <v>1679454360.5</v>
      </c>
      <c r="DE95">
        <v>0</v>
      </c>
      <c r="DF95">
        <v>-0.152</v>
      </c>
      <c r="DG95">
        <v>-0.046</v>
      </c>
      <c r="DH95">
        <v>3.296</v>
      </c>
      <c r="DI95">
        <v>0.35</v>
      </c>
      <c r="DJ95">
        <v>420</v>
      </c>
      <c r="DK95">
        <v>24</v>
      </c>
      <c r="DL95">
        <v>0.27</v>
      </c>
      <c r="DM95">
        <v>0.09</v>
      </c>
      <c r="DN95">
        <v>-30.6446275</v>
      </c>
      <c r="DO95">
        <v>1.392255534709275</v>
      </c>
      <c r="DP95">
        <v>0.2454228473344525</v>
      </c>
      <c r="DQ95">
        <v>0</v>
      </c>
      <c r="DR95">
        <v>0.5553346</v>
      </c>
      <c r="DS95">
        <v>-0.01950150844277891</v>
      </c>
      <c r="DT95">
        <v>0.002143789201390851</v>
      </c>
      <c r="DU95">
        <v>1</v>
      </c>
      <c r="DV95">
        <v>1</v>
      </c>
      <c r="DW95">
        <v>2</v>
      </c>
      <c r="DX95" t="s">
        <v>357</v>
      </c>
      <c r="DY95">
        <v>2.98084</v>
      </c>
      <c r="DZ95">
        <v>2.72823</v>
      </c>
      <c r="EA95">
        <v>0.181406</v>
      </c>
      <c r="EB95">
        <v>0.185729</v>
      </c>
      <c r="EC95">
        <v>0.0541436</v>
      </c>
      <c r="ED95">
        <v>0.0522436</v>
      </c>
      <c r="EE95">
        <v>24609.4</v>
      </c>
      <c r="EF95">
        <v>24168</v>
      </c>
      <c r="EG95">
        <v>30587.7</v>
      </c>
      <c r="EH95">
        <v>29922</v>
      </c>
      <c r="EI95">
        <v>39937.2</v>
      </c>
      <c r="EJ95">
        <v>37356.6</v>
      </c>
      <c r="EK95">
        <v>46773.7</v>
      </c>
      <c r="EL95">
        <v>44490.6</v>
      </c>
      <c r="EM95">
        <v>1.88668</v>
      </c>
      <c r="EN95">
        <v>1.86548</v>
      </c>
      <c r="EO95">
        <v>0.0575781</v>
      </c>
      <c r="EP95">
        <v>0</v>
      </c>
      <c r="EQ95">
        <v>19.0389</v>
      </c>
      <c r="ER95">
        <v>999.9</v>
      </c>
      <c r="ES95">
        <v>25.5</v>
      </c>
      <c r="ET95">
        <v>30.4</v>
      </c>
      <c r="EU95">
        <v>12.3305</v>
      </c>
      <c r="EV95">
        <v>63.5023</v>
      </c>
      <c r="EW95">
        <v>23.3574</v>
      </c>
      <c r="EX95">
        <v>1</v>
      </c>
      <c r="EY95">
        <v>-0.0974035</v>
      </c>
      <c r="EZ95">
        <v>4.84258</v>
      </c>
      <c r="FA95">
        <v>20.1392</v>
      </c>
      <c r="FB95">
        <v>5.23241</v>
      </c>
      <c r="FC95">
        <v>11.9725</v>
      </c>
      <c r="FD95">
        <v>4.97155</v>
      </c>
      <c r="FE95">
        <v>3.28955</v>
      </c>
      <c r="FF95">
        <v>9999</v>
      </c>
      <c r="FG95">
        <v>9999</v>
      </c>
      <c r="FH95">
        <v>9999</v>
      </c>
      <c r="FI95">
        <v>999.9</v>
      </c>
      <c r="FJ95">
        <v>4.97291</v>
      </c>
      <c r="FK95">
        <v>1.87698</v>
      </c>
      <c r="FL95">
        <v>1.87504</v>
      </c>
      <c r="FM95">
        <v>1.87789</v>
      </c>
      <c r="FN95">
        <v>1.87454</v>
      </c>
      <c r="FO95">
        <v>1.8782</v>
      </c>
      <c r="FP95">
        <v>1.87528</v>
      </c>
      <c r="FQ95">
        <v>1.87637</v>
      </c>
      <c r="FR95">
        <v>0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5.62</v>
      </c>
      <c r="GF95">
        <v>0.0781</v>
      </c>
      <c r="GG95">
        <v>1.972114183739502</v>
      </c>
      <c r="GH95">
        <v>0.004449671774874308</v>
      </c>
      <c r="GI95">
        <v>-1.829466635312074E-06</v>
      </c>
      <c r="GJ95">
        <v>4.661545964856727E-10</v>
      </c>
      <c r="GK95">
        <v>0.005649818396270764</v>
      </c>
      <c r="GL95">
        <v>0.003047750899037379</v>
      </c>
      <c r="GM95">
        <v>0.0005145890388989142</v>
      </c>
      <c r="GN95">
        <v>-5.930110997495773E-07</v>
      </c>
      <c r="GO95">
        <v>0</v>
      </c>
      <c r="GP95">
        <v>2134</v>
      </c>
      <c r="GQ95">
        <v>1</v>
      </c>
      <c r="GR95">
        <v>23</v>
      </c>
      <c r="GS95">
        <v>856.3</v>
      </c>
      <c r="GT95">
        <v>856.3</v>
      </c>
      <c r="GU95">
        <v>2.74902</v>
      </c>
      <c r="GV95">
        <v>2.52563</v>
      </c>
      <c r="GW95">
        <v>1.39893</v>
      </c>
      <c r="GX95">
        <v>2.33765</v>
      </c>
      <c r="GY95">
        <v>1.44897</v>
      </c>
      <c r="GZ95">
        <v>2.50854</v>
      </c>
      <c r="HA95">
        <v>36.1754</v>
      </c>
      <c r="HB95">
        <v>24.0262</v>
      </c>
      <c r="HC95">
        <v>18</v>
      </c>
      <c r="HD95">
        <v>490.104</v>
      </c>
      <c r="HE95">
        <v>448.15</v>
      </c>
      <c r="HF95">
        <v>13.378</v>
      </c>
      <c r="HG95">
        <v>25.5779</v>
      </c>
      <c r="HH95">
        <v>30.0001</v>
      </c>
      <c r="HI95">
        <v>25.507</v>
      </c>
      <c r="HJ95">
        <v>25.5951</v>
      </c>
      <c r="HK95">
        <v>55.0219</v>
      </c>
      <c r="HL95">
        <v>23.3518</v>
      </c>
      <c r="HM95">
        <v>9.296989999999999</v>
      </c>
      <c r="HN95">
        <v>13.3635</v>
      </c>
      <c r="HO95">
        <v>1323.27</v>
      </c>
      <c r="HP95">
        <v>8.877090000000001</v>
      </c>
      <c r="HQ95">
        <v>101.097</v>
      </c>
      <c r="HR95">
        <v>102.31</v>
      </c>
    </row>
    <row r="96" spans="1:226">
      <c r="A96">
        <v>80</v>
      </c>
      <c r="B96">
        <v>1679505742.6</v>
      </c>
      <c r="C96">
        <v>486.5</v>
      </c>
      <c r="D96" t="s">
        <v>519</v>
      </c>
      <c r="E96" t="s">
        <v>520</v>
      </c>
      <c r="F96">
        <v>5</v>
      </c>
      <c r="G96" t="s">
        <v>353</v>
      </c>
      <c r="H96" t="s">
        <v>354</v>
      </c>
      <c r="I96">
        <v>1679505734.814285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1320.965495001248</v>
      </c>
      <c r="AK96">
        <v>1298.624242424242</v>
      </c>
      <c r="AL96">
        <v>3.312340201904336</v>
      </c>
      <c r="AM96">
        <v>63.93369429513372</v>
      </c>
      <c r="AN96">
        <f>(AP96 - AO96 + BO96*1E3/(8.314*(BQ96+273.15)) * AR96/BN96 * AQ96) * BN96/(100*BB96) * 1000/(1000 - AP96)</f>
        <v>0</v>
      </c>
      <c r="AO96">
        <v>8.830503564203177</v>
      </c>
      <c r="AP96">
        <v>9.376042484848483</v>
      </c>
      <c r="AQ96">
        <v>-8.454555138084823E-07</v>
      </c>
      <c r="AR96">
        <v>100.9875523592358</v>
      </c>
      <c r="AS96">
        <v>2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1.65</v>
      </c>
      <c r="BC96">
        <v>0.5</v>
      </c>
      <c r="BD96" t="s">
        <v>355</v>
      </c>
      <c r="BE96">
        <v>2</v>
      </c>
      <c r="BF96" t="b">
        <v>1</v>
      </c>
      <c r="BG96">
        <v>1679505734.814285</v>
      </c>
      <c r="BH96">
        <v>1262.561071428572</v>
      </c>
      <c r="BI96">
        <v>1293.076071428571</v>
      </c>
      <c r="BJ96">
        <v>9.383552499999999</v>
      </c>
      <c r="BK96">
        <v>8.831556428571428</v>
      </c>
      <c r="BL96">
        <v>1256.961071428572</v>
      </c>
      <c r="BM96">
        <v>9.305461071428573</v>
      </c>
      <c r="BN96">
        <v>500.0661785714286</v>
      </c>
      <c r="BO96">
        <v>90.14511428571427</v>
      </c>
      <c r="BP96">
        <v>0.09999149999999998</v>
      </c>
      <c r="BQ96">
        <v>18.85545714285714</v>
      </c>
      <c r="BR96">
        <v>19.99512857142858</v>
      </c>
      <c r="BS96">
        <v>999.9000000000002</v>
      </c>
      <c r="BT96">
        <v>0</v>
      </c>
      <c r="BU96">
        <v>0</v>
      </c>
      <c r="BV96">
        <v>9993.797142857142</v>
      </c>
      <c r="BW96">
        <v>0</v>
      </c>
      <c r="BX96">
        <v>9.32272</v>
      </c>
      <c r="BY96">
        <v>-30.51498214285714</v>
      </c>
      <c r="BZ96">
        <v>1274.520357142857</v>
      </c>
      <c r="CA96">
        <v>1304.598928571429</v>
      </c>
      <c r="CB96">
        <v>0.5519960714285713</v>
      </c>
      <c r="CC96">
        <v>1293.076071428571</v>
      </c>
      <c r="CD96">
        <v>8.831556428571428</v>
      </c>
      <c r="CE96">
        <v>0.8458814642857142</v>
      </c>
      <c r="CF96">
        <v>0.7961217142857143</v>
      </c>
      <c r="CG96">
        <v>4.501492857142857</v>
      </c>
      <c r="CH96">
        <v>3.638339642857144</v>
      </c>
      <c r="CI96">
        <v>1999.977142857143</v>
      </c>
      <c r="CJ96">
        <v>0.9799937142857141</v>
      </c>
      <c r="CK96">
        <v>0.02000632857142857</v>
      </c>
      <c r="CL96">
        <v>0</v>
      </c>
      <c r="CM96">
        <v>2.09935</v>
      </c>
      <c r="CN96">
        <v>0</v>
      </c>
      <c r="CO96">
        <v>3372.856428571428</v>
      </c>
      <c r="CP96">
        <v>17337.99285714285</v>
      </c>
      <c r="CQ96">
        <v>38.88367857142857</v>
      </c>
      <c r="CR96">
        <v>39.89710714285713</v>
      </c>
      <c r="CS96">
        <v>38.99528571428571</v>
      </c>
      <c r="CT96">
        <v>37.64039285714286</v>
      </c>
      <c r="CU96">
        <v>37.70064285714285</v>
      </c>
      <c r="CV96">
        <v>1959.967142857142</v>
      </c>
      <c r="CW96">
        <v>40.01</v>
      </c>
      <c r="CX96">
        <v>0</v>
      </c>
      <c r="CY96">
        <v>1679505772.5</v>
      </c>
      <c r="CZ96">
        <v>0</v>
      </c>
      <c r="DA96">
        <v>0</v>
      </c>
      <c r="DB96" t="s">
        <v>356</v>
      </c>
      <c r="DC96">
        <v>1679454360.5</v>
      </c>
      <c r="DD96">
        <v>1679454360.5</v>
      </c>
      <c r="DE96">
        <v>0</v>
      </c>
      <c r="DF96">
        <v>-0.152</v>
      </c>
      <c r="DG96">
        <v>-0.046</v>
      </c>
      <c r="DH96">
        <v>3.296</v>
      </c>
      <c r="DI96">
        <v>0.35</v>
      </c>
      <c r="DJ96">
        <v>420</v>
      </c>
      <c r="DK96">
        <v>24</v>
      </c>
      <c r="DL96">
        <v>0.27</v>
      </c>
      <c r="DM96">
        <v>0.09</v>
      </c>
      <c r="DN96">
        <v>-30.622165</v>
      </c>
      <c r="DO96">
        <v>1.613558724202665</v>
      </c>
      <c r="DP96">
        <v>0.2265020005982287</v>
      </c>
      <c r="DQ96">
        <v>0</v>
      </c>
      <c r="DR96">
        <v>0.5534462</v>
      </c>
      <c r="DS96">
        <v>-0.02589079924953125</v>
      </c>
      <c r="DT96">
        <v>0.002896409425478382</v>
      </c>
      <c r="DU96">
        <v>1</v>
      </c>
      <c r="DV96">
        <v>1</v>
      </c>
      <c r="DW96">
        <v>2</v>
      </c>
      <c r="DX96" t="s">
        <v>357</v>
      </c>
      <c r="DY96">
        <v>2.98084</v>
      </c>
      <c r="DZ96">
        <v>2.7284</v>
      </c>
      <c r="EA96">
        <v>0.182831</v>
      </c>
      <c r="EB96">
        <v>0.187155</v>
      </c>
      <c r="EC96">
        <v>0.0541204</v>
      </c>
      <c r="ED96">
        <v>0.0522464</v>
      </c>
      <c r="EE96">
        <v>24566.5</v>
      </c>
      <c r="EF96">
        <v>24126</v>
      </c>
      <c r="EG96">
        <v>30587.5</v>
      </c>
      <c r="EH96">
        <v>29922.3</v>
      </c>
      <c r="EI96">
        <v>39938.1</v>
      </c>
      <c r="EJ96">
        <v>37357.8</v>
      </c>
      <c r="EK96">
        <v>46773.4</v>
      </c>
      <c r="EL96">
        <v>44492</v>
      </c>
      <c r="EM96">
        <v>1.88663</v>
      </c>
      <c r="EN96">
        <v>1.86565</v>
      </c>
      <c r="EO96">
        <v>0.056155</v>
      </c>
      <c r="EP96">
        <v>0</v>
      </c>
      <c r="EQ96">
        <v>19.0385</v>
      </c>
      <c r="ER96">
        <v>999.9</v>
      </c>
      <c r="ES96">
        <v>25.5</v>
      </c>
      <c r="ET96">
        <v>30.4</v>
      </c>
      <c r="EU96">
        <v>12.3316</v>
      </c>
      <c r="EV96">
        <v>63.6623</v>
      </c>
      <c r="EW96">
        <v>23.1891</v>
      </c>
      <c r="EX96">
        <v>1</v>
      </c>
      <c r="EY96">
        <v>-0.0972967</v>
      </c>
      <c r="EZ96">
        <v>4.81171</v>
      </c>
      <c r="FA96">
        <v>20.1399</v>
      </c>
      <c r="FB96">
        <v>5.23301</v>
      </c>
      <c r="FC96">
        <v>11.9724</v>
      </c>
      <c r="FD96">
        <v>4.97145</v>
      </c>
      <c r="FE96">
        <v>3.28958</v>
      </c>
      <c r="FF96">
        <v>9999</v>
      </c>
      <c r="FG96">
        <v>9999</v>
      </c>
      <c r="FH96">
        <v>9999</v>
      </c>
      <c r="FI96">
        <v>999.9</v>
      </c>
      <c r="FJ96">
        <v>4.97291</v>
      </c>
      <c r="FK96">
        <v>1.87695</v>
      </c>
      <c r="FL96">
        <v>1.87504</v>
      </c>
      <c r="FM96">
        <v>1.87789</v>
      </c>
      <c r="FN96">
        <v>1.87454</v>
      </c>
      <c r="FO96">
        <v>1.8782</v>
      </c>
      <c r="FP96">
        <v>1.87527</v>
      </c>
      <c r="FQ96">
        <v>1.87637</v>
      </c>
      <c r="FR96">
        <v>0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5.65</v>
      </c>
      <c r="GF96">
        <v>0.078</v>
      </c>
      <c r="GG96">
        <v>1.972114183739502</v>
      </c>
      <c r="GH96">
        <v>0.004449671774874308</v>
      </c>
      <c r="GI96">
        <v>-1.829466635312074E-06</v>
      </c>
      <c r="GJ96">
        <v>4.661545964856727E-10</v>
      </c>
      <c r="GK96">
        <v>0.005649818396270764</v>
      </c>
      <c r="GL96">
        <v>0.003047750899037379</v>
      </c>
      <c r="GM96">
        <v>0.0005145890388989142</v>
      </c>
      <c r="GN96">
        <v>-5.930110997495773E-07</v>
      </c>
      <c r="GO96">
        <v>0</v>
      </c>
      <c r="GP96">
        <v>2134</v>
      </c>
      <c r="GQ96">
        <v>1</v>
      </c>
      <c r="GR96">
        <v>23</v>
      </c>
      <c r="GS96">
        <v>856.4</v>
      </c>
      <c r="GT96">
        <v>856.4</v>
      </c>
      <c r="GU96">
        <v>2.77466</v>
      </c>
      <c r="GV96">
        <v>2.53052</v>
      </c>
      <c r="GW96">
        <v>1.39893</v>
      </c>
      <c r="GX96">
        <v>2.33765</v>
      </c>
      <c r="GY96">
        <v>1.44897</v>
      </c>
      <c r="GZ96">
        <v>2.48901</v>
      </c>
      <c r="HA96">
        <v>36.1989</v>
      </c>
      <c r="HB96">
        <v>24.0262</v>
      </c>
      <c r="HC96">
        <v>18</v>
      </c>
      <c r="HD96">
        <v>490.062</v>
      </c>
      <c r="HE96">
        <v>448.237</v>
      </c>
      <c r="HF96">
        <v>13.3675</v>
      </c>
      <c r="HG96">
        <v>25.5752</v>
      </c>
      <c r="HH96">
        <v>30.0001</v>
      </c>
      <c r="HI96">
        <v>25.5049</v>
      </c>
      <c r="HJ96">
        <v>25.5925</v>
      </c>
      <c r="HK96">
        <v>55.5456</v>
      </c>
      <c r="HL96">
        <v>23.3518</v>
      </c>
      <c r="HM96">
        <v>9.296989999999999</v>
      </c>
      <c r="HN96">
        <v>13.3683</v>
      </c>
      <c r="HO96">
        <v>1336.63</v>
      </c>
      <c r="HP96">
        <v>8.877090000000001</v>
      </c>
      <c r="HQ96">
        <v>101.096</v>
      </c>
      <c r="HR96">
        <v>102.312</v>
      </c>
    </row>
    <row r="97" spans="1:226">
      <c r="A97">
        <v>81</v>
      </c>
      <c r="B97">
        <v>1679505747.6</v>
      </c>
      <c r="C97">
        <v>491.5</v>
      </c>
      <c r="D97" t="s">
        <v>521</v>
      </c>
      <c r="E97" t="s">
        <v>522</v>
      </c>
      <c r="F97">
        <v>5</v>
      </c>
      <c r="G97" t="s">
        <v>353</v>
      </c>
      <c r="H97" t="s">
        <v>354</v>
      </c>
      <c r="I97">
        <v>1679505740.1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1337.81513592877</v>
      </c>
      <c r="AK97">
        <v>1315.264242424242</v>
      </c>
      <c r="AL97">
        <v>3.320432117971643</v>
      </c>
      <c r="AM97">
        <v>63.93369429513372</v>
      </c>
      <c r="AN97">
        <f>(AP97 - AO97 + BO97*1E3/(8.314*(BQ97+273.15)) * AR97/BN97 * AQ97) * BN97/(100*BB97) * 1000/(1000 - AP97)</f>
        <v>0</v>
      </c>
      <c r="AO97">
        <v>8.828465894258192</v>
      </c>
      <c r="AP97">
        <v>9.370516666666662</v>
      </c>
      <c r="AQ97">
        <v>-8.458355153153301E-07</v>
      </c>
      <c r="AR97">
        <v>100.9875523592358</v>
      </c>
      <c r="AS97">
        <v>2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1.65</v>
      </c>
      <c r="BC97">
        <v>0.5</v>
      </c>
      <c r="BD97" t="s">
        <v>355</v>
      </c>
      <c r="BE97">
        <v>2</v>
      </c>
      <c r="BF97" t="b">
        <v>1</v>
      </c>
      <c r="BG97">
        <v>1679505740.1</v>
      </c>
      <c r="BH97">
        <v>1279.927777777778</v>
      </c>
      <c r="BI97">
        <v>1310.520740740741</v>
      </c>
      <c r="BJ97">
        <v>9.377936296296296</v>
      </c>
      <c r="BK97">
        <v>8.82948925925926</v>
      </c>
      <c r="BL97">
        <v>1274.292222222222</v>
      </c>
      <c r="BM97">
        <v>9.299914814814814</v>
      </c>
      <c r="BN97">
        <v>500.0632222222222</v>
      </c>
      <c r="BO97">
        <v>90.14614074074073</v>
      </c>
      <c r="BP97">
        <v>0.09998194074074075</v>
      </c>
      <c r="BQ97">
        <v>18.85345925925926</v>
      </c>
      <c r="BR97">
        <v>19.98794444444445</v>
      </c>
      <c r="BS97">
        <v>999.9000000000001</v>
      </c>
      <c r="BT97">
        <v>0</v>
      </c>
      <c r="BU97">
        <v>0</v>
      </c>
      <c r="BV97">
        <v>9998.847777777775</v>
      </c>
      <c r="BW97">
        <v>0</v>
      </c>
      <c r="BX97">
        <v>9.32272</v>
      </c>
      <c r="BY97">
        <v>-30.59260740740741</v>
      </c>
      <c r="BZ97">
        <v>1292.045925925926</v>
      </c>
      <c r="CA97">
        <v>1322.195555555556</v>
      </c>
      <c r="CB97">
        <v>0.5484469259259259</v>
      </c>
      <c r="CC97">
        <v>1310.520740740741</v>
      </c>
      <c r="CD97">
        <v>8.82948925925926</v>
      </c>
      <c r="CE97">
        <v>0.8453847407407409</v>
      </c>
      <c r="CF97">
        <v>0.7959443703703705</v>
      </c>
      <c r="CG97">
        <v>4.493100740740741</v>
      </c>
      <c r="CH97">
        <v>3.635178888888889</v>
      </c>
      <c r="CI97">
        <v>1999.991851851852</v>
      </c>
      <c r="CJ97">
        <v>0.9799934444444444</v>
      </c>
      <c r="CK97">
        <v>0.02000660740740741</v>
      </c>
      <c r="CL97">
        <v>0</v>
      </c>
      <c r="CM97">
        <v>2.086385185185185</v>
      </c>
      <c r="CN97">
        <v>0</v>
      </c>
      <c r="CO97">
        <v>3372.585925925926</v>
      </c>
      <c r="CP97">
        <v>17338.12962962963</v>
      </c>
      <c r="CQ97">
        <v>38.81225925925926</v>
      </c>
      <c r="CR97">
        <v>39.85396296296295</v>
      </c>
      <c r="CS97">
        <v>38.93485185185185</v>
      </c>
      <c r="CT97">
        <v>37.56688888888888</v>
      </c>
      <c r="CU97">
        <v>37.63388888888889</v>
      </c>
      <c r="CV97">
        <v>1959.981481481482</v>
      </c>
      <c r="CW97">
        <v>40.01037037037037</v>
      </c>
      <c r="CX97">
        <v>0</v>
      </c>
      <c r="CY97">
        <v>1679505777.3</v>
      </c>
      <c r="CZ97">
        <v>0</v>
      </c>
      <c r="DA97">
        <v>0</v>
      </c>
      <c r="DB97" t="s">
        <v>356</v>
      </c>
      <c r="DC97">
        <v>1679454360.5</v>
      </c>
      <c r="DD97">
        <v>1679454360.5</v>
      </c>
      <c r="DE97">
        <v>0</v>
      </c>
      <c r="DF97">
        <v>-0.152</v>
      </c>
      <c r="DG97">
        <v>-0.046</v>
      </c>
      <c r="DH97">
        <v>3.296</v>
      </c>
      <c r="DI97">
        <v>0.35</v>
      </c>
      <c r="DJ97">
        <v>420</v>
      </c>
      <c r="DK97">
        <v>24</v>
      </c>
      <c r="DL97">
        <v>0.27</v>
      </c>
      <c r="DM97">
        <v>0.09</v>
      </c>
      <c r="DN97">
        <v>-30.575675</v>
      </c>
      <c r="DO97">
        <v>-1.00797973733579</v>
      </c>
      <c r="DP97">
        <v>0.1337055902907578</v>
      </c>
      <c r="DQ97">
        <v>0</v>
      </c>
      <c r="DR97">
        <v>0.550017375</v>
      </c>
      <c r="DS97">
        <v>-0.04229084803002001</v>
      </c>
      <c r="DT97">
        <v>0.004311410364877717</v>
      </c>
      <c r="DU97">
        <v>1</v>
      </c>
      <c r="DV97">
        <v>1</v>
      </c>
      <c r="DW97">
        <v>2</v>
      </c>
      <c r="DX97" t="s">
        <v>357</v>
      </c>
      <c r="DY97">
        <v>2.9808</v>
      </c>
      <c r="DZ97">
        <v>2.72811</v>
      </c>
      <c r="EA97">
        <v>0.184255</v>
      </c>
      <c r="EB97">
        <v>0.188586</v>
      </c>
      <c r="EC97">
        <v>0.0540961</v>
      </c>
      <c r="ED97">
        <v>0.0522297</v>
      </c>
      <c r="EE97">
        <v>24523.5</v>
      </c>
      <c r="EF97">
        <v>24083.4</v>
      </c>
      <c r="EG97">
        <v>30587.3</v>
      </c>
      <c r="EH97">
        <v>29922.1</v>
      </c>
      <c r="EI97">
        <v>39938.9</v>
      </c>
      <c r="EJ97">
        <v>37358.2</v>
      </c>
      <c r="EK97">
        <v>46773.1</v>
      </c>
      <c r="EL97">
        <v>44491.5</v>
      </c>
      <c r="EM97">
        <v>1.88703</v>
      </c>
      <c r="EN97">
        <v>1.86578</v>
      </c>
      <c r="EO97">
        <v>0.0572726</v>
      </c>
      <c r="EP97">
        <v>0</v>
      </c>
      <c r="EQ97">
        <v>19.0371</v>
      </c>
      <c r="ER97">
        <v>999.9</v>
      </c>
      <c r="ES97">
        <v>25.5</v>
      </c>
      <c r="ET97">
        <v>30.4</v>
      </c>
      <c r="EU97">
        <v>12.3313</v>
      </c>
      <c r="EV97">
        <v>63.3723</v>
      </c>
      <c r="EW97">
        <v>23.3494</v>
      </c>
      <c r="EX97">
        <v>1</v>
      </c>
      <c r="EY97">
        <v>-0.0975762</v>
      </c>
      <c r="EZ97">
        <v>4.73361</v>
      </c>
      <c r="FA97">
        <v>20.1422</v>
      </c>
      <c r="FB97">
        <v>5.23167</v>
      </c>
      <c r="FC97">
        <v>11.9709</v>
      </c>
      <c r="FD97">
        <v>4.97095</v>
      </c>
      <c r="FE97">
        <v>3.2895</v>
      </c>
      <c r="FF97">
        <v>9999</v>
      </c>
      <c r="FG97">
        <v>9999</v>
      </c>
      <c r="FH97">
        <v>9999</v>
      </c>
      <c r="FI97">
        <v>999.9</v>
      </c>
      <c r="FJ97">
        <v>4.9729</v>
      </c>
      <c r="FK97">
        <v>1.87698</v>
      </c>
      <c r="FL97">
        <v>1.87507</v>
      </c>
      <c r="FM97">
        <v>1.8779</v>
      </c>
      <c r="FN97">
        <v>1.87456</v>
      </c>
      <c r="FO97">
        <v>1.8782</v>
      </c>
      <c r="FP97">
        <v>1.87531</v>
      </c>
      <c r="FQ97">
        <v>1.87637</v>
      </c>
      <c r="FR97">
        <v>0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5.69</v>
      </c>
      <c r="GF97">
        <v>0.0779</v>
      </c>
      <c r="GG97">
        <v>1.972114183739502</v>
      </c>
      <c r="GH97">
        <v>0.004449671774874308</v>
      </c>
      <c r="GI97">
        <v>-1.829466635312074E-06</v>
      </c>
      <c r="GJ97">
        <v>4.661545964856727E-10</v>
      </c>
      <c r="GK97">
        <v>0.005649818396270764</v>
      </c>
      <c r="GL97">
        <v>0.003047750899037379</v>
      </c>
      <c r="GM97">
        <v>0.0005145890388989142</v>
      </c>
      <c r="GN97">
        <v>-5.930110997495773E-07</v>
      </c>
      <c r="GO97">
        <v>0</v>
      </c>
      <c r="GP97">
        <v>2134</v>
      </c>
      <c r="GQ97">
        <v>1</v>
      </c>
      <c r="GR97">
        <v>23</v>
      </c>
      <c r="GS97">
        <v>856.5</v>
      </c>
      <c r="GT97">
        <v>856.5</v>
      </c>
      <c r="GU97">
        <v>2.80396</v>
      </c>
      <c r="GV97">
        <v>2.52563</v>
      </c>
      <c r="GW97">
        <v>1.39893</v>
      </c>
      <c r="GX97">
        <v>2.33765</v>
      </c>
      <c r="GY97">
        <v>1.44897</v>
      </c>
      <c r="GZ97">
        <v>2.48535</v>
      </c>
      <c r="HA97">
        <v>36.2224</v>
      </c>
      <c r="HB97">
        <v>24.0175</v>
      </c>
      <c r="HC97">
        <v>18</v>
      </c>
      <c r="HD97">
        <v>490.257</v>
      </c>
      <c r="HE97">
        <v>448.292</v>
      </c>
      <c r="HF97">
        <v>13.3726</v>
      </c>
      <c r="HG97">
        <v>25.5725</v>
      </c>
      <c r="HH97">
        <v>29.9999</v>
      </c>
      <c r="HI97">
        <v>25.5017</v>
      </c>
      <c r="HJ97">
        <v>25.5898</v>
      </c>
      <c r="HK97">
        <v>56.1272</v>
      </c>
      <c r="HL97">
        <v>23.3518</v>
      </c>
      <c r="HM97">
        <v>9.296989999999999</v>
      </c>
      <c r="HN97">
        <v>13.3865</v>
      </c>
      <c r="HO97">
        <v>1356.67</v>
      </c>
      <c r="HP97">
        <v>8.877090000000001</v>
      </c>
      <c r="HQ97">
        <v>101.096</v>
      </c>
      <c r="HR97">
        <v>102.311</v>
      </c>
    </row>
    <row r="98" spans="1:226">
      <c r="A98">
        <v>82</v>
      </c>
      <c r="B98">
        <v>1679505752.6</v>
      </c>
      <c r="C98">
        <v>496.5</v>
      </c>
      <c r="D98" t="s">
        <v>523</v>
      </c>
      <c r="E98" t="s">
        <v>524</v>
      </c>
      <c r="F98">
        <v>5</v>
      </c>
      <c r="G98" t="s">
        <v>353</v>
      </c>
      <c r="H98" t="s">
        <v>354</v>
      </c>
      <c r="I98">
        <v>1679505744.814285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1354.612255688297</v>
      </c>
      <c r="AK98">
        <v>1331.983939393939</v>
      </c>
      <c r="AL98">
        <v>3.347275225657289</v>
      </c>
      <c r="AM98">
        <v>63.93369429513372</v>
      </c>
      <c r="AN98">
        <f>(AP98 - AO98 + BO98*1E3/(8.314*(BQ98+273.15)) * AR98/BN98 * AQ98) * BN98/(100*BB98) * 1000/(1000 - AP98)</f>
        <v>0</v>
      </c>
      <c r="AO98">
        <v>8.826080664260951</v>
      </c>
      <c r="AP98">
        <v>9.365345333333332</v>
      </c>
      <c r="AQ98">
        <v>-8.428295515728482E-07</v>
      </c>
      <c r="AR98">
        <v>100.9875523592358</v>
      </c>
      <c r="AS98">
        <v>2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1.65</v>
      </c>
      <c r="BC98">
        <v>0.5</v>
      </c>
      <c r="BD98" t="s">
        <v>355</v>
      </c>
      <c r="BE98">
        <v>2</v>
      </c>
      <c r="BF98" t="b">
        <v>1</v>
      </c>
      <c r="BG98">
        <v>1679505744.814285</v>
      </c>
      <c r="BH98">
        <v>1295.426785714286</v>
      </c>
      <c r="BI98">
        <v>1326.174642857143</v>
      </c>
      <c r="BJ98">
        <v>9.372866785714283</v>
      </c>
      <c r="BK98">
        <v>8.828185000000001</v>
      </c>
      <c r="BL98">
        <v>1289.759285714286</v>
      </c>
      <c r="BM98">
        <v>9.294907857142858</v>
      </c>
      <c r="BN98">
        <v>500.0593214285714</v>
      </c>
      <c r="BO98">
        <v>90.14576071428571</v>
      </c>
      <c r="BP98">
        <v>0.09983260357142858</v>
      </c>
      <c r="BQ98">
        <v>18.851575</v>
      </c>
      <c r="BR98">
        <v>19.98734642857143</v>
      </c>
      <c r="BS98">
        <v>999.9000000000002</v>
      </c>
      <c r="BT98">
        <v>0</v>
      </c>
      <c r="BU98">
        <v>0</v>
      </c>
      <c r="BV98">
        <v>10003.28321428571</v>
      </c>
      <c r="BW98">
        <v>0</v>
      </c>
      <c r="BX98">
        <v>9.32272</v>
      </c>
      <c r="BY98">
        <v>-30.74710357142857</v>
      </c>
      <c r="BZ98">
        <v>1307.684642857143</v>
      </c>
      <c r="CA98">
        <v>1337.986785714286</v>
      </c>
      <c r="CB98">
        <v>0.5446827857142857</v>
      </c>
      <c r="CC98">
        <v>1326.174642857143</v>
      </c>
      <c r="CD98">
        <v>8.828185000000001</v>
      </c>
      <c r="CE98">
        <v>0.844924107142857</v>
      </c>
      <c r="CF98">
        <v>0.795823357142857</v>
      </c>
      <c r="CG98">
        <v>4.485315</v>
      </c>
      <c r="CH98">
        <v>3.633020714285714</v>
      </c>
      <c r="CI98">
        <v>1999.978214285715</v>
      </c>
      <c r="CJ98">
        <v>0.9799928571428571</v>
      </c>
      <c r="CK98">
        <v>0.02000721428571428</v>
      </c>
      <c r="CL98">
        <v>0</v>
      </c>
      <c r="CM98">
        <v>2.123260714285714</v>
      </c>
      <c r="CN98">
        <v>0</v>
      </c>
      <c r="CO98">
        <v>3372.217142857142</v>
      </c>
      <c r="CP98">
        <v>17338</v>
      </c>
      <c r="CQ98">
        <v>38.78325</v>
      </c>
      <c r="CR98">
        <v>39.81453571428572</v>
      </c>
      <c r="CS98">
        <v>38.89921428571428</v>
      </c>
      <c r="CT98">
        <v>37.51767857142858</v>
      </c>
      <c r="CU98">
        <v>37.59128571428572</v>
      </c>
      <c r="CV98">
        <v>1959.967142857143</v>
      </c>
      <c r="CW98">
        <v>40.01107142857143</v>
      </c>
      <c r="CX98">
        <v>0</v>
      </c>
      <c r="CY98">
        <v>1679505782.7</v>
      </c>
      <c r="CZ98">
        <v>0</v>
      </c>
      <c r="DA98">
        <v>0</v>
      </c>
      <c r="DB98" t="s">
        <v>356</v>
      </c>
      <c r="DC98">
        <v>1679454360.5</v>
      </c>
      <c r="DD98">
        <v>1679454360.5</v>
      </c>
      <c r="DE98">
        <v>0</v>
      </c>
      <c r="DF98">
        <v>-0.152</v>
      </c>
      <c r="DG98">
        <v>-0.046</v>
      </c>
      <c r="DH98">
        <v>3.296</v>
      </c>
      <c r="DI98">
        <v>0.35</v>
      </c>
      <c r="DJ98">
        <v>420</v>
      </c>
      <c r="DK98">
        <v>24</v>
      </c>
      <c r="DL98">
        <v>0.27</v>
      </c>
      <c r="DM98">
        <v>0.09</v>
      </c>
      <c r="DN98">
        <v>-30.6483525</v>
      </c>
      <c r="DO98">
        <v>-1.795921575984929</v>
      </c>
      <c r="DP98">
        <v>0.1833821665095875</v>
      </c>
      <c r="DQ98">
        <v>0</v>
      </c>
      <c r="DR98">
        <v>0.5472518750000001</v>
      </c>
      <c r="DS98">
        <v>-0.04463708442776962</v>
      </c>
      <c r="DT98">
        <v>0.004509417574296591</v>
      </c>
      <c r="DU98">
        <v>1</v>
      </c>
      <c r="DV98">
        <v>1</v>
      </c>
      <c r="DW98">
        <v>2</v>
      </c>
      <c r="DX98" t="s">
        <v>357</v>
      </c>
      <c r="DY98">
        <v>2.98059</v>
      </c>
      <c r="DZ98">
        <v>2.72853</v>
      </c>
      <c r="EA98">
        <v>0.18567</v>
      </c>
      <c r="EB98">
        <v>0.190004</v>
      </c>
      <c r="EC98">
        <v>0.0540711</v>
      </c>
      <c r="ED98">
        <v>0.0522237</v>
      </c>
      <c r="EE98">
        <v>24481.3</v>
      </c>
      <c r="EF98">
        <v>24041.3</v>
      </c>
      <c r="EG98">
        <v>30587.6</v>
      </c>
      <c r="EH98">
        <v>29922.1</v>
      </c>
      <c r="EI98">
        <v>39940.5</v>
      </c>
      <c r="EJ98">
        <v>37358.7</v>
      </c>
      <c r="EK98">
        <v>46773.6</v>
      </c>
      <c r="EL98">
        <v>44491.8</v>
      </c>
      <c r="EM98">
        <v>1.88682</v>
      </c>
      <c r="EN98">
        <v>1.86598</v>
      </c>
      <c r="EO98">
        <v>0.0582635</v>
      </c>
      <c r="EP98">
        <v>0</v>
      </c>
      <c r="EQ98">
        <v>19.0371</v>
      </c>
      <c r="ER98">
        <v>999.9</v>
      </c>
      <c r="ES98">
        <v>25.5</v>
      </c>
      <c r="ET98">
        <v>30.4</v>
      </c>
      <c r="EU98">
        <v>12.3308</v>
      </c>
      <c r="EV98">
        <v>63.5623</v>
      </c>
      <c r="EW98">
        <v>23.738</v>
      </c>
      <c r="EX98">
        <v>1</v>
      </c>
      <c r="EY98">
        <v>-0.09829010000000001</v>
      </c>
      <c r="EZ98">
        <v>4.72003</v>
      </c>
      <c r="FA98">
        <v>20.1424</v>
      </c>
      <c r="FB98">
        <v>5.23316</v>
      </c>
      <c r="FC98">
        <v>11.9713</v>
      </c>
      <c r="FD98">
        <v>4.9717</v>
      </c>
      <c r="FE98">
        <v>3.28953</v>
      </c>
      <c r="FF98">
        <v>9999</v>
      </c>
      <c r="FG98">
        <v>9999</v>
      </c>
      <c r="FH98">
        <v>9999</v>
      </c>
      <c r="FI98">
        <v>999.9</v>
      </c>
      <c r="FJ98">
        <v>4.9729</v>
      </c>
      <c r="FK98">
        <v>1.87697</v>
      </c>
      <c r="FL98">
        <v>1.8751</v>
      </c>
      <c r="FM98">
        <v>1.8779</v>
      </c>
      <c r="FN98">
        <v>1.87456</v>
      </c>
      <c r="FO98">
        <v>1.87821</v>
      </c>
      <c r="FP98">
        <v>1.87531</v>
      </c>
      <c r="FQ98">
        <v>1.87639</v>
      </c>
      <c r="FR98">
        <v>0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5.72</v>
      </c>
      <c r="GF98">
        <v>0.0779</v>
      </c>
      <c r="GG98">
        <v>1.972114183739502</v>
      </c>
      <c r="GH98">
        <v>0.004449671774874308</v>
      </c>
      <c r="GI98">
        <v>-1.829466635312074E-06</v>
      </c>
      <c r="GJ98">
        <v>4.661545964856727E-10</v>
      </c>
      <c r="GK98">
        <v>0.005649818396270764</v>
      </c>
      <c r="GL98">
        <v>0.003047750899037379</v>
      </c>
      <c r="GM98">
        <v>0.0005145890388989142</v>
      </c>
      <c r="GN98">
        <v>-5.930110997495773E-07</v>
      </c>
      <c r="GO98">
        <v>0</v>
      </c>
      <c r="GP98">
        <v>2134</v>
      </c>
      <c r="GQ98">
        <v>1</v>
      </c>
      <c r="GR98">
        <v>23</v>
      </c>
      <c r="GS98">
        <v>856.5</v>
      </c>
      <c r="GT98">
        <v>856.5</v>
      </c>
      <c r="GU98">
        <v>2.82959</v>
      </c>
      <c r="GV98">
        <v>2.53296</v>
      </c>
      <c r="GW98">
        <v>1.39893</v>
      </c>
      <c r="GX98">
        <v>2.33765</v>
      </c>
      <c r="GY98">
        <v>1.44897</v>
      </c>
      <c r="GZ98">
        <v>2.44141</v>
      </c>
      <c r="HA98">
        <v>36.1989</v>
      </c>
      <c r="HB98">
        <v>24.0175</v>
      </c>
      <c r="HC98">
        <v>18</v>
      </c>
      <c r="HD98">
        <v>490.132</v>
      </c>
      <c r="HE98">
        <v>448.395</v>
      </c>
      <c r="HF98">
        <v>13.3876</v>
      </c>
      <c r="HG98">
        <v>25.5699</v>
      </c>
      <c r="HH98">
        <v>29.9997</v>
      </c>
      <c r="HI98">
        <v>25.4995</v>
      </c>
      <c r="HJ98">
        <v>25.5871</v>
      </c>
      <c r="HK98">
        <v>56.6528</v>
      </c>
      <c r="HL98">
        <v>23.3518</v>
      </c>
      <c r="HM98">
        <v>9.296989999999999</v>
      </c>
      <c r="HN98">
        <v>13.395</v>
      </c>
      <c r="HO98">
        <v>1370.03</v>
      </c>
      <c r="HP98">
        <v>8.877090000000001</v>
      </c>
      <c r="HQ98">
        <v>101.097</v>
      </c>
      <c r="HR98">
        <v>102.312</v>
      </c>
    </row>
    <row r="99" spans="1:226">
      <c r="A99">
        <v>83</v>
      </c>
      <c r="B99">
        <v>1679505757.6</v>
      </c>
      <c r="C99">
        <v>501.5</v>
      </c>
      <c r="D99" t="s">
        <v>525</v>
      </c>
      <c r="E99" t="s">
        <v>526</v>
      </c>
      <c r="F99">
        <v>5</v>
      </c>
      <c r="G99" t="s">
        <v>353</v>
      </c>
      <c r="H99" t="s">
        <v>354</v>
      </c>
      <c r="I99">
        <v>1679505750.1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1371.57213333425</v>
      </c>
      <c r="AK99">
        <v>1348.655818181819</v>
      </c>
      <c r="AL99">
        <v>3.333818277910067</v>
      </c>
      <c r="AM99">
        <v>63.93369429513372</v>
      </c>
      <c r="AN99">
        <f>(AP99 - AO99 + BO99*1E3/(8.314*(BQ99+273.15)) * AR99/BN99 * AQ99) * BN99/(100*BB99) * 1000/(1000 - AP99)</f>
        <v>0</v>
      </c>
      <c r="AO99">
        <v>8.825746183218175</v>
      </c>
      <c r="AP99">
        <v>9.359834606060604</v>
      </c>
      <c r="AQ99">
        <v>-9.111370501734926E-07</v>
      </c>
      <c r="AR99">
        <v>100.9875523592358</v>
      </c>
      <c r="AS99">
        <v>2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1.65</v>
      </c>
      <c r="BC99">
        <v>0.5</v>
      </c>
      <c r="BD99" t="s">
        <v>355</v>
      </c>
      <c r="BE99">
        <v>2</v>
      </c>
      <c r="BF99" t="b">
        <v>1</v>
      </c>
      <c r="BG99">
        <v>1679505750.1</v>
      </c>
      <c r="BH99">
        <v>1312.882592592593</v>
      </c>
      <c r="BI99">
        <v>1343.841111111111</v>
      </c>
      <c r="BJ99">
        <v>9.367284444444445</v>
      </c>
      <c r="BK99">
        <v>8.826820370370369</v>
      </c>
      <c r="BL99">
        <v>1307.178518518519</v>
      </c>
      <c r="BM99">
        <v>9.289394814814816</v>
      </c>
      <c r="BN99">
        <v>500.0794814814814</v>
      </c>
      <c r="BO99">
        <v>90.14415185185187</v>
      </c>
      <c r="BP99">
        <v>0.09994608888888888</v>
      </c>
      <c r="BQ99">
        <v>18.85097407407407</v>
      </c>
      <c r="BR99">
        <v>19.99113703703703</v>
      </c>
      <c r="BS99">
        <v>999.9000000000001</v>
      </c>
      <c r="BT99">
        <v>0</v>
      </c>
      <c r="BU99">
        <v>0</v>
      </c>
      <c r="BV99">
        <v>10001.17925925926</v>
      </c>
      <c r="BW99">
        <v>0</v>
      </c>
      <c r="BX99">
        <v>9.32272</v>
      </c>
      <c r="BY99">
        <v>-30.95754814814815</v>
      </c>
      <c r="BZ99">
        <v>1325.297777777778</v>
      </c>
      <c r="CA99">
        <v>1355.807777777778</v>
      </c>
      <c r="CB99">
        <v>0.5404654074074074</v>
      </c>
      <c r="CC99">
        <v>1343.841111111111</v>
      </c>
      <c r="CD99">
        <v>8.826820370370369</v>
      </c>
      <c r="CE99">
        <v>0.8444057407407407</v>
      </c>
      <c r="CF99">
        <v>0.795686074074074</v>
      </c>
      <c r="CG99">
        <v>4.47655</v>
      </c>
      <c r="CH99">
        <v>3.630573703703704</v>
      </c>
      <c r="CI99">
        <v>2000.016666666667</v>
      </c>
      <c r="CJ99">
        <v>0.9799928888888888</v>
      </c>
      <c r="CK99">
        <v>0.02000718148148148</v>
      </c>
      <c r="CL99">
        <v>0</v>
      </c>
      <c r="CM99">
        <v>2.118681481481481</v>
      </c>
      <c r="CN99">
        <v>0</v>
      </c>
      <c r="CO99">
        <v>3371.76037037037</v>
      </c>
      <c r="CP99">
        <v>17338.32962962963</v>
      </c>
      <c r="CQ99">
        <v>38.68033333333334</v>
      </c>
      <c r="CR99">
        <v>39.76129629629629</v>
      </c>
      <c r="CS99">
        <v>38.81214814814815</v>
      </c>
      <c r="CT99">
        <v>37.44892592592593</v>
      </c>
      <c r="CU99">
        <v>37.52755555555555</v>
      </c>
      <c r="CV99">
        <v>1960.005185185185</v>
      </c>
      <c r="CW99">
        <v>40.01148148148148</v>
      </c>
      <c r="CX99">
        <v>0</v>
      </c>
      <c r="CY99">
        <v>1679505787.5</v>
      </c>
      <c r="CZ99">
        <v>0</v>
      </c>
      <c r="DA99">
        <v>0</v>
      </c>
      <c r="DB99" t="s">
        <v>356</v>
      </c>
      <c r="DC99">
        <v>1679454360.5</v>
      </c>
      <c r="DD99">
        <v>1679454360.5</v>
      </c>
      <c r="DE99">
        <v>0</v>
      </c>
      <c r="DF99">
        <v>-0.152</v>
      </c>
      <c r="DG99">
        <v>-0.046</v>
      </c>
      <c r="DH99">
        <v>3.296</v>
      </c>
      <c r="DI99">
        <v>0.35</v>
      </c>
      <c r="DJ99">
        <v>420</v>
      </c>
      <c r="DK99">
        <v>24</v>
      </c>
      <c r="DL99">
        <v>0.27</v>
      </c>
      <c r="DM99">
        <v>0.09</v>
      </c>
      <c r="DN99">
        <v>-30.82439024390244</v>
      </c>
      <c r="DO99">
        <v>-2.219243205574944</v>
      </c>
      <c r="DP99">
        <v>0.2238658840716024</v>
      </c>
      <c r="DQ99">
        <v>0</v>
      </c>
      <c r="DR99">
        <v>0.5432952682926829</v>
      </c>
      <c r="DS99">
        <v>-0.04877872473867533</v>
      </c>
      <c r="DT99">
        <v>0.004906803390536944</v>
      </c>
      <c r="DU99">
        <v>1</v>
      </c>
      <c r="DV99">
        <v>1</v>
      </c>
      <c r="DW99">
        <v>2</v>
      </c>
      <c r="DX99" t="s">
        <v>357</v>
      </c>
      <c r="DY99">
        <v>2.98059</v>
      </c>
      <c r="DZ99">
        <v>2.72847</v>
      </c>
      <c r="EA99">
        <v>0.187084</v>
      </c>
      <c r="EB99">
        <v>0.191428</v>
      </c>
      <c r="EC99">
        <v>0.0540484</v>
      </c>
      <c r="ED99">
        <v>0.0522217</v>
      </c>
      <c r="EE99">
        <v>24438.7</v>
      </c>
      <c r="EF99">
        <v>23999</v>
      </c>
      <c r="EG99">
        <v>30587.5</v>
      </c>
      <c r="EH99">
        <v>29922.1</v>
      </c>
      <c r="EI99">
        <v>39941.4</v>
      </c>
      <c r="EJ99">
        <v>37358.7</v>
      </c>
      <c r="EK99">
        <v>46773.4</v>
      </c>
      <c r="EL99">
        <v>44491.5</v>
      </c>
      <c r="EM99">
        <v>1.88687</v>
      </c>
      <c r="EN99">
        <v>1.86605</v>
      </c>
      <c r="EO99">
        <v>0.0576079</v>
      </c>
      <c r="EP99">
        <v>0</v>
      </c>
      <c r="EQ99">
        <v>19.0357</v>
      </c>
      <c r="ER99">
        <v>999.9</v>
      </c>
      <c r="ES99">
        <v>25.5</v>
      </c>
      <c r="ET99">
        <v>30.4</v>
      </c>
      <c r="EU99">
        <v>12.3314</v>
      </c>
      <c r="EV99">
        <v>63.7223</v>
      </c>
      <c r="EW99">
        <v>23.8742</v>
      </c>
      <c r="EX99">
        <v>1</v>
      </c>
      <c r="EY99">
        <v>-0.0982266</v>
      </c>
      <c r="EZ99">
        <v>4.80763</v>
      </c>
      <c r="FA99">
        <v>20.1399</v>
      </c>
      <c r="FB99">
        <v>5.23182</v>
      </c>
      <c r="FC99">
        <v>11.9703</v>
      </c>
      <c r="FD99">
        <v>4.9714</v>
      </c>
      <c r="FE99">
        <v>3.28948</v>
      </c>
      <c r="FF99">
        <v>9999</v>
      </c>
      <c r="FG99">
        <v>9999</v>
      </c>
      <c r="FH99">
        <v>9999</v>
      </c>
      <c r="FI99">
        <v>999.9</v>
      </c>
      <c r="FJ99">
        <v>4.97291</v>
      </c>
      <c r="FK99">
        <v>1.87694</v>
      </c>
      <c r="FL99">
        <v>1.87504</v>
      </c>
      <c r="FM99">
        <v>1.87789</v>
      </c>
      <c r="FN99">
        <v>1.87454</v>
      </c>
      <c r="FO99">
        <v>1.8782</v>
      </c>
      <c r="FP99">
        <v>1.8753</v>
      </c>
      <c r="FQ99">
        <v>1.87637</v>
      </c>
      <c r="FR99">
        <v>0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5.76</v>
      </c>
      <c r="GF99">
        <v>0.07779999999999999</v>
      </c>
      <c r="GG99">
        <v>1.972114183739502</v>
      </c>
      <c r="GH99">
        <v>0.004449671774874308</v>
      </c>
      <c r="GI99">
        <v>-1.829466635312074E-06</v>
      </c>
      <c r="GJ99">
        <v>4.661545964856727E-10</v>
      </c>
      <c r="GK99">
        <v>0.005649818396270764</v>
      </c>
      <c r="GL99">
        <v>0.003047750899037379</v>
      </c>
      <c r="GM99">
        <v>0.0005145890388989142</v>
      </c>
      <c r="GN99">
        <v>-5.930110997495773E-07</v>
      </c>
      <c r="GO99">
        <v>0</v>
      </c>
      <c r="GP99">
        <v>2134</v>
      </c>
      <c r="GQ99">
        <v>1</v>
      </c>
      <c r="GR99">
        <v>23</v>
      </c>
      <c r="GS99">
        <v>856.6</v>
      </c>
      <c r="GT99">
        <v>856.6</v>
      </c>
      <c r="GU99">
        <v>2.85889</v>
      </c>
      <c r="GV99">
        <v>2.53418</v>
      </c>
      <c r="GW99">
        <v>1.39893</v>
      </c>
      <c r="GX99">
        <v>2.33765</v>
      </c>
      <c r="GY99">
        <v>1.44897</v>
      </c>
      <c r="GZ99">
        <v>2.38647</v>
      </c>
      <c r="HA99">
        <v>36.1989</v>
      </c>
      <c r="HB99">
        <v>24.0175</v>
      </c>
      <c r="HC99">
        <v>18</v>
      </c>
      <c r="HD99">
        <v>490.141</v>
      </c>
      <c r="HE99">
        <v>448.424</v>
      </c>
      <c r="HF99">
        <v>13.3923</v>
      </c>
      <c r="HG99">
        <v>25.5672</v>
      </c>
      <c r="HH99">
        <v>29.9999</v>
      </c>
      <c r="HI99">
        <v>25.4968</v>
      </c>
      <c r="HJ99">
        <v>25.5849</v>
      </c>
      <c r="HK99">
        <v>57.2354</v>
      </c>
      <c r="HL99">
        <v>23.3518</v>
      </c>
      <c r="HM99">
        <v>9.296989999999999</v>
      </c>
      <c r="HN99">
        <v>13.3799</v>
      </c>
      <c r="HO99">
        <v>1390.06</v>
      </c>
      <c r="HP99">
        <v>8.877090000000001</v>
      </c>
      <c r="HQ99">
        <v>101.097</v>
      </c>
      <c r="HR99">
        <v>102.311</v>
      </c>
    </row>
    <row r="100" spans="1:226">
      <c r="A100">
        <v>84</v>
      </c>
      <c r="B100">
        <v>1679505762.6</v>
      </c>
      <c r="C100">
        <v>506.5</v>
      </c>
      <c r="D100" t="s">
        <v>527</v>
      </c>
      <c r="E100" t="s">
        <v>528</v>
      </c>
      <c r="F100">
        <v>5</v>
      </c>
      <c r="G100" t="s">
        <v>353</v>
      </c>
      <c r="H100" t="s">
        <v>354</v>
      </c>
      <c r="I100">
        <v>1679505754.814285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1388.439084940992</v>
      </c>
      <c r="AK100">
        <v>1365.627757575758</v>
      </c>
      <c r="AL100">
        <v>3.398900158352745</v>
      </c>
      <c r="AM100">
        <v>63.93369429513372</v>
      </c>
      <c r="AN100">
        <f>(AP100 - AO100 + BO100*1E3/(8.314*(BQ100+273.15)) * AR100/BN100 * AQ100) * BN100/(100*BB100) * 1000/(1000 - AP100)</f>
        <v>0</v>
      </c>
      <c r="AO100">
        <v>8.824314474149368</v>
      </c>
      <c r="AP100">
        <v>9.354246727272727</v>
      </c>
      <c r="AQ100">
        <v>-8.53029631961179E-07</v>
      </c>
      <c r="AR100">
        <v>100.9875523592358</v>
      </c>
      <c r="AS100">
        <v>2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1.65</v>
      </c>
      <c r="BC100">
        <v>0.5</v>
      </c>
      <c r="BD100" t="s">
        <v>355</v>
      </c>
      <c r="BE100">
        <v>2</v>
      </c>
      <c r="BF100" t="b">
        <v>1</v>
      </c>
      <c r="BG100">
        <v>1679505754.814285</v>
      </c>
      <c r="BH100">
        <v>1328.520357142857</v>
      </c>
      <c r="BI100">
        <v>1359.621071428571</v>
      </c>
      <c r="BJ100">
        <v>9.362156785714287</v>
      </c>
      <c r="BK100">
        <v>8.825436428571427</v>
      </c>
      <c r="BL100">
        <v>1322.785</v>
      </c>
      <c r="BM100">
        <v>9.284330000000001</v>
      </c>
      <c r="BN100">
        <v>500.0828928571428</v>
      </c>
      <c r="BO100">
        <v>90.14351785714288</v>
      </c>
      <c r="BP100">
        <v>0.1000046071428572</v>
      </c>
      <c r="BQ100">
        <v>18.8491</v>
      </c>
      <c r="BR100">
        <v>19.99651785714286</v>
      </c>
      <c r="BS100">
        <v>999.9000000000002</v>
      </c>
      <c r="BT100">
        <v>0</v>
      </c>
      <c r="BU100">
        <v>0</v>
      </c>
      <c r="BV100">
        <v>10002.25142857143</v>
      </c>
      <c r="BW100">
        <v>0</v>
      </c>
      <c r="BX100">
        <v>9.32272</v>
      </c>
      <c r="BY100">
        <v>-31.099375</v>
      </c>
      <c r="BZ100">
        <v>1341.076071428571</v>
      </c>
      <c r="CA100">
        <v>1371.726428571428</v>
      </c>
      <c r="CB100">
        <v>0.5367221785714286</v>
      </c>
      <c r="CC100">
        <v>1359.621071428571</v>
      </c>
      <c r="CD100">
        <v>8.825436428571427</v>
      </c>
      <c r="CE100">
        <v>0.8439376785714287</v>
      </c>
      <c r="CF100">
        <v>0.7955557142857144</v>
      </c>
      <c r="CG100">
        <v>4.468629285714285</v>
      </c>
      <c r="CH100">
        <v>3.628250714285714</v>
      </c>
      <c r="CI100">
        <v>2000.014642857143</v>
      </c>
      <c r="CJ100">
        <v>0.9799927499999999</v>
      </c>
      <c r="CK100">
        <v>0.020007325</v>
      </c>
      <c r="CL100">
        <v>0</v>
      </c>
      <c r="CM100">
        <v>2.137917857142857</v>
      </c>
      <c r="CN100">
        <v>0</v>
      </c>
      <c r="CO100">
        <v>3371.390357142857</v>
      </c>
      <c r="CP100">
        <v>17338.30357142857</v>
      </c>
      <c r="CQ100">
        <v>38.64485714285713</v>
      </c>
      <c r="CR100">
        <v>39.71625</v>
      </c>
      <c r="CS100">
        <v>38.77871428571429</v>
      </c>
      <c r="CT100">
        <v>37.39489285714286</v>
      </c>
      <c r="CU100">
        <v>37.48642857142857</v>
      </c>
      <c r="CV100">
        <v>1960.003214285714</v>
      </c>
      <c r="CW100">
        <v>40.01214285714286</v>
      </c>
      <c r="CX100">
        <v>0</v>
      </c>
      <c r="CY100">
        <v>1679505792.3</v>
      </c>
      <c r="CZ100">
        <v>0</v>
      </c>
      <c r="DA100">
        <v>0</v>
      </c>
      <c r="DB100" t="s">
        <v>356</v>
      </c>
      <c r="DC100">
        <v>1679454360.5</v>
      </c>
      <c r="DD100">
        <v>1679454360.5</v>
      </c>
      <c r="DE100">
        <v>0</v>
      </c>
      <c r="DF100">
        <v>-0.152</v>
      </c>
      <c r="DG100">
        <v>-0.046</v>
      </c>
      <c r="DH100">
        <v>3.296</v>
      </c>
      <c r="DI100">
        <v>0.35</v>
      </c>
      <c r="DJ100">
        <v>420</v>
      </c>
      <c r="DK100">
        <v>24</v>
      </c>
      <c r="DL100">
        <v>0.27</v>
      </c>
      <c r="DM100">
        <v>0.09</v>
      </c>
      <c r="DN100">
        <v>-31.01676</v>
      </c>
      <c r="DO100">
        <v>-1.96262814258909</v>
      </c>
      <c r="DP100">
        <v>0.197020979593545</v>
      </c>
      <c r="DQ100">
        <v>0</v>
      </c>
      <c r="DR100">
        <v>0.5385871</v>
      </c>
      <c r="DS100">
        <v>-0.0474636472795519</v>
      </c>
      <c r="DT100">
        <v>0.004597037360083121</v>
      </c>
      <c r="DU100">
        <v>1</v>
      </c>
      <c r="DV100">
        <v>1</v>
      </c>
      <c r="DW100">
        <v>2</v>
      </c>
      <c r="DX100" t="s">
        <v>357</v>
      </c>
      <c r="DY100">
        <v>2.98075</v>
      </c>
      <c r="DZ100">
        <v>2.7284</v>
      </c>
      <c r="EA100">
        <v>0.188509</v>
      </c>
      <c r="EB100">
        <v>0.192847</v>
      </c>
      <c r="EC100">
        <v>0.0540247</v>
      </c>
      <c r="ED100">
        <v>0.0522089</v>
      </c>
      <c r="EE100">
        <v>24396.7</v>
      </c>
      <c r="EF100">
        <v>23957.2</v>
      </c>
      <c r="EG100">
        <v>30588.5</v>
      </c>
      <c r="EH100">
        <v>29922.4</v>
      </c>
      <c r="EI100">
        <v>39943.7</v>
      </c>
      <c r="EJ100">
        <v>37359.8</v>
      </c>
      <c r="EK100">
        <v>46774.7</v>
      </c>
      <c r="EL100">
        <v>44492.1</v>
      </c>
      <c r="EM100">
        <v>1.88663</v>
      </c>
      <c r="EN100">
        <v>1.8662</v>
      </c>
      <c r="EO100">
        <v>0.058502</v>
      </c>
      <c r="EP100">
        <v>0</v>
      </c>
      <c r="EQ100">
        <v>19.0355</v>
      </c>
      <c r="ER100">
        <v>999.9</v>
      </c>
      <c r="ES100">
        <v>25.5</v>
      </c>
      <c r="ET100">
        <v>30.4</v>
      </c>
      <c r="EU100">
        <v>12.3325</v>
      </c>
      <c r="EV100">
        <v>63.1923</v>
      </c>
      <c r="EW100">
        <v>23.6819</v>
      </c>
      <c r="EX100">
        <v>1</v>
      </c>
      <c r="EY100">
        <v>-0.09875</v>
      </c>
      <c r="EZ100">
        <v>4.78974</v>
      </c>
      <c r="FA100">
        <v>20.1405</v>
      </c>
      <c r="FB100">
        <v>5.23241</v>
      </c>
      <c r="FC100">
        <v>11.9704</v>
      </c>
      <c r="FD100">
        <v>4.9715</v>
      </c>
      <c r="FE100">
        <v>3.28948</v>
      </c>
      <c r="FF100">
        <v>9999</v>
      </c>
      <c r="FG100">
        <v>9999</v>
      </c>
      <c r="FH100">
        <v>9999</v>
      </c>
      <c r="FI100">
        <v>999.9</v>
      </c>
      <c r="FJ100">
        <v>4.97291</v>
      </c>
      <c r="FK100">
        <v>1.87695</v>
      </c>
      <c r="FL100">
        <v>1.87506</v>
      </c>
      <c r="FM100">
        <v>1.8779</v>
      </c>
      <c r="FN100">
        <v>1.87454</v>
      </c>
      <c r="FO100">
        <v>1.8782</v>
      </c>
      <c r="FP100">
        <v>1.8753</v>
      </c>
      <c r="FQ100">
        <v>1.87637</v>
      </c>
      <c r="FR100">
        <v>0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5.79</v>
      </c>
      <c r="GF100">
        <v>0.07770000000000001</v>
      </c>
      <c r="GG100">
        <v>1.972114183739502</v>
      </c>
      <c r="GH100">
        <v>0.004449671774874308</v>
      </c>
      <c r="GI100">
        <v>-1.829466635312074E-06</v>
      </c>
      <c r="GJ100">
        <v>4.661545964856727E-10</v>
      </c>
      <c r="GK100">
        <v>0.005649818396270764</v>
      </c>
      <c r="GL100">
        <v>0.003047750899037379</v>
      </c>
      <c r="GM100">
        <v>0.0005145890388989142</v>
      </c>
      <c r="GN100">
        <v>-5.930110997495773E-07</v>
      </c>
      <c r="GO100">
        <v>0</v>
      </c>
      <c r="GP100">
        <v>2134</v>
      </c>
      <c r="GQ100">
        <v>1</v>
      </c>
      <c r="GR100">
        <v>23</v>
      </c>
      <c r="GS100">
        <v>856.7</v>
      </c>
      <c r="GT100">
        <v>856.7</v>
      </c>
      <c r="GU100">
        <v>2.88452</v>
      </c>
      <c r="GV100">
        <v>2.5293</v>
      </c>
      <c r="GW100">
        <v>1.39893</v>
      </c>
      <c r="GX100">
        <v>2.33765</v>
      </c>
      <c r="GY100">
        <v>1.44897</v>
      </c>
      <c r="GZ100">
        <v>2.37671</v>
      </c>
      <c r="HA100">
        <v>36.1989</v>
      </c>
      <c r="HB100">
        <v>24.0087</v>
      </c>
      <c r="HC100">
        <v>18</v>
      </c>
      <c r="HD100">
        <v>489.986</v>
      </c>
      <c r="HE100">
        <v>448.495</v>
      </c>
      <c r="HF100">
        <v>13.3844</v>
      </c>
      <c r="HG100">
        <v>25.5645</v>
      </c>
      <c r="HH100">
        <v>29.9999</v>
      </c>
      <c r="HI100">
        <v>25.4941</v>
      </c>
      <c r="HJ100">
        <v>25.5822</v>
      </c>
      <c r="HK100">
        <v>57.7519</v>
      </c>
      <c r="HL100">
        <v>23.3518</v>
      </c>
      <c r="HM100">
        <v>9.296989999999999</v>
      </c>
      <c r="HN100">
        <v>13.3842</v>
      </c>
      <c r="HO100">
        <v>1403.42</v>
      </c>
      <c r="HP100">
        <v>8.877090000000001</v>
      </c>
      <c r="HQ100">
        <v>101.1</v>
      </c>
      <c r="HR100">
        <v>102.312</v>
      </c>
    </row>
    <row r="101" spans="1:226">
      <c r="A101">
        <v>85</v>
      </c>
      <c r="B101">
        <v>1679505767.6</v>
      </c>
      <c r="C101">
        <v>511.5</v>
      </c>
      <c r="D101" t="s">
        <v>529</v>
      </c>
      <c r="E101" t="s">
        <v>530</v>
      </c>
      <c r="F101">
        <v>5</v>
      </c>
      <c r="G101" t="s">
        <v>353</v>
      </c>
      <c r="H101" t="s">
        <v>354</v>
      </c>
      <c r="I101">
        <v>1679505760.1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1405.478627476884</v>
      </c>
      <c r="AK101">
        <v>1382.549878787878</v>
      </c>
      <c r="AL101">
        <v>3.380069730800365</v>
      </c>
      <c r="AM101">
        <v>63.93369429513372</v>
      </c>
      <c r="AN101">
        <f>(AP101 - AO101 + BO101*1E3/(8.314*(BQ101+273.15)) * AR101/BN101 * AQ101) * BN101/(100*BB101) * 1000/(1000 - AP101)</f>
        <v>0</v>
      </c>
      <c r="AO101">
        <v>8.82186619439989</v>
      </c>
      <c r="AP101">
        <v>9.348697636363637</v>
      </c>
      <c r="AQ101">
        <v>-8.902557705620069E-07</v>
      </c>
      <c r="AR101">
        <v>100.9875523592358</v>
      </c>
      <c r="AS101">
        <v>2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1.65</v>
      </c>
      <c r="BC101">
        <v>0.5</v>
      </c>
      <c r="BD101" t="s">
        <v>355</v>
      </c>
      <c r="BE101">
        <v>2</v>
      </c>
      <c r="BF101" t="b">
        <v>1</v>
      </c>
      <c r="BG101">
        <v>1679505760.1</v>
      </c>
      <c r="BH101">
        <v>1346.154814814815</v>
      </c>
      <c r="BI101">
        <v>1377.391481481481</v>
      </c>
      <c r="BJ101">
        <v>9.356355185185185</v>
      </c>
      <c r="BK101">
        <v>8.823965925925926</v>
      </c>
      <c r="BL101">
        <v>1340.382962962963</v>
      </c>
      <c r="BM101">
        <v>9.278600740740741</v>
      </c>
      <c r="BN101">
        <v>500.0912592592592</v>
      </c>
      <c r="BO101">
        <v>90.14312592592594</v>
      </c>
      <c r="BP101">
        <v>0.1001217962962963</v>
      </c>
      <c r="BQ101">
        <v>18.84582222222222</v>
      </c>
      <c r="BR101">
        <v>19.99674074074074</v>
      </c>
      <c r="BS101">
        <v>999.9000000000001</v>
      </c>
      <c r="BT101">
        <v>0</v>
      </c>
      <c r="BU101">
        <v>0</v>
      </c>
      <c r="BV101">
        <v>10003.75037037037</v>
      </c>
      <c r="BW101">
        <v>0</v>
      </c>
      <c r="BX101">
        <v>9.32272</v>
      </c>
      <c r="BY101">
        <v>-31.23606666666667</v>
      </c>
      <c r="BZ101">
        <v>1358.868888888889</v>
      </c>
      <c r="CA101">
        <v>1389.652592592593</v>
      </c>
      <c r="CB101">
        <v>0.5323904814814815</v>
      </c>
      <c r="CC101">
        <v>1377.391481481481</v>
      </c>
      <c r="CD101">
        <v>8.823965925925926</v>
      </c>
      <c r="CE101">
        <v>0.8434110740740741</v>
      </c>
      <c r="CF101">
        <v>0.7954198518518517</v>
      </c>
      <c r="CG101">
        <v>4.459715185185186</v>
      </c>
      <c r="CH101">
        <v>3.625828148148148</v>
      </c>
      <c r="CI101">
        <v>2000.012222222222</v>
      </c>
      <c r="CJ101">
        <v>0.9799926666666665</v>
      </c>
      <c r="CK101">
        <v>0.02000741111111111</v>
      </c>
      <c r="CL101">
        <v>0</v>
      </c>
      <c r="CM101">
        <v>2.118503703703704</v>
      </c>
      <c r="CN101">
        <v>0</v>
      </c>
      <c r="CO101">
        <v>3370.932592592592</v>
      </c>
      <c r="CP101">
        <v>17338.28148148148</v>
      </c>
      <c r="CQ101">
        <v>38.55299999999999</v>
      </c>
      <c r="CR101">
        <v>39.66874074074074</v>
      </c>
      <c r="CS101">
        <v>38.70337037037037</v>
      </c>
      <c r="CT101">
        <v>37.33537037037037</v>
      </c>
      <c r="CU101">
        <v>37.43955555555556</v>
      </c>
      <c r="CV101">
        <v>1960</v>
      </c>
      <c r="CW101">
        <v>40.01481481481481</v>
      </c>
      <c r="CX101">
        <v>0</v>
      </c>
      <c r="CY101">
        <v>1679505797.7</v>
      </c>
      <c r="CZ101">
        <v>0</v>
      </c>
      <c r="DA101">
        <v>0</v>
      </c>
      <c r="DB101" t="s">
        <v>356</v>
      </c>
      <c r="DC101">
        <v>1679454360.5</v>
      </c>
      <c r="DD101">
        <v>1679454360.5</v>
      </c>
      <c r="DE101">
        <v>0</v>
      </c>
      <c r="DF101">
        <v>-0.152</v>
      </c>
      <c r="DG101">
        <v>-0.046</v>
      </c>
      <c r="DH101">
        <v>3.296</v>
      </c>
      <c r="DI101">
        <v>0.35</v>
      </c>
      <c r="DJ101">
        <v>420</v>
      </c>
      <c r="DK101">
        <v>24</v>
      </c>
      <c r="DL101">
        <v>0.27</v>
      </c>
      <c r="DM101">
        <v>0.09</v>
      </c>
      <c r="DN101">
        <v>-31.15079</v>
      </c>
      <c r="DO101">
        <v>-1.489006378986778</v>
      </c>
      <c r="DP101">
        <v>0.1586443708424598</v>
      </c>
      <c r="DQ101">
        <v>0</v>
      </c>
      <c r="DR101">
        <v>0.53475695</v>
      </c>
      <c r="DS101">
        <v>-0.0490530281425895</v>
      </c>
      <c r="DT101">
        <v>0.004747291374826286</v>
      </c>
      <c r="DU101">
        <v>1</v>
      </c>
      <c r="DV101">
        <v>1</v>
      </c>
      <c r="DW101">
        <v>2</v>
      </c>
      <c r="DX101" t="s">
        <v>357</v>
      </c>
      <c r="DY101">
        <v>2.98079</v>
      </c>
      <c r="DZ101">
        <v>2.72838</v>
      </c>
      <c r="EA101">
        <v>0.189911</v>
      </c>
      <c r="EB101">
        <v>0.194244</v>
      </c>
      <c r="EC101">
        <v>0.053998</v>
      </c>
      <c r="ED101">
        <v>0.0522096</v>
      </c>
      <c r="EE101">
        <v>24354.8</v>
      </c>
      <c r="EF101">
        <v>23915.6</v>
      </c>
      <c r="EG101">
        <v>30588.7</v>
      </c>
      <c r="EH101">
        <v>29922.1</v>
      </c>
      <c r="EI101">
        <v>39945.5</v>
      </c>
      <c r="EJ101">
        <v>37359.7</v>
      </c>
      <c r="EK101">
        <v>46775.3</v>
      </c>
      <c r="EL101">
        <v>44492</v>
      </c>
      <c r="EM101">
        <v>1.8867</v>
      </c>
      <c r="EN101">
        <v>1.8662</v>
      </c>
      <c r="EO101">
        <v>0.0584573</v>
      </c>
      <c r="EP101">
        <v>0</v>
      </c>
      <c r="EQ101">
        <v>19.0344</v>
      </c>
      <c r="ER101">
        <v>999.9</v>
      </c>
      <c r="ES101">
        <v>25.5</v>
      </c>
      <c r="ET101">
        <v>30.4</v>
      </c>
      <c r="EU101">
        <v>12.3315</v>
      </c>
      <c r="EV101">
        <v>63.5923</v>
      </c>
      <c r="EW101">
        <v>23.4856</v>
      </c>
      <c r="EX101">
        <v>1</v>
      </c>
      <c r="EY101">
        <v>-0.09869410000000001</v>
      </c>
      <c r="EZ101">
        <v>4.78911</v>
      </c>
      <c r="FA101">
        <v>20.1404</v>
      </c>
      <c r="FB101">
        <v>5.23271</v>
      </c>
      <c r="FC101">
        <v>11.9701</v>
      </c>
      <c r="FD101">
        <v>4.9713</v>
      </c>
      <c r="FE101">
        <v>3.28948</v>
      </c>
      <c r="FF101">
        <v>9999</v>
      </c>
      <c r="FG101">
        <v>9999</v>
      </c>
      <c r="FH101">
        <v>9999</v>
      </c>
      <c r="FI101">
        <v>999.9</v>
      </c>
      <c r="FJ101">
        <v>4.9729</v>
      </c>
      <c r="FK101">
        <v>1.87696</v>
      </c>
      <c r="FL101">
        <v>1.87505</v>
      </c>
      <c r="FM101">
        <v>1.8779</v>
      </c>
      <c r="FN101">
        <v>1.87455</v>
      </c>
      <c r="FO101">
        <v>1.8782</v>
      </c>
      <c r="FP101">
        <v>1.87529</v>
      </c>
      <c r="FQ101">
        <v>1.87637</v>
      </c>
      <c r="FR101">
        <v>0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5.82</v>
      </c>
      <c r="GF101">
        <v>0.07770000000000001</v>
      </c>
      <c r="GG101">
        <v>1.972114183739502</v>
      </c>
      <c r="GH101">
        <v>0.004449671774874308</v>
      </c>
      <c r="GI101">
        <v>-1.829466635312074E-06</v>
      </c>
      <c r="GJ101">
        <v>4.661545964856727E-10</v>
      </c>
      <c r="GK101">
        <v>0.005649818396270764</v>
      </c>
      <c r="GL101">
        <v>0.003047750899037379</v>
      </c>
      <c r="GM101">
        <v>0.0005145890388989142</v>
      </c>
      <c r="GN101">
        <v>-5.930110997495773E-07</v>
      </c>
      <c r="GO101">
        <v>0</v>
      </c>
      <c r="GP101">
        <v>2134</v>
      </c>
      <c r="GQ101">
        <v>1</v>
      </c>
      <c r="GR101">
        <v>23</v>
      </c>
      <c r="GS101">
        <v>856.8</v>
      </c>
      <c r="GT101">
        <v>856.8</v>
      </c>
      <c r="GU101">
        <v>2.9126</v>
      </c>
      <c r="GV101">
        <v>2.51953</v>
      </c>
      <c r="GW101">
        <v>1.39893</v>
      </c>
      <c r="GX101">
        <v>2.33765</v>
      </c>
      <c r="GY101">
        <v>1.44897</v>
      </c>
      <c r="GZ101">
        <v>2.44385</v>
      </c>
      <c r="HA101">
        <v>36.1989</v>
      </c>
      <c r="HB101">
        <v>24.0175</v>
      </c>
      <c r="HC101">
        <v>18</v>
      </c>
      <c r="HD101">
        <v>490.011</v>
      </c>
      <c r="HE101">
        <v>448.473</v>
      </c>
      <c r="HF101">
        <v>13.3846</v>
      </c>
      <c r="HG101">
        <v>25.5618</v>
      </c>
      <c r="HH101">
        <v>30</v>
      </c>
      <c r="HI101">
        <v>25.492</v>
      </c>
      <c r="HJ101">
        <v>25.5795</v>
      </c>
      <c r="HK101">
        <v>58.3192</v>
      </c>
      <c r="HL101">
        <v>23.3518</v>
      </c>
      <c r="HM101">
        <v>9.296989999999999</v>
      </c>
      <c r="HN101">
        <v>13.3845</v>
      </c>
      <c r="HO101">
        <v>1423.46</v>
      </c>
      <c r="HP101">
        <v>8.879989999999999</v>
      </c>
      <c r="HQ101">
        <v>101.101</v>
      </c>
      <c r="HR101">
        <v>102.312</v>
      </c>
    </row>
    <row r="102" spans="1:226">
      <c r="A102">
        <v>86</v>
      </c>
      <c r="B102">
        <v>1679505772.6</v>
      </c>
      <c r="C102">
        <v>516.5</v>
      </c>
      <c r="D102" t="s">
        <v>531</v>
      </c>
      <c r="E102" t="s">
        <v>532</v>
      </c>
      <c r="F102">
        <v>5</v>
      </c>
      <c r="G102" t="s">
        <v>353</v>
      </c>
      <c r="H102" t="s">
        <v>354</v>
      </c>
      <c r="I102">
        <v>1679505764.814285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1422.438699948731</v>
      </c>
      <c r="AK102">
        <v>1399.486303030303</v>
      </c>
      <c r="AL102">
        <v>3.397827787016457</v>
      </c>
      <c r="AM102">
        <v>63.93369429513372</v>
      </c>
      <c r="AN102">
        <f>(AP102 - AO102 + BO102*1E3/(8.314*(BQ102+273.15)) * AR102/BN102 * AQ102) * BN102/(100*BB102) * 1000/(1000 - AP102)</f>
        <v>0</v>
      </c>
      <c r="AO102">
        <v>8.821812682894768</v>
      </c>
      <c r="AP102">
        <v>9.342295030303033</v>
      </c>
      <c r="AQ102">
        <v>-1.0829954185057E-06</v>
      </c>
      <c r="AR102">
        <v>100.9875523592358</v>
      </c>
      <c r="AS102">
        <v>2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1.65</v>
      </c>
      <c r="BC102">
        <v>0.5</v>
      </c>
      <c r="BD102" t="s">
        <v>355</v>
      </c>
      <c r="BE102">
        <v>2</v>
      </c>
      <c r="BF102" t="b">
        <v>1</v>
      </c>
      <c r="BG102">
        <v>1679505764.814285</v>
      </c>
      <c r="BH102">
        <v>1361.944285714286</v>
      </c>
      <c r="BI102">
        <v>1393.230357142857</v>
      </c>
      <c r="BJ102">
        <v>9.350999642857143</v>
      </c>
      <c r="BK102">
        <v>8.822707857142857</v>
      </c>
      <c r="BL102">
        <v>1356.14</v>
      </c>
      <c r="BM102">
        <v>9.27331</v>
      </c>
      <c r="BN102">
        <v>500.0759285714286</v>
      </c>
      <c r="BO102">
        <v>90.14315357142858</v>
      </c>
      <c r="BP102">
        <v>0.1000589321428571</v>
      </c>
      <c r="BQ102">
        <v>18.842375</v>
      </c>
      <c r="BR102">
        <v>20.00158214285714</v>
      </c>
      <c r="BS102">
        <v>999.9000000000002</v>
      </c>
      <c r="BT102">
        <v>0</v>
      </c>
      <c r="BU102">
        <v>0</v>
      </c>
      <c r="BV102">
        <v>10004.4875</v>
      </c>
      <c r="BW102">
        <v>0</v>
      </c>
      <c r="BX102">
        <v>9.32272</v>
      </c>
      <c r="BY102">
        <v>-31.28567142857143</v>
      </c>
      <c r="BZ102">
        <v>1374.800714285715</v>
      </c>
      <c r="CA102">
        <v>1405.631071428572</v>
      </c>
      <c r="CB102">
        <v>0.5282926428571428</v>
      </c>
      <c r="CC102">
        <v>1393.230357142857</v>
      </c>
      <c r="CD102">
        <v>8.822707857142857</v>
      </c>
      <c r="CE102">
        <v>0.8429286071428572</v>
      </c>
      <c r="CF102">
        <v>0.7953066428571427</v>
      </c>
      <c r="CG102">
        <v>4.451540714285715</v>
      </c>
      <c r="CH102">
        <v>3.62381</v>
      </c>
      <c r="CI102">
        <v>1999.99</v>
      </c>
      <c r="CJ102">
        <v>0.9799923214285712</v>
      </c>
      <c r="CK102">
        <v>0.02000776785714286</v>
      </c>
      <c r="CL102">
        <v>0</v>
      </c>
      <c r="CM102">
        <v>2.097439285714285</v>
      </c>
      <c r="CN102">
        <v>0</v>
      </c>
      <c r="CO102">
        <v>3370.804285714285</v>
      </c>
      <c r="CP102">
        <v>17338.08571428571</v>
      </c>
      <c r="CQ102">
        <v>38.52875</v>
      </c>
      <c r="CR102">
        <v>39.63371428571428</v>
      </c>
      <c r="CS102">
        <v>38.68942857142857</v>
      </c>
      <c r="CT102">
        <v>37.30103571428571</v>
      </c>
      <c r="CU102">
        <v>37.39924999999999</v>
      </c>
      <c r="CV102">
        <v>1959.975</v>
      </c>
      <c r="CW102">
        <v>40.0175</v>
      </c>
      <c r="CX102">
        <v>0</v>
      </c>
      <c r="CY102">
        <v>1679505802.5</v>
      </c>
      <c r="CZ102">
        <v>0</v>
      </c>
      <c r="DA102">
        <v>0</v>
      </c>
      <c r="DB102" t="s">
        <v>356</v>
      </c>
      <c r="DC102">
        <v>1679454360.5</v>
      </c>
      <c r="DD102">
        <v>1679454360.5</v>
      </c>
      <c r="DE102">
        <v>0</v>
      </c>
      <c r="DF102">
        <v>-0.152</v>
      </c>
      <c r="DG102">
        <v>-0.046</v>
      </c>
      <c r="DH102">
        <v>3.296</v>
      </c>
      <c r="DI102">
        <v>0.35</v>
      </c>
      <c r="DJ102">
        <v>420</v>
      </c>
      <c r="DK102">
        <v>24</v>
      </c>
      <c r="DL102">
        <v>0.27</v>
      </c>
      <c r="DM102">
        <v>0.09</v>
      </c>
      <c r="DN102">
        <v>-31.24136499999999</v>
      </c>
      <c r="DO102">
        <v>-0.999361350844261</v>
      </c>
      <c r="DP102">
        <v>0.1145100160466326</v>
      </c>
      <c r="DQ102">
        <v>0</v>
      </c>
      <c r="DR102">
        <v>0.5312619749999999</v>
      </c>
      <c r="DS102">
        <v>-0.05175249906191526</v>
      </c>
      <c r="DT102">
        <v>0.005016705505047608</v>
      </c>
      <c r="DU102">
        <v>1</v>
      </c>
      <c r="DV102">
        <v>1</v>
      </c>
      <c r="DW102">
        <v>2</v>
      </c>
      <c r="DX102" t="s">
        <v>357</v>
      </c>
      <c r="DY102">
        <v>2.98077</v>
      </c>
      <c r="DZ102">
        <v>2.72839</v>
      </c>
      <c r="EA102">
        <v>0.191312</v>
      </c>
      <c r="EB102">
        <v>0.195622</v>
      </c>
      <c r="EC102">
        <v>0.0539697</v>
      </c>
      <c r="ED102">
        <v>0.0522022</v>
      </c>
      <c r="EE102">
        <v>24313</v>
      </c>
      <c r="EF102">
        <v>23874.9</v>
      </c>
      <c r="EG102">
        <v>30589.1</v>
      </c>
      <c r="EH102">
        <v>29922.4</v>
      </c>
      <c r="EI102">
        <v>39947.4</v>
      </c>
      <c r="EJ102">
        <v>37360.6</v>
      </c>
      <c r="EK102">
        <v>46776.1</v>
      </c>
      <c r="EL102">
        <v>44492.6</v>
      </c>
      <c r="EM102">
        <v>1.88682</v>
      </c>
      <c r="EN102">
        <v>1.86637</v>
      </c>
      <c r="EO102">
        <v>0.0580028</v>
      </c>
      <c r="EP102">
        <v>0</v>
      </c>
      <c r="EQ102">
        <v>19.0328</v>
      </c>
      <c r="ER102">
        <v>999.9</v>
      </c>
      <c r="ES102">
        <v>25.5</v>
      </c>
      <c r="ET102">
        <v>30.4</v>
      </c>
      <c r="EU102">
        <v>12.3317</v>
      </c>
      <c r="EV102">
        <v>63.3923</v>
      </c>
      <c r="EW102">
        <v>23.2772</v>
      </c>
      <c r="EX102">
        <v>1</v>
      </c>
      <c r="EY102">
        <v>-0.0987475</v>
      </c>
      <c r="EZ102">
        <v>4.79247</v>
      </c>
      <c r="FA102">
        <v>20.1403</v>
      </c>
      <c r="FB102">
        <v>5.23197</v>
      </c>
      <c r="FC102">
        <v>11.9707</v>
      </c>
      <c r="FD102">
        <v>4.97155</v>
      </c>
      <c r="FE102">
        <v>3.28945</v>
      </c>
      <c r="FF102">
        <v>9999</v>
      </c>
      <c r="FG102">
        <v>9999</v>
      </c>
      <c r="FH102">
        <v>9999</v>
      </c>
      <c r="FI102">
        <v>999.9</v>
      </c>
      <c r="FJ102">
        <v>4.97291</v>
      </c>
      <c r="FK102">
        <v>1.87697</v>
      </c>
      <c r="FL102">
        <v>1.87508</v>
      </c>
      <c r="FM102">
        <v>1.8779</v>
      </c>
      <c r="FN102">
        <v>1.87455</v>
      </c>
      <c r="FO102">
        <v>1.8782</v>
      </c>
      <c r="FP102">
        <v>1.87529</v>
      </c>
      <c r="FQ102">
        <v>1.87637</v>
      </c>
      <c r="FR102">
        <v>0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5.86</v>
      </c>
      <c r="GF102">
        <v>0.0776</v>
      </c>
      <c r="GG102">
        <v>1.972114183739502</v>
      </c>
      <c r="GH102">
        <v>0.004449671774874308</v>
      </c>
      <c r="GI102">
        <v>-1.829466635312074E-06</v>
      </c>
      <c r="GJ102">
        <v>4.661545964856727E-10</v>
      </c>
      <c r="GK102">
        <v>0.005649818396270764</v>
      </c>
      <c r="GL102">
        <v>0.003047750899037379</v>
      </c>
      <c r="GM102">
        <v>0.0005145890388989142</v>
      </c>
      <c r="GN102">
        <v>-5.930110997495773E-07</v>
      </c>
      <c r="GO102">
        <v>0</v>
      </c>
      <c r="GP102">
        <v>2134</v>
      </c>
      <c r="GQ102">
        <v>1</v>
      </c>
      <c r="GR102">
        <v>23</v>
      </c>
      <c r="GS102">
        <v>856.9</v>
      </c>
      <c r="GT102">
        <v>856.9</v>
      </c>
      <c r="GU102">
        <v>2.93823</v>
      </c>
      <c r="GV102">
        <v>2.51709</v>
      </c>
      <c r="GW102">
        <v>1.39893</v>
      </c>
      <c r="GX102">
        <v>2.33765</v>
      </c>
      <c r="GY102">
        <v>1.44897</v>
      </c>
      <c r="GZ102">
        <v>2.46826</v>
      </c>
      <c r="HA102">
        <v>36.1989</v>
      </c>
      <c r="HB102">
        <v>24.0175</v>
      </c>
      <c r="HC102">
        <v>18</v>
      </c>
      <c r="HD102">
        <v>490.06</v>
      </c>
      <c r="HE102">
        <v>448.56</v>
      </c>
      <c r="HF102">
        <v>13.3841</v>
      </c>
      <c r="HG102">
        <v>25.5591</v>
      </c>
      <c r="HH102">
        <v>30</v>
      </c>
      <c r="HI102">
        <v>25.4893</v>
      </c>
      <c r="HJ102">
        <v>25.5769</v>
      </c>
      <c r="HK102">
        <v>58.8286</v>
      </c>
      <c r="HL102">
        <v>23.0516</v>
      </c>
      <c r="HM102">
        <v>9.296989999999999</v>
      </c>
      <c r="HN102">
        <v>13.3834</v>
      </c>
      <c r="HO102">
        <v>1436.82</v>
      </c>
      <c r="HP102">
        <v>8.885899999999999</v>
      </c>
      <c r="HQ102">
        <v>101.102</v>
      </c>
      <c r="HR102">
        <v>102.313</v>
      </c>
    </row>
    <row r="103" spans="1:226">
      <c r="A103">
        <v>87</v>
      </c>
      <c r="B103">
        <v>1679505777.6</v>
      </c>
      <c r="C103">
        <v>521.5</v>
      </c>
      <c r="D103" t="s">
        <v>533</v>
      </c>
      <c r="E103" t="s">
        <v>534</v>
      </c>
      <c r="F103">
        <v>5</v>
      </c>
      <c r="G103" t="s">
        <v>353</v>
      </c>
      <c r="H103" t="s">
        <v>354</v>
      </c>
      <c r="I103">
        <v>1679505770.1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1439.110701280433</v>
      </c>
      <c r="AK103">
        <v>1416.198181818181</v>
      </c>
      <c r="AL103">
        <v>3.330085577987153</v>
      </c>
      <c r="AM103">
        <v>63.93369429513372</v>
      </c>
      <c r="AN103">
        <f>(AP103 - AO103 + BO103*1E3/(8.314*(BQ103+273.15)) * AR103/BN103 * AQ103) * BN103/(100*BB103) * 1000/(1000 - AP103)</f>
        <v>0</v>
      </c>
      <c r="AO103">
        <v>8.824457751341091</v>
      </c>
      <c r="AP103">
        <v>9.335840060606065</v>
      </c>
      <c r="AQ103">
        <v>-1.052013913408854E-06</v>
      </c>
      <c r="AR103">
        <v>100.9875523592358</v>
      </c>
      <c r="AS103">
        <v>2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1.65</v>
      </c>
      <c r="BC103">
        <v>0.5</v>
      </c>
      <c r="BD103" t="s">
        <v>355</v>
      </c>
      <c r="BE103">
        <v>2</v>
      </c>
      <c r="BF103" t="b">
        <v>1</v>
      </c>
      <c r="BG103">
        <v>1679505770.1</v>
      </c>
      <c r="BH103">
        <v>1379.658518518519</v>
      </c>
      <c r="BI103">
        <v>1410.925185185185</v>
      </c>
      <c r="BJ103">
        <v>9.344544444444445</v>
      </c>
      <c r="BK103">
        <v>8.822827407407408</v>
      </c>
      <c r="BL103">
        <v>1373.817037037037</v>
      </c>
      <c r="BM103">
        <v>9.266933333333334</v>
      </c>
      <c r="BN103">
        <v>500.0663703703703</v>
      </c>
      <c r="BO103">
        <v>90.14327407407409</v>
      </c>
      <c r="BP103">
        <v>0.09993354444444444</v>
      </c>
      <c r="BQ103">
        <v>18.83935185185185</v>
      </c>
      <c r="BR103">
        <v>19.99693333333333</v>
      </c>
      <c r="BS103">
        <v>999.9000000000001</v>
      </c>
      <c r="BT103">
        <v>0</v>
      </c>
      <c r="BU103">
        <v>0</v>
      </c>
      <c r="BV103">
        <v>10004.09814814815</v>
      </c>
      <c r="BW103">
        <v>0</v>
      </c>
      <c r="BX103">
        <v>9.32272</v>
      </c>
      <c r="BY103">
        <v>-31.26642222222222</v>
      </c>
      <c r="BZ103">
        <v>1392.672222222222</v>
      </c>
      <c r="CA103">
        <v>1423.483703703704</v>
      </c>
      <c r="CB103">
        <v>0.5217181111111111</v>
      </c>
      <c r="CC103">
        <v>1410.925185185185</v>
      </c>
      <c r="CD103">
        <v>8.822827407407408</v>
      </c>
      <c r="CE103">
        <v>0.8423478148148147</v>
      </c>
      <c r="CF103">
        <v>0.7953184444444444</v>
      </c>
      <c r="CG103">
        <v>4.441697777777778</v>
      </c>
      <c r="CH103">
        <v>3.624019629629629</v>
      </c>
      <c r="CI103">
        <v>1999.994074074074</v>
      </c>
      <c r="CJ103">
        <v>0.979992111111111</v>
      </c>
      <c r="CK103">
        <v>0.02000798518518518</v>
      </c>
      <c r="CL103">
        <v>0</v>
      </c>
      <c r="CM103">
        <v>2.062644444444444</v>
      </c>
      <c r="CN103">
        <v>0</v>
      </c>
      <c r="CO103">
        <v>3370.607407407407</v>
      </c>
      <c r="CP103">
        <v>17338.11851851852</v>
      </c>
      <c r="CQ103">
        <v>38.42566666666666</v>
      </c>
      <c r="CR103">
        <v>39.59933333333333</v>
      </c>
      <c r="CS103">
        <v>38.63859259259259</v>
      </c>
      <c r="CT103">
        <v>37.27748148148148</v>
      </c>
      <c r="CU103">
        <v>37.35381481481482</v>
      </c>
      <c r="CV103">
        <v>1959.975925925926</v>
      </c>
      <c r="CW103">
        <v>40.02</v>
      </c>
      <c r="CX103">
        <v>0</v>
      </c>
      <c r="CY103">
        <v>1679505807.3</v>
      </c>
      <c r="CZ103">
        <v>0</v>
      </c>
      <c r="DA103">
        <v>0</v>
      </c>
      <c r="DB103" t="s">
        <v>356</v>
      </c>
      <c r="DC103">
        <v>1679454360.5</v>
      </c>
      <c r="DD103">
        <v>1679454360.5</v>
      </c>
      <c r="DE103">
        <v>0</v>
      </c>
      <c r="DF103">
        <v>-0.152</v>
      </c>
      <c r="DG103">
        <v>-0.046</v>
      </c>
      <c r="DH103">
        <v>3.296</v>
      </c>
      <c r="DI103">
        <v>0.35</v>
      </c>
      <c r="DJ103">
        <v>420</v>
      </c>
      <c r="DK103">
        <v>24</v>
      </c>
      <c r="DL103">
        <v>0.27</v>
      </c>
      <c r="DM103">
        <v>0.09</v>
      </c>
      <c r="DN103">
        <v>-31.25776585365854</v>
      </c>
      <c r="DO103">
        <v>0.186173519163769</v>
      </c>
      <c r="DP103">
        <v>0.07940559545853755</v>
      </c>
      <c r="DQ103">
        <v>0</v>
      </c>
      <c r="DR103">
        <v>0.5257028780487805</v>
      </c>
      <c r="DS103">
        <v>-0.06891211149825653</v>
      </c>
      <c r="DT103">
        <v>0.007150757122441812</v>
      </c>
      <c r="DU103">
        <v>1</v>
      </c>
      <c r="DV103">
        <v>1</v>
      </c>
      <c r="DW103">
        <v>2</v>
      </c>
      <c r="DX103" t="s">
        <v>357</v>
      </c>
      <c r="DY103">
        <v>2.98073</v>
      </c>
      <c r="DZ103">
        <v>2.72823</v>
      </c>
      <c r="EA103">
        <v>0.192688</v>
      </c>
      <c r="EB103">
        <v>0.197</v>
      </c>
      <c r="EC103">
        <v>0.0539482</v>
      </c>
      <c r="ED103">
        <v>0.0522581</v>
      </c>
      <c r="EE103">
        <v>24271.1</v>
      </c>
      <c r="EF103">
        <v>23833.9</v>
      </c>
      <c r="EG103">
        <v>30588.5</v>
      </c>
      <c r="EH103">
        <v>29922.3</v>
      </c>
      <c r="EI103">
        <v>39947.3</v>
      </c>
      <c r="EJ103">
        <v>37358</v>
      </c>
      <c r="EK103">
        <v>46774.8</v>
      </c>
      <c r="EL103">
        <v>44491.9</v>
      </c>
      <c r="EM103">
        <v>1.88678</v>
      </c>
      <c r="EN103">
        <v>1.8665</v>
      </c>
      <c r="EO103">
        <v>0.0579134</v>
      </c>
      <c r="EP103">
        <v>0</v>
      </c>
      <c r="EQ103">
        <v>19.0307</v>
      </c>
      <c r="ER103">
        <v>999.9</v>
      </c>
      <c r="ES103">
        <v>25.4</v>
      </c>
      <c r="ET103">
        <v>30.4</v>
      </c>
      <c r="EU103">
        <v>12.2837</v>
      </c>
      <c r="EV103">
        <v>63.2823</v>
      </c>
      <c r="EW103">
        <v>23.3494</v>
      </c>
      <c r="EX103">
        <v>1</v>
      </c>
      <c r="EY103">
        <v>-0.0988516</v>
      </c>
      <c r="EZ103">
        <v>4.78592</v>
      </c>
      <c r="FA103">
        <v>20.1407</v>
      </c>
      <c r="FB103">
        <v>5.23346</v>
      </c>
      <c r="FC103">
        <v>11.9718</v>
      </c>
      <c r="FD103">
        <v>4.97175</v>
      </c>
      <c r="FE103">
        <v>3.28965</v>
      </c>
      <c r="FF103">
        <v>9999</v>
      </c>
      <c r="FG103">
        <v>9999</v>
      </c>
      <c r="FH103">
        <v>9999</v>
      </c>
      <c r="FI103">
        <v>999.9</v>
      </c>
      <c r="FJ103">
        <v>4.9729</v>
      </c>
      <c r="FK103">
        <v>1.87698</v>
      </c>
      <c r="FL103">
        <v>1.87509</v>
      </c>
      <c r="FM103">
        <v>1.8779</v>
      </c>
      <c r="FN103">
        <v>1.87456</v>
      </c>
      <c r="FO103">
        <v>1.8782</v>
      </c>
      <c r="FP103">
        <v>1.87531</v>
      </c>
      <c r="FQ103">
        <v>1.87637</v>
      </c>
      <c r="FR103">
        <v>0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5.89</v>
      </c>
      <c r="GF103">
        <v>0.0775</v>
      </c>
      <c r="GG103">
        <v>1.972114183739502</v>
      </c>
      <c r="GH103">
        <v>0.004449671774874308</v>
      </c>
      <c r="GI103">
        <v>-1.829466635312074E-06</v>
      </c>
      <c r="GJ103">
        <v>4.661545964856727E-10</v>
      </c>
      <c r="GK103">
        <v>0.005649818396270764</v>
      </c>
      <c r="GL103">
        <v>0.003047750899037379</v>
      </c>
      <c r="GM103">
        <v>0.0005145890388989142</v>
      </c>
      <c r="GN103">
        <v>-5.930110997495773E-07</v>
      </c>
      <c r="GO103">
        <v>0</v>
      </c>
      <c r="GP103">
        <v>2134</v>
      </c>
      <c r="GQ103">
        <v>1</v>
      </c>
      <c r="GR103">
        <v>23</v>
      </c>
      <c r="GS103">
        <v>857</v>
      </c>
      <c r="GT103">
        <v>857</v>
      </c>
      <c r="GU103">
        <v>2.96753</v>
      </c>
      <c r="GV103">
        <v>2.52563</v>
      </c>
      <c r="GW103">
        <v>1.39893</v>
      </c>
      <c r="GX103">
        <v>2.33765</v>
      </c>
      <c r="GY103">
        <v>1.44897</v>
      </c>
      <c r="GZ103">
        <v>2.50122</v>
      </c>
      <c r="HA103">
        <v>36.1989</v>
      </c>
      <c r="HB103">
        <v>24.0262</v>
      </c>
      <c r="HC103">
        <v>18</v>
      </c>
      <c r="HD103">
        <v>490.014</v>
      </c>
      <c r="HE103">
        <v>448.616</v>
      </c>
      <c r="HF103">
        <v>13.3832</v>
      </c>
      <c r="HG103">
        <v>25.5565</v>
      </c>
      <c r="HH103">
        <v>29.9999</v>
      </c>
      <c r="HI103">
        <v>25.4866</v>
      </c>
      <c r="HJ103">
        <v>25.5742</v>
      </c>
      <c r="HK103">
        <v>59.4022</v>
      </c>
      <c r="HL103">
        <v>23.0516</v>
      </c>
      <c r="HM103">
        <v>9.296989999999999</v>
      </c>
      <c r="HN103">
        <v>13.3841</v>
      </c>
      <c r="HO103">
        <v>1456.85</v>
      </c>
      <c r="HP103">
        <v>8.89176</v>
      </c>
      <c r="HQ103">
        <v>101.1</v>
      </c>
      <c r="HR103">
        <v>102.312</v>
      </c>
    </row>
    <row r="104" spans="1:226">
      <c r="A104">
        <v>88</v>
      </c>
      <c r="B104">
        <v>1679505782.6</v>
      </c>
      <c r="C104">
        <v>526.5</v>
      </c>
      <c r="D104" t="s">
        <v>535</v>
      </c>
      <c r="E104" t="s">
        <v>536</v>
      </c>
      <c r="F104">
        <v>5</v>
      </c>
      <c r="G104" t="s">
        <v>353</v>
      </c>
      <c r="H104" t="s">
        <v>354</v>
      </c>
      <c r="I104">
        <v>1679505774.814285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1456.161220510829</v>
      </c>
      <c r="AK104">
        <v>1433.131757575757</v>
      </c>
      <c r="AL104">
        <v>3.398042260488948</v>
      </c>
      <c r="AM104">
        <v>63.93369429513372</v>
      </c>
      <c r="AN104">
        <f>(AP104 - AO104 + BO104*1E3/(8.314*(BQ104+273.15)) * AR104/BN104 * AQ104) * BN104/(100*BB104) * 1000/(1000 - AP104)</f>
        <v>0</v>
      </c>
      <c r="AO104">
        <v>8.837241794472295</v>
      </c>
      <c r="AP104">
        <v>9.336500424242423</v>
      </c>
      <c r="AQ104">
        <v>2.170513315869738E-07</v>
      </c>
      <c r="AR104">
        <v>100.9875523592358</v>
      </c>
      <c r="AS104">
        <v>2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1.65</v>
      </c>
      <c r="BC104">
        <v>0.5</v>
      </c>
      <c r="BD104" t="s">
        <v>355</v>
      </c>
      <c r="BE104">
        <v>2</v>
      </c>
      <c r="BF104" t="b">
        <v>1</v>
      </c>
      <c r="BG104">
        <v>1679505774.814285</v>
      </c>
      <c r="BH104">
        <v>1395.403928571429</v>
      </c>
      <c r="BI104">
        <v>1426.686071428571</v>
      </c>
      <c r="BJ104">
        <v>9.340144999999998</v>
      </c>
      <c r="BK104">
        <v>8.827630714285714</v>
      </c>
      <c r="BL104">
        <v>1389.529642857143</v>
      </c>
      <c r="BM104">
        <v>9.2625875</v>
      </c>
      <c r="BN104">
        <v>500.0664642857143</v>
      </c>
      <c r="BO104">
        <v>90.14429285714286</v>
      </c>
      <c r="BP104">
        <v>0.09997852857142857</v>
      </c>
      <c r="BQ104">
        <v>18.83744642857143</v>
      </c>
      <c r="BR104">
        <v>19.99269285714286</v>
      </c>
      <c r="BS104">
        <v>999.9000000000002</v>
      </c>
      <c r="BT104">
        <v>0</v>
      </c>
      <c r="BU104">
        <v>0</v>
      </c>
      <c r="BV104">
        <v>10004.37892857143</v>
      </c>
      <c r="BW104">
        <v>0</v>
      </c>
      <c r="BX104">
        <v>9.32272</v>
      </c>
      <c r="BY104">
        <v>-31.28210357142857</v>
      </c>
      <c r="BZ104">
        <v>1408.560357142858</v>
      </c>
      <c r="CA104">
        <v>1439.391785714286</v>
      </c>
      <c r="CB104">
        <v>0.5125153571428571</v>
      </c>
      <c r="CC104">
        <v>1426.686071428571</v>
      </c>
      <c r="CD104">
        <v>8.827630714285714</v>
      </c>
      <c r="CE104">
        <v>0.84196075</v>
      </c>
      <c r="CF104">
        <v>0.7957603571428571</v>
      </c>
      <c r="CG104">
        <v>4.435135357142857</v>
      </c>
      <c r="CH104">
        <v>3.631896785714286</v>
      </c>
      <c r="CI104">
        <v>2000.009285714286</v>
      </c>
      <c r="CJ104">
        <v>0.9799919999999999</v>
      </c>
      <c r="CK104">
        <v>0.0200081</v>
      </c>
      <c r="CL104">
        <v>0</v>
      </c>
      <c r="CM104">
        <v>2.066964285714286</v>
      </c>
      <c r="CN104">
        <v>0</v>
      </c>
      <c r="CO104">
        <v>3370.471428571429</v>
      </c>
      <c r="CP104">
        <v>17338.25714285714</v>
      </c>
      <c r="CQ104">
        <v>38.39703571428571</v>
      </c>
      <c r="CR104">
        <v>39.57114285714285</v>
      </c>
      <c r="CS104">
        <v>38.61135714285714</v>
      </c>
      <c r="CT104">
        <v>37.24967857142857</v>
      </c>
      <c r="CU104">
        <v>37.31442857142857</v>
      </c>
      <c r="CV104">
        <v>1959.989285714286</v>
      </c>
      <c r="CW104">
        <v>40.02</v>
      </c>
      <c r="CX104">
        <v>0</v>
      </c>
      <c r="CY104">
        <v>1679505812.7</v>
      </c>
      <c r="CZ104">
        <v>0</v>
      </c>
      <c r="DA104">
        <v>0</v>
      </c>
      <c r="DB104" t="s">
        <v>356</v>
      </c>
      <c r="DC104">
        <v>1679454360.5</v>
      </c>
      <c r="DD104">
        <v>1679454360.5</v>
      </c>
      <c r="DE104">
        <v>0</v>
      </c>
      <c r="DF104">
        <v>-0.152</v>
      </c>
      <c r="DG104">
        <v>-0.046</v>
      </c>
      <c r="DH104">
        <v>3.296</v>
      </c>
      <c r="DI104">
        <v>0.35</v>
      </c>
      <c r="DJ104">
        <v>420</v>
      </c>
      <c r="DK104">
        <v>24</v>
      </c>
      <c r="DL104">
        <v>0.27</v>
      </c>
      <c r="DM104">
        <v>0.09</v>
      </c>
      <c r="DN104">
        <v>-31.28333249999999</v>
      </c>
      <c r="DO104">
        <v>0.05883039399636143</v>
      </c>
      <c r="DP104">
        <v>0.09613543152110968</v>
      </c>
      <c r="DQ104">
        <v>1</v>
      </c>
      <c r="DR104">
        <v>0.51657485</v>
      </c>
      <c r="DS104">
        <v>-0.1147734934333976</v>
      </c>
      <c r="DT104">
        <v>0.01145664639968869</v>
      </c>
      <c r="DU104">
        <v>0</v>
      </c>
      <c r="DV104">
        <v>1</v>
      </c>
      <c r="DW104">
        <v>2</v>
      </c>
      <c r="DX104" t="s">
        <v>357</v>
      </c>
      <c r="DY104">
        <v>2.98076</v>
      </c>
      <c r="DZ104">
        <v>2.72865</v>
      </c>
      <c r="EA104">
        <v>0.194073</v>
      </c>
      <c r="EB104">
        <v>0.198384</v>
      </c>
      <c r="EC104">
        <v>0.0539521</v>
      </c>
      <c r="ED104">
        <v>0.0522665</v>
      </c>
      <c r="EE104">
        <v>24229.4</v>
      </c>
      <c r="EF104">
        <v>23793.2</v>
      </c>
      <c r="EG104">
        <v>30588.3</v>
      </c>
      <c r="EH104">
        <v>29922.7</v>
      </c>
      <c r="EI104">
        <v>39947.1</v>
      </c>
      <c r="EJ104">
        <v>37357.8</v>
      </c>
      <c r="EK104">
        <v>46774.6</v>
      </c>
      <c r="EL104">
        <v>44492</v>
      </c>
      <c r="EM104">
        <v>1.88682</v>
      </c>
      <c r="EN104">
        <v>1.8664</v>
      </c>
      <c r="EO104">
        <v>0.0573918</v>
      </c>
      <c r="EP104">
        <v>0</v>
      </c>
      <c r="EQ104">
        <v>19.0287</v>
      </c>
      <c r="ER104">
        <v>999.9</v>
      </c>
      <c r="ES104">
        <v>25.5</v>
      </c>
      <c r="ET104">
        <v>30.4</v>
      </c>
      <c r="EU104">
        <v>12.3321</v>
      </c>
      <c r="EV104">
        <v>63.3223</v>
      </c>
      <c r="EW104">
        <v>23.5897</v>
      </c>
      <c r="EX104">
        <v>1</v>
      </c>
      <c r="EY104">
        <v>-0.0994487</v>
      </c>
      <c r="EZ104">
        <v>4.74868</v>
      </c>
      <c r="FA104">
        <v>20.1416</v>
      </c>
      <c r="FB104">
        <v>5.23361</v>
      </c>
      <c r="FC104">
        <v>11.9719</v>
      </c>
      <c r="FD104">
        <v>4.9717</v>
      </c>
      <c r="FE104">
        <v>3.28965</v>
      </c>
      <c r="FF104">
        <v>9999</v>
      </c>
      <c r="FG104">
        <v>9999</v>
      </c>
      <c r="FH104">
        <v>9999</v>
      </c>
      <c r="FI104">
        <v>999.9</v>
      </c>
      <c r="FJ104">
        <v>4.9729</v>
      </c>
      <c r="FK104">
        <v>1.87697</v>
      </c>
      <c r="FL104">
        <v>1.87512</v>
      </c>
      <c r="FM104">
        <v>1.87789</v>
      </c>
      <c r="FN104">
        <v>1.87457</v>
      </c>
      <c r="FO104">
        <v>1.87821</v>
      </c>
      <c r="FP104">
        <v>1.87531</v>
      </c>
      <c r="FQ104">
        <v>1.87637</v>
      </c>
      <c r="FR104">
        <v>0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5.93</v>
      </c>
      <c r="GF104">
        <v>0.0775</v>
      </c>
      <c r="GG104">
        <v>1.972114183739502</v>
      </c>
      <c r="GH104">
        <v>0.004449671774874308</v>
      </c>
      <c r="GI104">
        <v>-1.829466635312074E-06</v>
      </c>
      <c r="GJ104">
        <v>4.661545964856727E-10</v>
      </c>
      <c r="GK104">
        <v>0.005649818396270764</v>
      </c>
      <c r="GL104">
        <v>0.003047750899037379</v>
      </c>
      <c r="GM104">
        <v>0.0005145890388989142</v>
      </c>
      <c r="GN104">
        <v>-5.930110997495773E-07</v>
      </c>
      <c r="GO104">
        <v>0</v>
      </c>
      <c r="GP104">
        <v>2134</v>
      </c>
      <c r="GQ104">
        <v>1</v>
      </c>
      <c r="GR104">
        <v>23</v>
      </c>
      <c r="GS104">
        <v>857</v>
      </c>
      <c r="GT104">
        <v>857</v>
      </c>
      <c r="GU104">
        <v>2.99316</v>
      </c>
      <c r="GV104">
        <v>2.53052</v>
      </c>
      <c r="GW104">
        <v>1.39893</v>
      </c>
      <c r="GX104">
        <v>2.33765</v>
      </c>
      <c r="GY104">
        <v>1.44897</v>
      </c>
      <c r="GZ104">
        <v>2.48291</v>
      </c>
      <c r="HA104">
        <v>36.1989</v>
      </c>
      <c r="HB104">
        <v>24.0262</v>
      </c>
      <c r="HC104">
        <v>18</v>
      </c>
      <c r="HD104">
        <v>490.023</v>
      </c>
      <c r="HE104">
        <v>448.532</v>
      </c>
      <c r="HF104">
        <v>13.386</v>
      </c>
      <c r="HG104">
        <v>25.5543</v>
      </c>
      <c r="HH104">
        <v>29.9998</v>
      </c>
      <c r="HI104">
        <v>25.4839</v>
      </c>
      <c r="HJ104">
        <v>25.5715</v>
      </c>
      <c r="HK104">
        <v>59.9146</v>
      </c>
      <c r="HL104">
        <v>23.0516</v>
      </c>
      <c r="HM104">
        <v>9.296989999999999</v>
      </c>
      <c r="HN104">
        <v>13.3932</v>
      </c>
      <c r="HO104">
        <v>1470.21</v>
      </c>
      <c r="HP104">
        <v>8.8965</v>
      </c>
      <c r="HQ104">
        <v>101.099</v>
      </c>
      <c r="HR104">
        <v>102.313</v>
      </c>
    </row>
    <row r="105" spans="1:226">
      <c r="A105">
        <v>89</v>
      </c>
      <c r="B105">
        <v>1679505787.6</v>
      </c>
      <c r="C105">
        <v>531.5</v>
      </c>
      <c r="D105" t="s">
        <v>537</v>
      </c>
      <c r="E105" t="s">
        <v>538</v>
      </c>
      <c r="F105">
        <v>5</v>
      </c>
      <c r="G105" t="s">
        <v>353</v>
      </c>
      <c r="H105" t="s">
        <v>354</v>
      </c>
      <c r="I105">
        <v>1679505780.1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1473.20074992846</v>
      </c>
      <c r="AK105">
        <v>1449.927515151515</v>
      </c>
      <c r="AL105">
        <v>3.366187007134303</v>
      </c>
      <c r="AM105">
        <v>63.93369429513372</v>
      </c>
      <c r="AN105">
        <f>(AP105 - AO105 + BO105*1E3/(8.314*(BQ105+273.15)) * AR105/BN105 * AQ105) * BN105/(100*BB105) * 1000/(1000 - AP105)</f>
        <v>0</v>
      </c>
      <c r="AO105">
        <v>8.838452806718269</v>
      </c>
      <c r="AP105">
        <v>9.33356624242424</v>
      </c>
      <c r="AQ105">
        <v>-5.816329369583024E-07</v>
      </c>
      <c r="AR105">
        <v>100.9875523592358</v>
      </c>
      <c r="AS105">
        <v>2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1.65</v>
      </c>
      <c r="BC105">
        <v>0.5</v>
      </c>
      <c r="BD105" t="s">
        <v>355</v>
      </c>
      <c r="BE105">
        <v>2</v>
      </c>
      <c r="BF105" t="b">
        <v>1</v>
      </c>
      <c r="BG105">
        <v>1679505780.1</v>
      </c>
      <c r="BH105">
        <v>1413.035555555555</v>
      </c>
      <c r="BI105">
        <v>1444.363703703703</v>
      </c>
      <c r="BJ105">
        <v>9.336573703703705</v>
      </c>
      <c r="BK105">
        <v>8.833139629629629</v>
      </c>
      <c r="BL105">
        <v>1407.124444444444</v>
      </c>
      <c r="BM105">
        <v>9.259060370370369</v>
      </c>
      <c r="BN105">
        <v>500.0798888888889</v>
      </c>
      <c r="BO105">
        <v>90.14591851851853</v>
      </c>
      <c r="BP105">
        <v>0.09996571851851854</v>
      </c>
      <c r="BQ105">
        <v>18.83461481481482</v>
      </c>
      <c r="BR105">
        <v>19.98256666666667</v>
      </c>
      <c r="BS105">
        <v>999.9000000000001</v>
      </c>
      <c r="BT105">
        <v>0</v>
      </c>
      <c r="BU105">
        <v>0</v>
      </c>
      <c r="BV105">
        <v>10005.93222222222</v>
      </c>
      <c r="BW105">
        <v>0</v>
      </c>
      <c r="BX105">
        <v>9.32272</v>
      </c>
      <c r="BY105">
        <v>-31.32861111111111</v>
      </c>
      <c r="BZ105">
        <v>1426.351851851852</v>
      </c>
      <c r="CA105">
        <v>1457.235185185185</v>
      </c>
      <c r="CB105">
        <v>0.5034352222222223</v>
      </c>
      <c r="CC105">
        <v>1444.363703703703</v>
      </c>
      <c r="CD105">
        <v>8.833139629629629</v>
      </c>
      <c r="CE105">
        <v>0.8416539259259259</v>
      </c>
      <c r="CF105">
        <v>0.7962713333333334</v>
      </c>
      <c r="CG105">
        <v>4.429932592592592</v>
      </c>
      <c r="CH105">
        <v>3.641003333333334</v>
      </c>
      <c r="CI105">
        <v>2000.027407407408</v>
      </c>
      <c r="CJ105">
        <v>0.9799973333333335</v>
      </c>
      <c r="CK105">
        <v>0.02000263333333334</v>
      </c>
      <c r="CL105">
        <v>0</v>
      </c>
      <c r="CM105">
        <v>2.080566666666666</v>
      </c>
      <c r="CN105">
        <v>0</v>
      </c>
      <c r="CO105">
        <v>3370.315925925926</v>
      </c>
      <c r="CP105">
        <v>17338.45555555556</v>
      </c>
      <c r="CQ105">
        <v>38.32614814814815</v>
      </c>
      <c r="CR105">
        <v>39.53214814814814</v>
      </c>
      <c r="CS105">
        <v>38.56688888888889</v>
      </c>
      <c r="CT105">
        <v>37.2034074074074</v>
      </c>
      <c r="CU105">
        <v>37.27977777777777</v>
      </c>
      <c r="CV105">
        <v>1960.02074074074</v>
      </c>
      <c r="CW105">
        <v>40.00666666666667</v>
      </c>
      <c r="CX105">
        <v>0</v>
      </c>
      <c r="CY105">
        <v>1679505817.5</v>
      </c>
      <c r="CZ105">
        <v>0</v>
      </c>
      <c r="DA105">
        <v>0</v>
      </c>
      <c r="DB105" t="s">
        <v>356</v>
      </c>
      <c r="DC105">
        <v>1679454360.5</v>
      </c>
      <c r="DD105">
        <v>1679454360.5</v>
      </c>
      <c r="DE105">
        <v>0</v>
      </c>
      <c r="DF105">
        <v>-0.152</v>
      </c>
      <c r="DG105">
        <v>-0.046</v>
      </c>
      <c r="DH105">
        <v>3.296</v>
      </c>
      <c r="DI105">
        <v>0.35</v>
      </c>
      <c r="DJ105">
        <v>420</v>
      </c>
      <c r="DK105">
        <v>24</v>
      </c>
      <c r="DL105">
        <v>0.27</v>
      </c>
      <c r="DM105">
        <v>0.09</v>
      </c>
      <c r="DN105">
        <v>-31.3207975</v>
      </c>
      <c r="DO105">
        <v>-0.5898450281426092</v>
      </c>
      <c r="DP105">
        <v>0.1504262568295507</v>
      </c>
      <c r="DQ105">
        <v>0</v>
      </c>
      <c r="DR105">
        <v>0.5088533</v>
      </c>
      <c r="DS105">
        <v>-0.1086787767354612</v>
      </c>
      <c r="DT105">
        <v>0.01102320629671785</v>
      </c>
      <c r="DU105">
        <v>0</v>
      </c>
      <c r="DV105">
        <v>0</v>
      </c>
      <c r="DW105">
        <v>2</v>
      </c>
      <c r="DX105" t="s">
        <v>397</v>
      </c>
      <c r="DY105">
        <v>2.98057</v>
      </c>
      <c r="DZ105">
        <v>2.72829</v>
      </c>
      <c r="EA105">
        <v>0.195431</v>
      </c>
      <c r="EB105">
        <v>0.19972</v>
      </c>
      <c r="EC105">
        <v>0.0539374</v>
      </c>
      <c r="ED105">
        <v>0.0522806</v>
      </c>
      <c r="EE105">
        <v>24189.6</v>
      </c>
      <c r="EF105">
        <v>23753.5</v>
      </c>
      <c r="EG105">
        <v>30589.5</v>
      </c>
      <c r="EH105">
        <v>29922.6</v>
      </c>
      <c r="EI105">
        <v>39949.5</v>
      </c>
      <c r="EJ105">
        <v>37358.2</v>
      </c>
      <c r="EK105">
        <v>46776.6</v>
      </c>
      <c r="EL105">
        <v>44493</v>
      </c>
      <c r="EM105">
        <v>1.88675</v>
      </c>
      <c r="EN105">
        <v>1.86645</v>
      </c>
      <c r="EO105">
        <v>0.0575408</v>
      </c>
      <c r="EP105">
        <v>0</v>
      </c>
      <c r="EQ105">
        <v>19.0266</v>
      </c>
      <c r="ER105">
        <v>999.9</v>
      </c>
      <c r="ES105">
        <v>25.4</v>
      </c>
      <c r="ET105">
        <v>30.4</v>
      </c>
      <c r="EU105">
        <v>12.2835</v>
      </c>
      <c r="EV105">
        <v>63.2123</v>
      </c>
      <c r="EW105">
        <v>23.8381</v>
      </c>
      <c r="EX105">
        <v>1</v>
      </c>
      <c r="EY105">
        <v>-0.0996799</v>
      </c>
      <c r="EZ105">
        <v>4.7035</v>
      </c>
      <c r="FA105">
        <v>20.143</v>
      </c>
      <c r="FB105">
        <v>5.23316</v>
      </c>
      <c r="FC105">
        <v>11.9713</v>
      </c>
      <c r="FD105">
        <v>4.97185</v>
      </c>
      <c r="FE105">
        <v>3.28965</v>
      </c>
      <c r="FF105">
        <v>9999</v>
      </c>
      <c r="FG105">
        <v>9999</v>
      </c>
      <c r="FH105">
        <v>9999</v>
      </c>
      <c r="FI105">
        <v>999.9</v>
      </c>
      <c r="FJ105">
        <v>4.9729</v>
      </c>
      <c r="FK105">
        <v>1.87698</v>
      </c>
      <c r="FL105">
        <v>1.87513</v>
      </c>
      <c r="FM105">
        <v>1.8779</v>
      </c>
      <c r="FN105">
        <v>1.87459</v>
      </c>
      <c r="FO105">
        <v>1.87822</v>
      </c>
      <c r="FP105">
        <v>1.87531</v>
      </c>
      <c r="FQ105">
        <v>1.87639</v>
      </c>
      <c r="FR105">
        <v>0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5.96</v>
      </c>
      <c r="GF105">
        <v>0.0775</v>
      </c>
      <c r="GG105">
        <v>1.972114183739502</v>
      </c>
      <c r="GH105">
        <v>0.004449671774874308</v>
      </c>
      <c r="GI105">
        <v>-1.829466635312074E-06</v>
      </c>
      <c r="GJ105">
        <v>4.661545964856727E-10</v>
      </c>
      <c r="GK105">
        <v>0.005649818396270764</v>
      </c>
      <c r="GL105">
        <v>0.003047750899037379</v>
      </c>
      <c r="GM105">
        <v>0.0005145890388989142</v>
      </c>
      <c r="GN105">
        <v>-5.930110997495773E-07</v>
      </c>
      <c r="GO105">
        <v>0</v>
      </c>
      <c r="GP105">
        <v>2134</v>
      </c>
      <c r="GQ105">
        <v>1</v>
      </c>
      <c r="GR105">
        <v>23</v>
      </c>
      <c r="GS105">
        <v>857.1</v>
      </c>
      <c r="GT105">
        <v>857.1</v>
      </c>
      <c r="GU105">
        <v>3.02124</v>
      </c>
      <c r="GV105">
        <v>2.53174</v>
      </c>
      <c r="GW105">
        <v>1.39893</v>
      </c>
      <c r="GX105">
        <v>2.33765</v>
      </c>
      <c r="GY105">
        <v>1.44897</v>
      </c>
      <c r="GZ105">
        <v>2.42065</v>
      </c>
      <c r="HA105">
        <v>36.2224</v>
      </c>
      <c r="HB105">
        <v>24.0175</v>
      </c>
      <c r="HC105">
        <v>18</v>
      </c>
      <c r="HD105">
        <v>489.963</v>
      </c>
      <c r="HE105">
        <v>448.542</v>
      </c>
      <c r="HF105">
        <v>13.3963</v>
      </c>
      <c r="HG105">
        <v>25.5516</v>
      </c>
      <c r="HH105">
        <v>29.9997</v>
      </c>
      <c r="HI105">
        <v>25.4812</v>
      </c>
      <c r="HJ105">
        <v>25.5688</v>
      </c>
      <c r="HK105">
        <v>60.4755</v>
      </c>
      <c r="HL105">
        <v>22.7627</v>
      </c>
      <c r="HM105">
        <v>9.296989999999999</v>
      </c>
      <c r="HN105">
        <v>13.4071</v>
      </c>
      <c r="HO105">
        <v>1490.25</v>
      </c>
      <c r="HP105">
        <v>8.9048</v>
      </c>
      <c r="HQ105">
        <v>101.103</v>
      </c>
      <c r="HR105">
        <v>102.314</v>
      </c>
    </row>
    <row r="106" spans="1:226">
      <c r="A106">
        <v>90</v>
      </c>
      <c r="B106">
        <v>1679505792.6</v>
      </c>
      <c r="C106">
        <v>536.5</v>
      </c>
      <c r="D106" t="s">
        <v>539</v>
      </c>
      <c r="E106" t="s">
        <v>540</v>
      </c>
      <c r="F106">
        <v>5</v>
      </c>
      <c r="G106" t="s">
        <v>353</v>
      </c>
      <c r="H106" t="s">
        <v>354</v>
      </c>
      <c r="I106">
        <v>1679505784.814285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1489.826831977277</v>
      </c>
      <c r="AK106">
        <v>1466.91903030303</v>
      </c>
      <c r="AL106">
        <v>3.383410459222573</v>
      </c>
      <c r="AM106">
        <v>63.93369429513372</v>
      </c>
      <c r="AN106">
        <f>(AP106 - AO106 + BO106*1E3/(8.314*(BQ106+273.15)) * AR106/BN106 * AQ106) * BN106/(100*BB106) * 1000/(1000 - AP106)</f>
        <v>0</v>
      </c>
      <c r="AO106">
        <v>8.847089873258101</v>
      </c>
      <c r="AP106">
        <v>9.333437818181821</v>
      </c>
      <c r="AQ106">
        <v>-5.246116251501035E-08</v>
      </c>
      <c r="AR106">
        <v>100.9875523592358</v>
      </c>
      <c r="AS106">
        <v>2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1.65</v>
      </c>
      <c r="BC106">
        <v>0.5</v>
      </c>
      <c r="BD106" t="s">
        <v>355</v>
      </c>
      <c r="BE106">
        <v>2</v>
      </c>
      <c r="BF106" t="b">
        <v>1</v>
      </c>
      <c r="BG106">
        <v>1679505784.814285</v>
      </c>
      <c r="BH106">
        <v>1428.796071428571</v>
      </c>
      <c r="BI106">
        <v>1460.158928571428</v>
      </c>
      <c r="BJ106">
        <v>9.334946071428572</v>
      </c>
      <c r="BK106">
        <v>8.840511785714286</v>
      </c>
      <c r="BL106">
        <v>1422.852142857143</v>
      </c>
      <c r="BM106">
        <v>9.257453214285714</v>
      </c>
      <c r="BN106">
        <v>500.0891428571428</v>
      </c>
      <c r="BO106">
        <v>90.14563928571428</v>
      </c>
      <c r="BP106">
        <v>0.09995683571428572</v>
      </c>
      <c r="BQ106">
        <v>18.83061071428572</v>
      </c>
      <c r="BR106">
        <v>19.98143928571428</v>
      </c>
      <c r="BS106">
        <v>999.9000000000002</v>
      </c>
      <c r="BT106">
        <v>0</v>
      </c>
      <c r="BU106">
        <v>0</v>
      </c>
      <c r="BV106">
        <v>10010.51714285714</v>
      </c>
      <c r="BW106">
        <v>0</v>
      </c>
      <c r="BX106">
        <v>9.32272</v>
      </c>
      <c r="BY106">
        <v>-31.36315714285715</v>
      </c>
      <c r="BZ106">
        <v>1442.258571428572</v>
      </c>
      <c r="CA106">
        <v>1473.181785714286</v>
      </c>
      <c r="CB106">
        <v>0.494435</v>
      </c>
      <c r="CC106">
        <v>1460.158928571428</v>
      </c>
      <c r="CD106">
        <v>8.840511785714286</v>
      </c>
      <c r="CE106">
        <v>0.8415046785714287</v>
      </c>
      <c r="CF106">
        <v>0.7969334999999999</v>
      </c>
      <c r="CG106">
        <v>4.427399642857143</v>
      </c>
      <c r="CH106">
        <v>3.652796071428572</v>
      </c>
      <c r="CI106">
        <v>2000.011071428571</v>
      </c>
      <c r="CJ106">
        <v>0.9800019642857146</v>
      </c>
      <c r="CK106">
        <v>0.01999788928571429</v>
      </c>
      <c r="CL106">
        <v>0</v>
      </c>
      <c r="CM106">
        <v>2.130389285714286</v>
      </c>
      <c r="CN106">
        <v>0</v>
      </c>
      <c r="CO106">
        <v>3369.968928571428</v>
      </c>
      <c r="CP106">
        <v>17338.33571428571</v>
      </c>
      <c r="CQ106">
        <v>38.32560714285714</v>
      </c>
      <c r="CR106">
        <v>39.49078571428571</v>
      </c>
      <c r="CS106">
        <v>38.53767857142856</v>
      </c>
      <c r="CT106">
        <v>37.16275</v>
      </c>
      <c r="CU106">
        <v>37.25189285714286</v>
      </c>
      <c r="CV106">
        <v>1960.014642857143</v>
      </c>
      <c r="CW106">
        <v>39.99428571428571</v>
      </c>
      <c r="CX106">
        <v>0</v>
      </c>
      <c r="CY106">
        <v>1679505822.3</v>
      </c>
      <c r="CZ106">
        <v>0</v>
      </c>
      <c r="DA106">
        <v>0</v>
      </c>
      <c r="DB106" t="s">
        <v>356</v>
      </c>
      <c r="DC106">
        <v>1679454360.5</v>
      </c>
      <c r="DD106">
        <v>1679454360.5</v>
      </c>
      <c r="DE106">
        <v>0</v>
      </c>
      <c r="DF106">
        <v>-0.152</v>
      </c>
      <c r="DG106">
        <v>-0.046</v>
      </c>
      <c r="DH106">
        <v>3.296</v>
      </c>
      <c r="DI106">
        <v>0.35</v>
      </c>
      <c r="DJ106">
        <v>420</v>
      </c>
      <c r="DK106">
        <v>24</v>
      </c>
      <c r="DL106">
        <v>0.27</v>
      </c>
      <c r="DM106">
        <v>0.09</v>
      </c>
      <c r="DN106">
        <v>-31.2956125</v>
      </c>
      <c r="DO106">
        <v>-0.5390330206378705</v>
      </c>
      <c r="DP106">
        <v>0.1640427492873426</v>
      </c>
      <c r="DQ106">
        <v>0</v>
      </c>
      <c r="DR106">
        <v>0.502049675</v>
      </c>
      <c r="DS106">
        <v>-0.1002912607879942</v>
      </c>
      <c r="DT106">
        <v>0.0104683110538126</v>
      </c>
      <c r="DU106">
        <v>0</v>
      </c>
      <c r="DV106">
        <v>0</v>
      </c>
      <c r="DW106">
        <v>2</v>
      </c>
      <c r="DX106" t="s">
        <v>397</v>
      </c>
      <c r="DY106">
        <v>2.98069</v>
      </c>
      <c r="DZ106">
        <v>2.72827</v>
      </c>
      <c r="EA106">
        <v>0.196785</v>
      </c>
      <c r="EB106">
        <v>0.201091</v>
      </c>
      <c r="EC106">
        <v>0.0539377</v>
      </c>
      <c r="ED106">
        <v>0.0523941</v>
      </c>
      <c r="EE106">
        <v>24148.8</v>
      </c>
      <c r="EF106">
        <v>23712.7</v>
      </c>
      <c r="EG106">
        <v>30589.4</v>
      </c>
      <c r="EH106">
        <v>29922.4</v>
      </c>
      <c r="EI106">
        <v>39949.5</v>
      </c>
      <c r="EJ106">
        <v>37352.9</v>
      </c>
      <c r="EK106">
        <v>46776.4</v>
      </c>
      <c r="EL106">
        <v>44491.9</v>
      </c>
      <c r="EM106">
        <v>1.88697</v>
      </c>
      <c r="EN106">
        <v>1.8663</v>
      </c>
      <c r="EO106">
        <v>0.0584722</v>
      </c>
      <c r="EP106">
        <v>0</v>
      </c>
      <c r="EQ106">
        <v>19.0246</v>
      </c>
      <c r="ER106">
        <v>999.9</v>
      </c>
      <c r="ES106">
        <v>25.4</v>
      </c>
      <c r="ET106">
        <v>30.4</v>
      </c>
      <c r="EU106">
        <v>12.2831</v>
      </c>
      <c r="EV106">
        <v>63.2223</v>
      </c>
      <c r="EW106">
        <v>23.7901</v>
      </c>
      <c r="EX106">
        <v>1</v>
      </c>
      <c r="EY106">
        <v>-0.10013</v>
      </c>
      <c r="EZ106">
        <v>4.67094</v>
      </c>
      <c r="FA106">
        <v>20.1438</v>
      </c>
      <c r="FB106">
        <v>5.23212</v>
      </c>
      <c r="FC106">
        <v>11.9722</v>
      </c>
      <c r="FD106">
        <v>4.9714</v>
      </c>
      <c r="FE106">
        <v>3.28955</v>
      </c>
      <c r="FF106">
        <v>9999</v>
      </c>
      <c r="FG106">
        <v>9999</v>
      </c>
      <c r="FH106">
        <v>9999</v>
      </c>
      <c r="FI106">
        <v>999.9</v>
      </c>
      <c r="FJ106">
        <v>4.9729</v>
      </c>
      <c r="FK106">
        <v>1.87698</v>
      </c>
      <c r="FL106">
        <v>1.87505</v>
      </c>
      <c r="FM106">
        <v>1.87789</v>
      </c>
      <c r="FN106">
        <v>1.87455</v>
      </c>
      <c r="FO106">
        <v>1.87821</v>
      </c>
      <c r="FP106">
        <v>1.87531</v>
      </c>
      <c r="FQ106">
        <v>1.87637</v>
      </c>
      <c r="FR106">
        <v>0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6</v>
      </c>
      <c r="GF106">
        <v>0.0775</v>
      </c>
      <c r="GG106">
        <v>1.972114183739502</v>
      </c>
      <c r="GH106">
        <v>0.004449671774874308</v>
      </c>
      <c r="GI106">
        <v>-1.829466635312074E-06</v>
      </c>
      <c r="GJ106">
        <v>4.661545964856727E-10</v>
      </c>
      <c r="GK106">
        <v>0.005649818396270764</v>
      </c>
      <c r="GL106">
        <v>0.003047750899037379</v>
      </c>
      <c r="GM106">
        <v>0.0005145890388989142</v>
      </c>
      <c r="GN106">
        <v>-5.930110997495773E-07</v>
      </c>
      <c r="GO106">
        <v>0</v>
      </c>
      <c r="GP106">
        <v>2134</v>
      </c>
      <c r="GQ106">
        <v>1</v>
      </c>
      <c r="GR106">
        <v>23</v>
      </c>
      <c r="GS106">
        <v>857.2</v>
      </c>
      <c r="GT106">
        <v>857.2</v>
      </c>
      <c r="GU106">
        <v>3.04565</v>
      </c>
      <c r="GV106">
        <v>2.53296</v>
      </c>
      <c r="GW106">
        <v>1.39893</v>
      </c>
      <c r="GX106">
        <v>2.33765</v>
      </c>
      <c r="GY106">
        <v>1.44897</v>
      </c>
      <c r="GZ106">
        <v>2.35352</v>
      </c>
      <c r="HA106">
        <v>36.2224</v>
      </c>
      <c r="HB106">
        <v>24.0175</v>
      </c>
      <c r="HC106">
        <v>18</v>
      </c>
      <c r="HD106">
        <v>490.066</v>
      </c>
      <c r="HE106">
        <v>448.427</v>
      </c>
      <c r="HF106">
        <v>13.4114</v>
      </c>
      <c r="HG106">
        <v>25.5484</v>
      </c>
      <c r="HH106">
        <v>29.9998</v>
      </c>
      <c r="HI106">
        <v>25.4785</v>
      </c>
      <c r="HJ106">
        <v>25.5661</v>
      </c>
      <c r="HK106">
        <v>60.9791</v>
      </c>
      <c r="HL106">
        <v>22.7627</v>
      </c>
      <c r="HM106">
        <v>9.296989999999999</v>
      </c>
      <c r="HN106">
        <v>13.4222</v>
      </c>
      <c r="HO106">
        <v>1503.61</v>
      </c>
      <c r="HP106">
        <v>8.9069</v>
      </c>
      <c r="HQ106">
        <v>101.103</v>
      </c>
      <c r="HR106">
        <v>102.312</v>
      </c>
    </row>
    <row r="107" spans="1:226">
      <c r="A107">
        <v>91</v>
      </c>
      <c r="B107">
        <v>1679505797.6</v>
      </c>
      <c r="C107">
        <v>541.5</v>
      </c>
      <c r="D107" t="s">
        <v>541</v>
      </c>
      <c r="E107" t="s">
        <v>542</v>
      </c>
      <c r="F107">
        <v>5</v>
      </c>
      <c r="G107" t="s">
        <v>353</v>
      </c>
      <c r="H107" t="s">
        <v>354</v>
      </c>
      <c r="I107">
        <v>1679505790.1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1507.074421699539</v>
      </c>
      <c r="AK107">
        <v>1483.726787878789</v>
      </c>
      <c r="AL107">
        <v>3.355166401421128</v>
      </c>
      <c r="AM107">
        <v>63.93369429513372</v>
      </c>
      <c r="AN107">
        <f>(AP107 - AO107 + BO107*1E3/(8.314*(BQ107+273.15)) * AR107/BN107 * AQ107) * BN107/(100*BB107) * 1000/(1000 - AP107)</f>
        <v>0</v>
      </c>
      <c r="AO107">
        <v>8.866644945652608</v>
      </c>
      <c r="AP107">
        <v>9.340912484848479</v>
      </c>
      <c r="AQ107">
        <v>1.370264523356538E-06</v>
      </c>
      <c r="AR107">
        <v>100.9875523592358</v>
      </c>
      <c r="AS107">
        <v>2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1.65</v>
      </c>
      <c r="BC107">
        <v>0.5</v>
      </c>
      <c r="BD107" t="s">
        <v>355</v>
      </c>
      <c r="BE107">
        <v>2</v>
      </c>
      <c r="BF107" t="b">
        <v>1</v>
      </c>
      <c r="BG107">
        <v>1679505790.1</v>
      </c>
      <c r="BH107">
        <v>1446.488888888889</v>
      </c>
      <c r="BI107">
        <v>1477.917407407408</v>
      </c>
      <c r="BJ107">
        <v>9.335464814814815</v>
      </c>
      <c r="BK107">
        <v>8.850711111111112</v>
      </c>
      <c r="BL107">
        <v>1440.509259259259</v>
      </c>
      <c r="BM107">
        <v>9.257965925925927</v>
      </c>
      <c r="BN107">
        <v>500.0822592592592</v>
      </c>
      <c r="BO107">
        <v>90.14477407407409</v>
      </c>
      <c r="BP107">
        <v>0.09996880370370372</v>
      </c>
      <c r="BQ107">
        <v>18.82832222222223</v>
      </c>
      <c r="BR107">
        <v>19.98491851851852</v>
      </c>
      <c r="BS107">
        <v>999.9000000000001</v>
      </c>
      <c r="BT107">
        <v>0</v>
      </c>
      <c r="BU107">
        <v>0</v>
      </c>
      <c r="BV107">
        <v>10001.73148148148</v>
      </c>
      <c r="BW107">
        <v>0</v>
      </c>
      <c r="BX107">
        <v>9.32272</v>
      </c>
      <c r="BY107">
        <v>-31.42823333333333</v>
      </c>
      <c r="BZ107">
        <v>1460.118518518518</v>
      </c>
      <c r="CA107">
        <v>1491.114814814815</v>
      </c>
      <c r="CB107">
        <v>0.4847547777777778</v>
      </c>
      <c r="CC107">
        <v>1477.917407407408</v>
      </c>
      <c r="CD107">
        <v>8.850711111111112</v>
      </c>
      <c r="CE107">
        <v>0.8415433703703704</v>
      </c>
      <c r="CF107">
        <v>0.7978452592592591</v>
      </c>
      <c r="CG107">
        <v>4.428054814814815</v>
      </c>
      <c r="CH107">
        <v>3.66901037037037</v>
      </c>
      <c r="CI107">
        <v>1999.991851851852</v>
      </c>
      <c r="CJ107">
        <v>0.9800072222222224</v>
      </c>
      <c r="CK107">
        <v>0.0199925037037037</v>
      </c>
      <c r="CL107">
        <v>0</v>
      </c>
      <c r="CM107">
        <v>2.140414814814815</v>
      </c>
      <c r="CN107">
        <v>0</v>
      </c>
      <c r="CO107">
        <v>3369.95074074074</v>
      </c>
      <c r="CP107">
        <v>17338.1962962963</v>
      </c>
      <c r="CQ107">
        <v>38.19648148148148</v>
      </c>
      <c r="CR107">
        <v>39.44648148148148</v>
      </c>
      <c r="CS107">
        <v>38.51125925925925</v>
      </c>
      <c r="CT107">
        <v>37.11788888888888</v>
      </c>
      <c r="CU107">
        <v>37.19866666666667</v>
      </c>
      <c r="CV107">
        <v>1960.006296296296</v>
      </c>
      <c r="CW107">
        <v>39.98259259259259</v>
      </c>
      <c r="CX107">
        <v>0</v>
      </c>
      <c r="CY107">
        <v>1679505827.7</v>
      </c>
      <c r="CZ107">
        <v>0</v>
      </c>
      <c r="DA107">
        <v>0</v>
      </c>
      <c r="DB107" t="s">
        <v>356</v>
      </c>
      <c r="DC107">
        <v>1679454360.5</v>
      </c>
      <c r="DD107">
        <v>1679454360.5</v>
      </c>
      <c r="DE107">
        <v>0</v>
      </c>
      <c r="DF107">
        <v>-0.152</v>
      </c>
      <c r="DG107">
        <v>-0.046</v>
      </c>
      <c r="DH107">
        <v>3.296</v>
      </c>
      <c r="DI107">
        <v>0.35</v>
      </c>
      <c r="DJ107">
        <v>420</v>
      </c>
      <c r="DK107">
        <v>24</v>
      </c>
      <c r="DL107">
        <v>0.27</v>
      </c>
      <c r="DM107">
        <v>0.09</v>
      </c>
      <c r="DN107">
        <v>-31.39084146341463</v>
      </c>
      <c r="DO107">
        <v>-0.6313609756098382</v>
      </c>
      <c r="DP107">
        <v>0.1773995008869289</v>
      </c>
      <c r="DQ107">
        <v>0</v>
      </c>
      <c r="DR107">
        <v>0.4902892682926829</v>
      </c>
      <c r="DS107">
        <v>-0.1134517630662018</v>
      </c>
      <c r="DT107">
        <v>0.01225289530348901</v>
      </c>
      <c r="DU107">
        <v>0</v>
      </c>
      <c r="DV107">
        <v>0</v>
      </c>
      <c r="DW107">
        <v>2</v>
      </c>
      <c r="DX107" t="s">
        <v>397</v>
      </c>
      <c r="DY107">
        <v>2.98062</v>
      </c>
      <c r="DZ107">
        <v>2.728</v>
      </c>
      <c r="EA107">
        <v>0.198131</v>
      </c>
      <c r="EB107">
        <v>0.202395</v>
      </c>
      <c r="EC107">
        <v>0.0539705</v>
      </c>
      <c r="ED107">
        <v>0.052449</v>
      </c>
      <c r="EE107">
        <v>24108.2</v>
      </c>
      <c r="EF107">
        <v>23673.7</v>
      </c>
      <c r="EG107">
        <v>30589.2</v>
      </c>
      <c r="EH107">
        <v>29921.9</v>
      </c>
      <c r="EI107">
        <v>39948</v>
      </c>
      <c r="EJ107">
        <v>37351.2</v>
      </c>
      <c r="EK107">
        <v>46776.2</v>
      </c>
      <c r="EL107">
        <v>44492.4</v>
      </c>
      <c r="EM107">
        <v>1.88662</v>
      </c>
      <c r="EN107">
        <v>1.86677</v>
      </c>
      <c r="EO107">
        <v>0.0587329</v>
      </c>
      <c r="EP107">
        <v>0</v>
      </c>
      <c r="EQ107">
        <v>19.0223</v>
      </c>
      <c r="ER107">
        <v>999.9</v>
      </c>
      <c r="ES107">
        <v>25.4</v>
      </c>
      <c r="ET107">
        <v>30.4</v>
      </c>
      <c r="EU107">
        <v>12.2835</v>
      </c>
      <c r="EV107">
        <v>63.3523</v>
      </c>
      <c r="EW107">
        <v>23.5697</v>
      </c>
      <c r="EX107">
        <v>1</v>
      </c>
      <c r="EY107">
        <v>-0.10063</v>
      </c>
      <c r="EZ107">
        <v>4.66499</v>
      </c>
      <c r="FA107">
        <v>20.1438</v>
      </c>
      <c r="FB107">
        <v>5.23197</v>
      </c>
      <c r="FC107">
        <v>11.9725</v>
      </c>
      <c r="FD107">
        <v>4.9701</v>
      </c>
      <c r="FE107">
        <v>3.2895</v>
      </c>
      <c r="FF107">
        <v>9999</v>
      </c>
      <c r="FG107">
        <v>9999</v>
      </c>
      <c r="FH107">
        <v>9999</v>
      </c>
      <c r="FI107">
        <v>999.9</v>
      </c>
      <c r="FJ107">
        <v>4.97291</v>
      </c>
      <c r="FK107">
        <v>1.87697</v>
      </c>
      <c r="FL107">
        <v>1.87505</v>
      </c>
      <c r="FM107">
        <v>1.87785</v>
      </c>
      <c r="FN107">
        <v>1.87455</v>
      </c>
      <c r="FO107">
        <v>1.8782</v>
      </c>
      <c r="FP107">
        <v>1.8753</v>
      </c>
      <c r="FQ107">
        <v>1.87637</v>
      </c>
      <c r="FR107">
        <v>0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6.03</v>
      </c>
      <c r="GF107">
        <v>0.0776</v>
      </c>
      <c r="GG107">
        <v>1.972114183739502</v>
      </c>
      <c r="GH107">
        <v>0.004449671774874308</v>
      </c>
      <c r="GI107">
        <v>-1.829466635312074E-06</v>
      </c>
      <c r="GJ107">
        <v>4.661545964856727E-10</v>
      </c>
      <c r="GK107">
        <v>0.005649818396270764</v>
      </c>
      <c r="GL107">
        <v>0.003047750899037379</v>
      </c>
      <c r="GM107">
        <v>0.0005145890388989142</v>
      </c>
      <c r="GN107">
        <v>-5.930110997495773E-07</v>
      </c>
      <c r="GO107">
        <v>0</v>
      </c>
      <c r="GP107">
        <v>2134</v>
      </c>
      <c r="GQ107">
        <v>1</v>
      </c>
      <c r="GR107">
        <v>23</v>
      </c>
      <c r="GS107">
        <v>857.3</v>
      </c>
      <c r="GT107">
        <v>857.3</v>
      </c>
      <c r="GU107">
        <v>3.07373</v>
      </c>
      <c r="GV107">
        <v>2.52075</v>
      </c>
      <c r="GW107">
        <v>1.39893</v>
      </c>
      <c r="GX107">
        <v>2.33765</v>
      </c>
      <c r="GY107">
        <v>1.44897</v>
      </c>
      <c r="GZ107">
        <v>2.41089</v>
      </c>
      <c r="HA107">
        <v>36.2224</v>
      </c>
      <c r="HB107">
        <v>24.0175</v>
      </c>
      <c r="HC107">
        <v>18</v>
      </c>
      <c r="HD107">
        <v>489.857</v>
      </c>
      <c r="HE107">
        <v>448.7</v>
      </c>
      <c r="HF107">
        <v>13.4257</v>
      </c>
      <c r="HG107">
        <v>25.5462</v>
      </c>
      <c r="HH107">
        <v>29.9998</v>
      </c>
      <c r="HI107">
        <v>25.4758</v>
      </c>
      <c r="HJ107">
        <v>25.5634</v>
      </c>
      <c r="HK107">
        <v>61.5382</v>
      </c>
      <c r="HL107">
        <v>22.7627</v>
      </c>
      <c r="HM107">
        <v>9.296989999999999</v>
      </c>
      <c r="HN107">
        <v>13.4313</v>
      </c>
      <c r="HO107">
        <v>1523.65</v>
      </c>
      <c r="HP107">
        <v>8.905200000000001</v>
      </c>
      <c r="HQ107">
        <v>101.102</v>
      </c>
      <c r="HR107">
        <v>102.312</v>
      </c>
    </row>
    <row r="108" spans="1:226">
      <c r="A108">
        <v>92</v>
      </c>
      <c r="B108">
        <v>1679505802.6</v>
      </c>
      <c r="C108">
        <v>546.5</v>
      </c>
      <c r="D108" t="s">
        <v>543</v>
      </c>
      <c r="E108" t="s">
        <v>544</v>
      </c>
      <c r="F108">
        <v>5</v>
      </c>
      <c r="G108" t="s">
        <v>353</v>
      </c>
      <c r="H108" t="s">
        <v>354</v>
      </c>
      <c r="I108">
        <v>1679505794.814285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1523.655509160816</v>
      </c>
      <c r="AK108">
        <v>1500.618303030303</v>
      </c>
      <c r="AL108">
        <v>3.380019018213388</v>
      </c>
      <c r="AM108">
        <v>63.93369429513372</v>
      </c>
      <c r="AN108">
        <f>(AP108 - AO108 + BO108*1E3/(8.314*(BQ108+273.15)) * AR108/BN108 * AQ108) * BN108/(100*BB108) * 1000/(1000 - AP108)</f>
        <v>0</v>
      </c>
      <c r="AO108">
        <v>8.873004321662387</v>
      </c>
      <c r="AP108">
        <v>9.342944363636363</v>
      </c>
      <c r="AQ108">
        <v>3.57028998141667E-07</v>
      </c>
      <c r="AR108">
        <v>100.9875523592358</v>
      </c>
      <c r="AS108">
        <v>2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1.65</v>
      </c>
      <c r="BC108">
        <v>0.5</v>
      </c>
      <c r="BD108" t="s">
        <v>355</v>
      </c>
      <c r="BE108">
        <v>2</v>
      </c>
      <c r="BF108" t="b">
        <v>1</v>
      </c>
      <c r="BG108">
        <v>1679505794.814285</v>
      </c>
      <c r="BH108">
        <v>1462.2625</v>
      </c>
      <c r="BI108">
        <v>1493.653928571429</v>
      </c>
      <c r="BJ108">
        <v>9.337782857142857</v>
      </c>
      <c r="BK108">
        <v>8.861605714285714</v>
      </c>
      <c r="BL108">
        <v>1456.249642857143</v>
      </c>
      <c r="BM108">
        <v>9.260255714285716</v>
      </c>
      <c r="BN108">
        <v>500.0678214285714</v>
      </c>
      <c r="BO108">
        <v>90.14382500000001</v>
      </c>
      <c r="BP108">
        <v>0.09995221428571431</v>
      </c>
      <c r="BQ108">
        <v>18.826675</v>
      </c>
      <c r="BR108">
        <v>19.98688214285714</v>
      </c>
      <c r="BS108">
        <v>999.9000000000002</v>
      </c>
      <c r="BT108">
        <v>0</v>
      </c>
      <c r="BU108">
        <v>0</v>
      </c>
      <c r="BV108">
        <v>10004.14285714286</v>
      </c>
      <c r="BW108">
        <v>0</v>
      </c>
      <c r="BX108">
        <v>9.32272</v>
      </c>
      <c r="BY108">
        <v>-31.39164285714286</v>
      </c>
      <c r="BZ108">
        <v>1476.044285714286</v>
      </c>
      <c r="CA108">
        <v>1507.008928571428</v>
      </c>
      <c r="CB108">
        <v>0.4761786785714286</v>
      </c>
      <c r="CC108">
        <v>1493.653928571429</v>
      </c>
      <c r="CD108">
        <v>8.861605714285714</v>
      </c>
      <c r="CE108">
        <v>0.841743607142857</v>
      </c>
      <c r="CF108">
        <v>0.7988189999999999</v>
      </c>
      <c r="CG108">
        <v>4.431451071428571</v>
      </c>
      <c r="CH108">
        <v>3.686321428571429</v>
      </c>
      <c r="CI108">
        <v>1999.966428571428</v>
      </c>
      <c r="CJ108">
        <v>0.9800067142857142</v>
      </c>
      <c r="CK108">
        <v>0.01999302857142857</v>
      </c>
      <c r="CL108">
        <v>0</v>
      </c>
      <c r="CM108">
        <v>2.113028571428571</v>
      </c>
      <c r="CN108">
        <v>0</v>
      </c>
      <c r="CO108">
        <v>3369.831071428572</v>
      </c>
      <c r="CP108">
        <v>17337.96785714286</v>
      </c>
      <c r="CQ108">
        <v>38.14478571428571</v>
      </c>
      <c r="CR108">
        <v>39.41046428571428</v>
      </c>
      <c r="CS108">
        <v>38.45728571428571</v>
      </c>
      <c r="CT108">
        <v>37.08242857142857</v>
      </c>
      <c r="CU108">
        <v>37.16485714285714</v>
      </c>
      <c r="CV108">
        <v>1959.977857142857</v>
      </c>
      <c r="CW108">
        <v>39.98571428571428</v>
      </c>
      <c r="CX108">
        <v>0</v>
      </c>
      <c r="CY108">
        <v>1679505832.5</v>
      </c>
      <c r="CZ108">
        <v>0</v>
      </c>
      <c r="DA108">
        <v>0</v>
      </c>
      <c r="DB108" t="s">
        <v>356</v>
      </c>
      <c r="DC108">
        <v>1679454360.5</v>
      </c>
      <c r="DD108">
        <v>1679454360.5</v>
      </c>
      <c r="DE108">
        <v>0</v>
      </c>
      <c r="DF108">
        <v>-0.152</v>
      </c>
      <c r="DG108">
        <v>-0.046</v>
      </c>
      <c r="DH108">
        <v>3.296</v>
      </c>
      <c r="DI108">
        <v>0.35</v>
      </c>
      <c r="DJ108">
        <v>420</v>
      </c>
      <c r="DK108">
        <v>24</v>
      </c>
      <c r="DL108">
        <v>0.27</v>
      </c>
      <c r="DM108">
        <v>0.09</v>
      </c>
      <c r="DN108">
        <v>-31.4042875</v>
      </c>
      <c r="DO108">
        <v>-0.05308255159467452</v>
      </c>
      <c r="DP108">
        <v>0.1790380437051018</v>
      </c>
      <c r="DQ108">
        <v>1</v>
      </c>
      <c r="DR108">
        <v>0.48128165</v>
      </c>
      <c r="DS108">
        <v>-0.1210285778611637</v>
      </c>
      <c r="DT108">
        <v>0.01274607666019235</v>
      </c>
      <c r="DU108">
        <v>0</v>
      </c>
      <c r="DV108">
        <v>1</v>
      </c>
      <c r="DW108">
        <v>2</v>
      </c>
      <c r="DX108" t="s">
        <v>357</v>
      </c>
      <c r="DY108">
        <v>2.98093</v>
      </c>
      <c r="DZ108">
        <v>2.72873</v>
      </c>
      <c r="EA108">
        <v>0.199471</v>
      </c>
      <c r="EB108">
        <v>0.203756</v>
      </c>
      <c r="EC108">
        <v>0.053978</v>
      </c>
      <c r="ED108">
        <v>0.0524388</v>
      </c>
      <c r="EE108">
        <v>24068.7</v>
      </c>
      <c r="EF108">
        <v>23634.2</v>
      </c>
      <c r="EG108">
        <v>30590.1</v>
      </c>
      <c r="EH108">
        <v>29923</v>
      </c>
      <c r="EI108">
        <v>39948.7</v>
      </c>
      <c r="EJ108">
        <v>37352.2</v>
      </c>
      <c r="EK108">
        <v>46777.3</v>
      </c>
      <c r="EL108">
        <v>44493.1</v>
      </c>
      <c r="EM108">
        <v>1.88703</v>
      </c>
      <c r="EN108">
        <v>1.8667</v>
      </c>
      <c r="EO108">
        <v>0.0577345</v>
      </c>
      <c r="EP108">
        <v>0</v>
      </c>
      <c r="EQ108">
        <v>19.0207</v>
      </c>
      <c r="ER108">
        <v>999.9</v>
      </c>
      <c r="ES108">
        <v>25.4</v>
      </c>
      <c r="ET108">
        <v>30.4</v>
      </c>
      <c r="EU108">
        <v>12.2827</v>
      </c>
      <c r="EV108">
        <v>63.5423</v>
      </c>
      <c r="EW108">
        <v>23.3213</v>
      </c>
      <c r="EX108">
        <v>1</v>
      </c>
      <c r="EY108">
        <v>-0.100676</v>
      </c>
      <c r="EZ108">
        <v>4.68381</v>
      </c>
      <c r="FA108">
        <v>20.1434</v>
      </c>
      <c r="FB108">
        <v>5.23241</v>
      </c>
      <c r="FC108">
        <v>11.9719</v>
      </c>
      <c r="FD108">
        <v>4.97155</v>
      </c>
      <c r="FE108">
        <v>3.2895</v>
      </c>
      <c r="FF108">
        <v>9999</v>
      </c>
      <c r="FG108">
        <v>9999</v>
      </c>
      <c r="FH108">
        <v>9999</v>
      </c>
      <c r="FI108">
        <v>999.9</v>
      </c>
      <c r="FJ108">
        <v>4.97292</v>
      </c>
      <c r="FK108">
        <v>1.87698</v>
      </c>
      <c r="FL108">
        <v>1.87509</v>
      </c>
      <c r="FM108">
        <v>1.8779</v>
      </c>
      <c r="FN108">
        <v>1.87454</v>
      </c>
      <c r="FO108">
        <v>1.8782</v>
      </c>
      <c r="FP108">
        <v>1.87531</v>
      </c>
      <c r="FQ108">
        <v>1.87637</v>
      </c>
      <c r="FR108">
        <v>0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6.07</v>
      </c>
      <c r="GF108">
        <v>0.0776</v>
      </c>
      <c r="GG108">
        <v>1.972114183739502</v>
      </c>
      <c r="GH108">
        <v>0.004449671774874308</v>
      </c>
      <c r="GI108">
        <v>-1.829466635312074E-06</v>
      </c>
      <c r="GJ108">
        <v>4.661545964856727E-10</v>
      </c>
      <c r="GK108">
        <v>0.005649818396270764</v>
      </c>
      <c r="GL108">
        <v>0.003047750899037379</v>
      </c>
      <c r="GM108">
        <v>0.0005145890388989142</v>
      </c>
      <c r="GN108">
        <v>-5.930110997495773E-07</v>
      </c>
      <c r="GO108">
        <v>0</v>
      </c>
      <c r="GP108">
        <v>2134</v>
      </c>
      <c r="GQ108">
        <v>1</v>
      </c>
      <c r="GR108">
        <v>23</v>
      </c>
      <c r="GS108">
        <v>857.4</v>
      </c>
      <c r="GT108">
        <v>857.4</v>
      </c>
      <c r="GU108">
        <v>3.09937</v>
      </c>
      <c r="GV108">
        <v>2.51587</v>
      </c>
      <c r="GW108">
        <v>1.39893</v>
      </c>
      <c r="GX108">
        <v>2.33765</v>
      </c>
      <c r="GY108">
        <v>1.44897</v>
      </c>
      <c r="GZ108">
        <v>2.47192</v>
      </c>
      <c r="HA108">
        <v>36.2224</v>
      </c>
      <c r="HB108">
        <v>24.0262</v>
      </c>
      <c r="HC108">
        <v>18</v>
      </c>
      <c r="HD108">
        <v>490.055</v>
      </c>
      <c r="HE108">
        <v>448.632</v>
      </c>
      <c r="HF108">
        <v>13.4354</v>
      </c>
      <c r="HG108">
        <v>25.5435</v>
      </c>
      <c r="HH108">
        <v>29.9998</v>
      </c>
      <c r="HI108">
        <v>25.4731</v>
      </c>
      <c r="HJ108">
        <v>25.5607</v>
      </c>
      <c r="HK108">
        <v>62.0493</v>
      </c>
      <c r="HL108">
        <v>22.7627</v>
      </c>
      <c r="HM108">
        <v>9.296989999999999</v>
      </c>
      <c r="HN108">
        <v>13.4353</v>
      </c>
      <c r="HO108">
        <v>1537.01</v>
      </c>
      <c r="HP108">
        <v>8.908440000000001</v>
      </c>
      <c r="HQ108">
        <v>101.105</v>
      </c>
      <c r="HR108">
        <v>102.315</v>
      </c>
    </row>
    <row r="109" spans="1:226">
      <c r="A109">
        <v>93</v>
      </c>
      <c r="B109">
        <v>1679505807.6</v>
      </c>
      <c r="C109">
        <v>551.5</v>
      </c>
      <c r="D109" t="s">
        <v>545</v>
      </c>
      <c r="E109" t="s">
        <v>546</v>
      </c>
      <c r="F109">
        <v>5</v>
      </c>
      <c r="G109" t="s">
        <v>353</v>
      </c>
      <c r="H109" t="s">
        <v>354</v>
      </c>
      <c r="I109">
        <v>1679505800.1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1540.629599510096</v>
      </c>
      <c r="AK109">
        <v>1517.470606060605</v>
      </c>
      <c r="AL109">
        <v>3.359653460015321</v>
      </c>
      <c r="AM109">
        <v>63.93369429513372</v>
      </c>
      <c r="AN109">
        <f>(AP109 - AO109 + BO109*1E3/(8.314*(BQ109+273.15)) * AR109/BN109 * AQ109) * BN109/(100*BB109) * 1000/(1000 - AP109)</f>
        <v>0</v>
      </c>
      <c r="AO109">
        <v>8.87101057053609</v>
      </c>
      <c r="AP109">
        <v>9.341718727272728</v>
      </c>
      <c r="AQ109">
        <v>-1.041425252000781E-07</v>
      </c>
      <c r="AR109">
        <v>100.9875523592358</v>
      </c>
      <c r="AS109">
        <v>2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1.65</v>
      </c>
      <c r="BC109">
        <v>0.5</v>
      </c>
      <c r="BD109" t="s">
        <v>355</v>
      </c>
      <c r="BE109">
        <v>2</v>
      </c>
      <c r="BF109" t="b">
        <v>1</v>
      </c>
      <c r="BG109">
        <v>1679505800.1</v>
      </c>
      <c r="BH109">
        <v>1479.923703703704</v>
      </c>
      <c r="BI109">
        <v>1511.384444444444</v>
      </c>
      <c r="BJ109">
        <v>9.340888518518518</v>
      </c>
      <c r="BK109">
        <v>8.870222222222223</v>
      </c>
      <c r="BL109">
        <v>1473.873703703704</v>
      </c>
      <c r="BM109">
        <v>9.263322962962963</v>
      </c>
      <c r="BN109">
        <v>500.0624814814815</v>
      </c>
      <c r="BO109">
        <v>90.1436074074074</v>
      </c>
      <c r="BP109">
        <v>0.09999468888888889</v>
      </c>
      <c r="BQ109">
        <v>18.82304814814815</v>
      </c>
      <c r="BR109">
        <v>19.98928888888889</v>
      </c>
      <c r="BS109">
        <v>999.9000000000001</v>
      </c>
      <c r="BT109">
        <v>0</v>
      </c>
      <c r="BU109">
        <v>0</v>
      </c>
      <c r="BV109">
        <v>10004.48592592593</v>
      </c>
      <c r="BW109">
        <v>0</v>
      </c>
      <c r="BX109">
        <v>9.32272</v>
      </c>
      <c r="BY109">
        <v>-31.46152222222222</v>
      </c>
      <c r="BZ109">
        <v>1493.876666666667</v>
      </c>
      <c r="CA109">
        <v>1524.910740740741</v>
      </c>
      <c r="CB109">
        <v>0.4706678888888889</v>
      </c>
      <c r="CC109">
        <v>1511.384444444444</v>
      </c>
      <c r="CD109">
        <v>8.870222222222223</v>
      </c>
      <c r="CE109">
        <v>0.8420213703703704</v>
      </c>
      <c r="CF109">
        <v>0.7995936666666665</v>
      </c>
      <c r="CG109">
        <v>4.436164814814815</v>
      </c>
      <c r="CH109">
        <v>3.700091851851852</v>
      </c>
      <c r="CI109">
        <v>1999.979629629629</v>
      </c>
      <c r="CJ109">
        <v>0.9800064444444445</v>
      </c>
      <c r="CK109">
        <v>0.01999330740740741</v>
      </c>
      <c r="CL109">
        <v>0</v>
      </c>
      <c r="CM109">
        <v>2.095618518518519</v>
      </c>
      <c r="CN109">
        <v>0</v>
      </c>
      <c r="CO109">
        <v>3369.573703703704</v>
      </c>
      <c r="CP109">
        <v>17338.08518518518</v>
      </c>
      <c r="CQ109">
        <v>38.04137037037037</v>
      </c>
      <c r="CR109">
        <v>39.37714814814814</v>
      </c>
      <c r="CS109">
        <v>38.43718518518518</v>
      </c>
      <c r="CT109">
        <v>37.05766666666666</v>
      </c>
      <c r="CU109">
        <v>37.12244444444445</v>
      </c>
      <c r="CV109">
        <v>1959.98962962963</v>
      </c>
      <c r="CW109">
        <v>39.98925925925926</v>
      </c>
      <c r="CX109">
        <v>0</v>
      </c>
      <c r="CY109">
        <v>1679505837.3</v>
      </c>
      <c r="CZ109">
        <v>0</v>
      </c>
      <c r="DA109">
        <v>0</v>
      </c>
      <c r="DB109" t="s">
        <v>356</v>
      </c>
      <c r="DC109">
        <v>1679454360.5</v>
      </c>
      <c r="DD109">
        <v>1679454360.5</v>
      </c>
      <c r="DE109">
        <v>0</v>
      </c>
      <c r="DF109">
        <v>-0.152</v>
      </c>
      <c r="DG109">
        <v>-0.046</v>
      </c>
      <c r="DH109">
        <v>3.296</v>
      </c>
      <c r="DI109">
        <v>0.35</v>
      </c>
      <c r="DJ109">
        <v>420</v>
      </c>
      <c r="DK109">
        <v>24</v>
      </c>
      <c r="DL109">
        <v>0.27</v>
      </c>
      <c r="DM109">
        <v>0.09</v>
      </c>
      <c r="DN109">
        <v>-31.4065975</v>
      </c>
      <c r="DO109">
        <v>-0.5492611632269528</v>
      </c>
      <c r="DP109">
        <v>0.1558208000998262</v>
      </c>
      <c r="DQ109">
        <v>0</v>
      </c>
      <c r="DR109">
        <v>0.4744493499999999</v>
      </c>
      <c r="DS109">
        <v>-0.0606384315197015</v>
      </c>
      <c r="DT109">
        <v>0.008428523045439217</v>
      </c>
      <c r="DU109">
        <v>1</v>
      </c>
      <c r="DV109">
        <v>1</v>
      </c>
      <c r="DW109">
        <v>2</v>
      </c>
      <c r="DX109" t="s">
        <v>357</v>
      </c>
      <c r="DY109">
        <v>2.98079</v>
      </c>
      <c r="DZ109">
        <v>2.72829</v>
      </c>
      <c r="EA109">
        <v>0.200795</v>
      </c>
      <c r="EB109">
        <v>0.205077</v>
      </c>
      <c r="EC109">
        <v>0.0539733</v>
      </c>
      <c r="ED109">
        <v>0.0524288</v>
      </c>
      <c r="EE109">
        <v>24028.9</v>
      </c>
      <c r="EF109">
        <v>23595.4</v>
      </c>
      <c r="EG109">
        <v>30590.1</v>
      </c>
      <c r="EH109">
        <v>29923.6</v>
      </c>
      <c r="EI109">
        <v>39949.1</v>
      </c>
      <c r="EJ109">
        <v>37353.3</v>
      </c>
      <c r="EK109">
        <v>46777.4</v>
      </c>
      <c r="EL109">
        <v>44493.7</v>
      </c>
      <c r="EM109">
        <v>1.88697</v>
      </c>
      <c r="EN109">
        <v>1.86683</v>
      </c>
      <c r="EO109">
        <v>0.0602603</v>
      </c>
      <c r="EP109">
        <v>0</v>
      </c>
      <c r="EQ109">
        <v>19.0192</v>
      </c>
      <c r="ER109">
        <v>999.9</v>
      </c>
      <c r="ES109">
        <v>25.4</v>
      </c>
      <c r="ET109">
        <v>30.4</v>
      </c>
      <c r="EU109">
        <v>12.2841</v>
      </c>
      <c r="EV109">
        <v>62.8323</v>
      </c>
      <c r="EW109">
        <v>23.2492</v>
      </c>
      <c r="EX109">
        <v>1</v>
      </c>
      <c r="EY109">
        <v>-0.101006</v>
      </c>
      <c r="EZ109">
        <v>4.65239</v>
      </c>
      <c r="FA109">
        <v>20.1442</v>
      </c>
      <c r="FB109">
        <v>5.23286</v>
      </c>
      <c r="FC109">
        <v>11.9703</v>
      </c>
      <c r="FD109">
        <v>4.97155</v>
      </c>
      <c r="FE109">
        <v>3.28953</v>
      </c>
      <c r="FF109">
        <v>9999</v>
      </c>
      <c r="FG109">
        <v>9999</v>
      </c>
      <c r="FH109">
        <v>9999</v>
      </c>
      <c r="FI109">
        <v>999.9</v>
      </c>
      <c r="FJ109">
        <v>4.97291</v>
      </c>
      <c r="FK109">
        <v>1.87699</v>
      </c>
      <c r="FL109">
        <v>1.87512</v>
      </c>
      <c r="FM109">
        <v>1.8779</v>
      </c>
      <c r="FN109">
        <v>1.87457</v>
      </c>
      <c r="FO109">
        <v>1.87827</v>
      </c>
      <c r="FP109">
        <v>1.87531</v>
      </c>
      <c r="FQ109">
        <v>1.87641</v>
      </c>
      <c r="FR109">
        <v>0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6.11</v>
      </c>
      <c r="GF109">
        <v>0.0776</v>
      </c>
      <c r="GG109">
        <v>1.972114183739502</v>
      </c>
      <c r="GH109">
        <v>0.004449671774874308</v>
      </c>
      <c r="GI109">
        <v>-1.829466635312074E-06</v>
      </c>
      <c r="GJ109">
        <v>4.661545964856727E-10</v>
      </c>
      <c r="GK109">
        <v>0.005649818396270764</v>
      </c>
      <c r="GL109">
        <v>0.003047750899037379</v>
      </c>
      <c r="GM109">
        <v>0.0005145890388989142</v>
      </c>
      <c r="GN109">
        <v>-5.930110997495773E-07</v>
      </c>
      <c r="GO109">
        <v>0</v>
      </c>
      <c r="GP109">
        <v>2134</v>
      </c>
      <c r="GQ109">
        <v>1</v>
      </c>
      <c r="GR109">
        <v>23</v>
      </c>
      <c r="GS109">
        <v>857.5</v>
      </c>
      <c r="GT109">
        <v>857.5</v>
      </c>
      <c r="GU109">
        <v>3.12744</v>
      </c>
      <c r="GV109">
        <v>2.51953</v>
      </c>
      <c r="GW109">
        <v>1.39893</v>
      </c>
      <c r="GX109">
        <v>2.33765</v>
      </c>
      <c r="GY109">
        <v>1.44897</v>
      </c>
      <c r="GZ109">
        <v>2.48901</v>
      </c>
      <c r="HA109">
        <v>36.1989</v>
      </c>
      <c r="HB109">
        <v>24.0262</v>
      </c>
      <c r="HC109">
        <v>18</v>
      </c>
      <c r="HD109">
        <v>490.009</v>
      </c>
      <c r="HE109">
        <v>448.687</v>
      </c>
      <c r="HF109">
        <v>13.4429</v>
      </c>
      <c r="HG109">
        <v>25.5403</v>
      </c>
      <c r="HH109">
        <v>29.9998</v>
      </c>
      <c r="HI109">
        <v>25.4705</v>
      </c>
      <c r="HJ109">
        <v>25.5581</v>
      </c>
      <c r="HK109">
        <v>62.6075</v>
      </c>
      <c r="HL109">
        <v>22.7627</v>
      </c>
      <c r="HM109">
        <v>9.296989999999999</v>
      </c>
      <c r="HN109">
        <v>13.4496</v>
      </c>
      <c r="HO109">
        <v>1557.04</v>
      </c>
      <c r="HP109">
        <v>8.91075</v>
      </c>
      <c r="HQ109">
        <v>101.105</v>
      </c>
      <c r="HR109">
        <v>102.316</v>
      </c>
    </row>
    <row r="110" spans="1:226">
      <c r="A110">
        <v>94</v>
      </c>
      <c r="B110">
        <v>1679505812.6</v>
      </c>
      <c r="C110">
        <v>556.5</v>
      </c>
      <c r="D110" t="s">
        <v>547</v>
      </c>
      <c r="E110" t="s">
        <v>548</v>
      </c>
      <c r="F110">
        <v>5</v>
      </c>
      <c r="G110" t="s">
        <v>353</v>
      </c>
      <c r="H110" t="s">
        <v>354</v>
      </c>
      <c r="I110">
        <v>1679505804.814285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1557.450356072966</v>
      </c>
      <c r="AK110">
        <v>1534.284606060605</v>
      </c>
      <c r="AL110">
        <v>3.34593660727965</v>
      </c>
      <c r="AM110">
        <v>63.93369429513372</v>
      </c>
      <c r="AN110">
        <f>(AP110 - AO110 + BO110*1E3/(8.314*(BQ110+273.15)) * AR110/BN110 * AQ110) * BN110/(100*BB110) * 1000/(1000 - AP110)</f>
        <v>0</v>
      </c>
      <c r="AO110">
        <v>8.869940616163557</v>
      </c>
      <c r="AP110">
        <v>9.337629090909092</v>
      </c>
      <c r="AQ110">
        <v>-6.68273645473817E-07</v>
      </c>
      <c r="AR110">
        <v>100.9875523592358</v>
      </c>
      <c r="AS110">
        <v>2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1.65</v>
      </c>
      <c r="BC110">
        <v>0.5</v>
      </c>
      <c r="BD110" t="s">
        <v>355</v>
      </c>
      <c r="BE110">
        <v>2</v>
      </c>
      <c r="BF110" t="b">
        <v>1</v>
      </c>
      <c r="BG110">
        <v>1679505804.814285</v>
      </c>
      <c r="BH110">
        <v>1495.668928571429</v>
      </c>
      <c r="BI110">
        <v>1527.096785714286</v>
      </c>
      <c r="BJ110">
        <v>9.341428571428571</v>
      </c>
      <c r="BK110">
        <v>8.871442857142856</v>
      </c>
      <c r="BL110">
        <v>1489.585714285714</v>
      </c>
      <c r="BM110">
        <v>9.263856428571428</v>
      </c>
      <c r="BN110">
        <v>500.0608214285715</v>
      </c>
      <c r="BO110">
        <v>90.14387857142857</v>
      </c>
      <c r="BP110">
        <v>0.09999744285714286</v>
      </c>
      <c r="BQ110">
        <v>18.81809642857143</v>
      </c>
      <c r="BR110">
        <v>19.99536785714286</v>
      </c>
      <c r="BS110">
        <v>999.9000000000002</v>
      </c>
      <c r="BT110">
        <v>0</v>
      </c>
      <c r="BU110">
        <v>0</v>
      </c>
      <c r="BV110">
        <v>10005.20357142857</v>
      </c>
      <c r="BW110">
        <v>0</v>
      </c>
      <c r="BX110">
        <v>9.32272</v>
      </c>
      <c r="BY110">
        <v>-31.42936785714286</v>
      </c>
      <c r="BZ110">
        <v>1509.771428571428</v>
      </c>
      <c r="CA110">
        <v>1540.766071428571</v>
      </c>
      <c r="CB110">
        <v>0.4699873928571429</v>
      </c>
      <c r="CC110">
        <v>1527.096785714286</v>
      </c>
      <c r="CD110">
        <v>8.871442857142856</v>
      </c>
      <c r="CE110">
        <v>0.8420725714285713</v>
      </c>
      <c r="CF110">
        <v>0.7997061428571429</v>
      </c>
      <c r="CG110">
        <v>4.437034285714286</v>
      </c>
      <c r="CH110">
        <v>3.702088928571428</v>
      </c>
      <c r="CI110">
        <v>1999.997857142857</v>
      </c>
      <c r="CJ110">
        <v>0.9800062857142857</v>
      </c>
      <c r="CK110">
        <v>0.01999347142857142</v>
      </c>
      <c r="CL110">
        <v>0</v>
      </c>
      <c r="CM110">
        <v>2.109660714285714</v>
      </c>
      <c r="CN110">
        <v>0</v>
      </c>
      <c r="CO110">
        <v>3369.293214285714</v>
      </c>
      <c r="CP110">
        <v>17338.24642857143</v>
      </c>
      <c r="CQ110">
        <v>38.02649999999999</v>
      </c>
      <c r="CR110">
        <v>39.34575</v>
      </c>
      <c r="CS110">
        <v>38.38807142857143</v>
      </c>
      <c r="CT110">
        <v>37.03332142857143</v>
      </c>
      <c r="CU110">
        <v>37.09132142857143</v>
      </c>
      <c r="CV110">
        <v>1960.007857142857</v>
      </c>
      <c r="CW110">
        <v>39.99</v>
      </c>
      <c r="CX110">
        <v>0</v>
      </c>
      <c r="CY110">
        <v>1679505842.7</v>
      </c>
      <c r="CZ110">
        <v>0</v>
      </c>
      <c r="DA110">
        <v>0</v>
      </c>
      <c r="DB110" t="s">
        <v>356</v>
      </c>
      <c r="DC110">
        <v>1679454360.5</v>
      </c>
      <c r="DD110">
        <v>1679454360.5</v>
      </c>
      <c r="DE110">
        <v>0</v>
      </c>
      <c r="DF110">
        <v>-0.152</v>
      </c>
      <c r="DG110">
        <v>-0.046</v>
      </c>
      <c r="DH110">
        <v>3.296</v>
      </c>
      <c r="DI110">
        <v>0.35</v>
      </c>
      <c r="DJ110">
        <v>420</v>
      </c>
      <c r="DK110">
        <v>24</v>
      </c>
      <c r="DL110">
        <v>0.27</v>
      </c>
      <c r="DM110">
        <v>0.09</v>
      </c>
      <c r="DN110">
        <v>-31.44699</v>
      </c>
      <c r="DO110">
        <v>0.1890731707317106</v>
      </c>
      <c r="DP110">
        <v>0.1139959029965551</v>
      </c>
      <c r="DQ110">
        <v>0</v>
      </c>
      <c r="DR110">
        <v>0.4705764</v>
      </c>
      <c r="DS110">
        <v>-0.003047549718575258</v>
      </c>
      <c r="DT110">
        <v>0.001901238698848725</v>
      </c>
      <c r="DU110">
        <v>1</v>
      </c>
      <c r="DV110">
        <v>1</v>
      </c>
      <c r="DW110">
        <v>2</v>
      </c>
      <c r="DX110" t="s">
        <v>357</v>
      </c>
      <c r="DY110">
        <v>2.98079</v>
      </c>
      <c r="DZ110">
        <v>2.72858</v>
      </c>
      <c r="EA110">
        <v>0.202118</v>
      </c>
      <c r="EB110">
        <v>0.2064</v>
      </c>
      <c r="EC110">
        <v>0.0539548</v>
      </c>
      <c r="ED110">
        <v>0.0524254</v>
      </c>
      <c r="EE110">
        <v>23989.2</v>
      </c>
      <c r="EF110">
        <v>23556.7</v>
      </c>
      <c r="EG110">
        <v>30590.1</v>
      </c>
      <c r="EH110">
        <v>29924.2</v>
      </c>
      <c r="EI110">
        <v>39949.6</v>
      </c>
      <c r="EJ110">
        <v>37354.3</v>
      </c>
      <c r="EK110">
        <v>46776.9</v>
      </c>
      <c r="EL110">
        <v>44494.6</v>
      </c>
      <c r="EM110">
        <v>1.88713</v>
      </c>
      <c r="EN110">
        <v>1.86698</v>
      </c>
      <c r="EO110">
        <v>0.059858</v>
      </c>
      <c r="EP110">
        <v>0</v>
      </c>
      <c r="EQ110">
        <v>19.0176</v>
      </c>
      <c r="ER110">
        <v>999.9</v>
      </c>
      <c r="ES110">
        <v>25.4</v>
      </c>
      <c r="ET110">
        <v>30.4</v>
      </c>
      <c r="EU110">
        <v>12.2818</v>
      </c>
      <c r="EV110">
        <v>63.2023</v>
      </c>
      <c r="EW110">
        <v>23.4575</v>
      </c>
      <c r="EX110">
        <v>1</v>
      </c>
      <c r="EY110">
        <v>-0.10111</v>
      </c>
      <c r="EZ110">
        <v>4.81444</v>
      </c>
      <c r="FA110">
        <v>20.1397</v>
      </c>
      <c r="FB110">
        <v>5.23226</v>
      </c>
      <c r="FC110">
        <v>11.9707</v>
      </c>
      <c r="FD110">
        <v>4.9715</v>
      </c>
      <c r="FE110">
        <v>3.2895</v>
      </c>
      <c r="FF110">
        <v>9999</v>
      </c>
      <c r="FG110">
        <v>9999</v>
      </c>
      <c r="FH110">
        <v>9999</v>
      </c>
      <c r="FI110">
        <v>999.9</v>
      </c>
      <c r="FJ110">
        <v>4.97291</v>
      </c>
      <c r="FK110">
        <v>1.87698</v>
      </c>
      <c r="FL110">
        <v>1.87513</v>
      </c>
      <c r="FM110">
        <v>1.8779</v>
      </c>
      <c r="FN110">
        <v>1.87455</v>
      </c>
      <c r="FO110">
        <v>1.87821</v>
      </c>
      <c r="FP110">
        <v>1.87531</v>
      </c>
      <c r="FQ110">
        <v>1.87639</v>
      </c>
      <c r="FR110">
        <v>0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6.14</v>
      </c>
      <c r="GF110">
        <v>0.0775</v>
      </c>
      <c r="GG110">
        <v>1.972114183739502</v>
      </c>
      <c r="GH110">
        <v>0.004449671774874308</v>
      </c>
      <c r="GI110">
        <v>-1.829466635312074E-06</v>
      </c>
      <c r="GJ110">
        <v>4.661545964856727E-10</v>
      </c>
      <c r="GK110">
        <v>0.005649818396270764</v>
      </c>
      <c r="GL110">
        <v>0.003047750899037379</v>
      </c>
      <c r="GM110">
        <v>0.0005145890388989142</v>
      </c>
      <c r="GN110">
        <v>-5.930110997495773E-07</v>
      </c>
      <c r="GO110">
        <v>0</v>
      </c>
      <c r="GP110">
        <v>2134</v>
      </c>
      <c r="GQ110">
        <v>1</v>
      </c>
      <c r="GR110">
        <v>23</v>
      </c>
      <c r="GS110">
        <v>857.5</v>
      </c>
      <c r="GT110">
        <v>857.5</v>
      </c>
      <c r="GU110">
        <v>3.15186</v>
      </c>
      <c r="GV110">
        <v>2.52319</v>
      </c>
      <c r="GW110">
        <v>1.39893</v>
      </c>
      <c r="GX110">
        <v>2.33765</v>
      </c>
      <c r="GY110">
        <v>1.44897</v>
      </c>
      <c r="GZ110">
        <v>2.48901</v>
      </c>
      <c r="HA110">
        <v>36.1989</v>
      </c>
      <c r="HB110">
        <v>24.0262</v>
      </c>
      <c r="HC110">
        <v>18</v>
      </c>
      <c r="HD110">
        <v>490.072</v>
      </c>
      <c r="HE110">
        <v>448.759</v>
      </c>
      <c r="HF110">
        <v>13.4434</v>
      </c>
      <c r="HG110">
        <v>25.5376</v>
      </c>
      <c r="HH110">
        <v>30</v>
      </c>
      <c r="HI110">
        <v>25.4678</v>
      </c>
      <c r="HJ110">
        <v>25.5554</v>
      </c>
      <c r="HK110">
        <v>63.0982</v>
      </c>
      <c r="HL110">
        <v>22.7627</v>
      </c>
      <c r="HM110">
        <v>9.296989999999999</v>
      </c>
      <c r="HN110">
        <v>13.4155</v>
      </c>
      <c r="HO110">
        <v>1570.4</v>
      </c>
      <c r="HP110">
        <v>8.918810000000001</v>
      </c>
      <c r="HQ110">
        <v>101.105</v>
      </c>
      <c r="HR110">
        <v>102.318</v>
      </c>
    </row>
    <row r="111" spans="1:226">
      <c r="A111">
        <v>95</v>
      </c>
      <c r="B111">
        <v>1679505817.1</v>
      </c>
      <c r="C111">
        <v>561</v>
      </c>
      <c r="D111" t="s">
        <v>549</v>
      </c>
      <c r="E111" t="s">
        <v>550</v>
      </c>
      <c r="F111">
        <v>5</v>
      </c>
      <c r="G111" t="s">
        <v>353</v>
      </c>
      <c r="H111" t="s">
        <v>354</v>
      </c>
      <c r="I111">
        <v>1679505809.260714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1572.797530522726</v>
      </c>
      <c r="AK111">
        <v>1549.710242424242</v>
      </c>
      <c r="AL111">
        <v>3.439864766434432</v>
      </c>
      <c r="AM111">
        <v>63.93369429513372</v>
      </c>
      <c r="AN111">
        <f>(AP111 - AO111 + BO111*1E3/(8.314*(BQ111+273.15)) * AR111/BN111 * AQ111) * BN111/(100*BB111) * 1000/(1000 - AP111)</f>
        <v>0</v>
      </c>
      <c r="AO111">
        <v>8.86880483493743</v>
      </c>
      <c r="AP111">
        <v>9.332919212121217</v>
      </c>
      <c r="AQ111">
        <v>-8.07791063331146E-07</v>
      </c>
      <c r="AR111">
        <v>100.9875523592358</v>
      </c>
      <c r="AS111">
        <v>2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1.65</v>
      </c>
      <c r="BC111">
        <v>0.5</v>
      </c>
      <c r="BD111" t="s">
        <v>355</v>
      </c>
      <c r="BE111">
        <v>2</v>
      </c>
      <c r="BF111" t="b">
        <v>1</v>
      </c>
      <c r="BG111">
        <v>1679505809.260714</v>
      </c>
      <c r="BH111">
        <v>1510.548928571429</v>
      </c>
      <c r="BI111">
        <v>1542.025357142857</v>
      </c>
      <c r="BJ111">
        <v>9.339185714285716</v>
      </c>
      <c r="BK111">
        <v>8.870027857142857</v>
      </c>
      <c r="BL111">
        <v>1504.435</v>
      </c>
      <c r="BM111">
        <v>9.261640714285715</v>
      </c>
      <c r="BN111">
        <v>500.0856785714286</v>
      </c>
      <c r="BO111">
        <v>90.14388214285714</v>
      </c>
      <c r="BP111">
        <v>0.1001116</v>
      </c>
      <c r="BQ111">
        <v>18.81482857142857</v>
      </c>
      <c r="BR111">
        <v>19.99997142857143</v>
      </c>
      <c r="BS111">
        <v>999.9000000000002</v>
      </c>
      <c r="BT111">
        <v>0</v>
      </c>
      <c r="BU111">
        <v>0</v>
      </c>
      <c r="BV111">
        <v>9997.595714285713</v>
      </c>
      <c r="BW111">
        <v>0</v>
      </c>
      <c r="BX111">
        <v>9.32272</v>
      </c>
      <c r="BY111">
        <v>-31.47706428571428</v>
      </c>
      <c r="BZ111">
        <v>1524.788928571428</v>
      </c>
      <c r="CA111">
        <v>1555.825</v>
      </c>
      <c r="CB111">
        <v>0.4691590357142857</v>
      </c>
      <c r="CC111">
        <v>1542.025357142857</v>
      </c>
      <c r="CD111">
        <v>8.870027857142857</v>
      </c>
      <c r="CE111">
        <v>0.8418703928571427</v>
      </c>
      <c r="CF111">
        <v>0.7995786071428572</v>
      </c>
      <c r="CG111">
        <v>4.433605</v>
      </c>
      <c r="CH111">
        <v>3.699825</v>
      </c>
      <c r="CI111">
        <v>1999.996071428571</v>
      </c>
      <c r="CJ111">
        <v>0.9800060714285713</v>
      </c>
      <c r="CK111">
        <v>0.01999369285714286</v>
      </c>
      <c r="CL111">
        <v>0</v>
      </c>
      <c r="CM111">
        <v>2.092460714285715</v>
      </c>
      <c r="CN111">
        <v>0</v>
      </c>
      <c r="CO111">
        <v>3369.084285714285</v>
      </c>
      <c r="CP111">
        <v>17338.22142857143</v>
      </c>
      <c r="CQ111">
        <v>38.07332142857143</v>
      </c>
      <c r="CR111">
        <v>39.32332142857143</v>
      </c>
      <c r="CS111">
        <v>38.38132142857143</v>
      </c>
      <c r="CT111">
        <v>37.01992857142857</v>
      </c>
      <c r="CU111">
        <v>37.08228571428571</v>
      </c>
      <c r="CV111">
        <v>1960.006071428572</v>
      </c>
      <c r="CW111">
        <v>39.99</v>
      </c>
      <c r="CX111">
        <v>0</v>
      </c>
      <c r="CY111">
        <v>1679505846.9</v>
      </c>
      <c r="CZ111">
        <v>0</v>
      </c>
      <c r="DA111">
        <v>0</v>
      </c>
      <c r="DB111" t="s">
        <v>356</v>
      </c>
      <c r="DC111">
        <v>1679454360.5</v>
      </c>
      <c r="DD111">
        <v>1679454360.5</v>
      </c>
      <c r="DE111">
        <v>0</v>
      </c>
      <c r="DF111">
        <v>-0.152</v>
      </c>
      <c r="DG111">
        <v>-0.046</v>
      </c>
      <c r="DH111">
        <v>3.296</v>
      </c>
      <c r="DI111">
        <v>0.35</v>
      </c>
      <c r="DJ111">
        <v>420</v>
      </c>
      <c r="DK111">
        <v>24</v>
      </c>
      <c r="DL111">
        <v>0.27</v>
      </c>
      <c r="DM111">
        <v>0.09</v>
      </c>
      <c r="DN111">
        <v>-31.44084878048781</v>
      </c>
      <c r="DO111">
        <v>-0.6424703832752847</v>
      </c>
      <c r="DP111">
        <v>0.1128385964108744</v>
      </c>
      <c r="DQ111">
        <v>0</v>
      </c>
      <c r="DR111">
        <v>0.4690596097560976</v>
      </c>
      <c r="DS111">
        <v>-0.007964696864110164</v>
      </c>
      <c r="DT111">
        <v>0.002125804936535217</v>
      </c>
      <c r="DU111">
        <v>1</v>
      </c>
      <c r="DV111">
        <v>1</v>
      </c>
      <c r="DW111">
        <v>2</v>
      </c>
      <c r="DX111" t="s">
        <v>357</v>
      </c>
      <c r="DY111">
        <v>2.98057</v>
      </c>
      <c r="DZ111">
        <v>2.72846</v>
      </c>
      <c r="EA111">
        <v>0.20331</v>
      </c>
      <c r="EB111">
        <v>0.207567</v>
      </c>
      <c r="EC111">
        <v>0.0539333</v>
      </c>
      <c r="ED111">
        <v>0.0523964</v>
      </c>
      <c r="EE111">
        <v>23954.2</v>
      </c>
      <c r="EF111">
        <v>23521.8</v>
      </c>
      <c r="EG111">
        <v>30591.2</v>
      </c>
      <c r="EH111">
        <v>29923.8</v>
      </c>
      <c r="EI111">
        <v>39952</v>
      </c>
      <c r="EJ111">
        <v>37354.6</v>
      </c>
      <c r="EK111">
        <v>46778.6</v>
      </c>
      <c r="EL111">
        <v>44493.5</v>
      </c>
      <c r="EM111">
        <v>1.8871</v>
      </c>
      <c r="EN111">
        <v>1.86723</v>
      </c>
      <c r="EO111">
        <v>0.0593737</v>
      </c>
      <c r="EP111">
        <v>0</v>
      </c>
      <c r="EQ111">
        <v>19.0158</v>
      </c>
      <c r="ER111">
        <v>999.9</v>
      </c>
      <c r="ES111">
        <v>25.4</v>
      </c>
      <c r="ET111">
        <v>30.4</v>
      </c>
      <c r="EU111">
        <v>12.2845</v>
      </c>
      <c r="EV111">
        <v>63.5123</v>
      </c>
      <c r="EW111">
        <v>23.6619</v>
      </c>
      <c r="EX111">
        <v>1</v>
      </c>
      <c r="EY111">
        <v>-0.100915</v>
      </c>
      <c r="EZ111">
        <v>4.83363</v>
      </c>
      <c r="FA111">
        <v>20.1391</v>
      </c>
      <c r="FB111">
        <v>5.23286</v>
      </c>
      <c r="FC111">
        <v>11.9707</v>
      </c>
      <c r="FD111">
        <v>4.97155</v>
      </c>
      <c r="FE111">
        <v>3.28955</v>
      </c>
      <c r="FF111">
        <v>9999</v>
      </c>
      <c r="FG111">
        <v>9999</v>
      </c>
      <c r="FH111">
        <v>9999</v>
      </c>
      <c r="FI111">
        <v>999.9</v>
      </c>
      <c r="FJ111">
        <v>4.97292</v>
      </c>
      <c r="FK111">
        <v>1.87699</v>
      </c>
      <c r="FL111">
        <v>1.87513</v>
      </c>
      <c r="FM111">
        <v>1.87791</v>
      </c>
      <c r="FN111">
        <v>1.87457</v>
      </c>
      <c r="FO111">
        <v>1.87824</v>
      </c>
      <c r="FP111">
        <v>1.87531</v>
      </c>
      <c r="FQ111">
        <v>1.87643</v>
      </c>
      <c r="FR111">
        <v>0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6.17</v>
      </c>
      <c r="GF111">
        <v>0.0775</v>
      </c>
      <c r="GG111">
        <v>1.972114183739502</v>
      </c>
      <c r="GH111">
        <v>0.004449671774874308</v>
      </c>
      <c r="GI111">
        <v>-1.829466635312074E-06</v>
      </c>
      <c r="GJ111">
        <v>4.661545964856727E-10</v>
      </c>
      <c r="GK111">
        <v>0.005649818396270764</v>
      </c>
      <c r="GL111">
        <v>0.003047750899037379</v>
      </c>
      <c r="GM111">
        <v>0.0005145890388989142</v>
      </c>
      <c r="GN111">
        <v>-5.930110997495773E-07</v>
      </c>
      <c r="GO111">
        <v>0</v>
      </c>
      <c r="GP111">
        <v>2134</v>
      </c>
      <c r="GQ111">
        <v>1</v>
      </c>
      <c r="GR111">
        <v>23</v>
      </c>
      <c r="GS111">
        <v>857.6</v>
      </c>
      <c r="GT111">
        <v>857.6</v>
      </c>
      <c r="GU111">
        <v>3.17505</v>
      </c>
      <c r="GV111">
        <v>2.52808</v>
      </c>
      <c r="GW111">
        <v>1.39893</v>
      </c>
      <c r="GX111">
        <v>2.33765</v>
      </c>
      <c r="GY111">
        <v>1.44897</v>
      </c>
      <c r="GZ111">
        <v>2.37671</v>
      </c>
      <c r="HA111">
        <v>36.1989</v>
      </c>
      <c r="HB111">
        <v>24.0175</v>
      </c>
      <c r="HC111">
        <v>18</v>
      </c>
      <c r="HD111">
        <v>490.042</v>
      </c>
      <c r="HE111">
        <v>448.894</v>
      </c>
      <c r="HF111">
        <v>13.4195</v>
      </c>
      <c r="HG111">
        <v>25.5347</v>
      </c>
      <c r="HH111">
        <v>30.0001</v>
      </c>
      <c r="HI111">
        <v>25.4654</v>
      </c>
      <c r="HJ111">
        <v>25.553</v>
      </c>
      <c r="HK111">
        <v>63.5563</v>
      </c>
      <c r="HL111">
        <v>22.7627</v>
      </c>
      <c r="HM111">
        <v>9.296989999999999</v>
      </c>
      <c r="HN111">
        <v>13.405</v>
      </c>
      <c r="HO111">
        <v>1590.53</v>
      </c>
      <c r="HP111">
        <v>8.9269</v>
      </c>
      <c r="HQ111">
        <v>101.108</v>
      </c>
      <c r="HR111">
        <v>102.316</v>
      </c>
    </row>
    <row r="112" spans="1:226">
      <c r="A112">
        <v>96</v>
      </c>
      <c r="B112">
        <v>1679505822.6</v>
      </c>
      <c r="C112">
        <v>566.5</v>
      </c>
      <c r="D112" t="s">
        <v>551</v>
      </c>
      <c r="E112" t="s">
        <v>552</v>
      </c>
      <c r="F112">
        <v>5</v>
      </c>
      <c r="G112" t="s">
        <v>353</v>
      </c>
      <c r="H112" t="s">
        <v>354</v>
      </c>
      <c r="I112">
        <v>1679505814.832142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1591.815975325621</v>
      </c>
      <c r="AK112">
        <v>1568.157393939393</v>
      </c>
      <c r="AL112">
        <v>3.35625356690803</v>
      </c>
      <c r="AM112">
        <v>63.93369429513372</v>
      </c>
      <c r="AN112">
        <f>(AP112 - AO112 + BO112*1E3/(8.314*(BQ112+273.15)) * AR112/BN112 * AQ112) * BN112/(100*BB112) * 1000/(1000 - AP112)</f>
        <v>0</v>
      </c>
      <c r="AO112">
        <v>8.84238850473854</v>
      </c>
      <c r="AP112">
        <v>9.32517709090909</v>
      </c>
      <c r="AQ112">
        <v>-1.177687309115708E-06</v>
      </c>
      <c r="AR112">
        <v>100.9875523592358</v>
      </c>
      <c r="AS112">
        <v>2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1.65</v>
      </c>
      <c r="BC112">
        <v>0.5</v>
      </c>
      <c r="BD112" t="s">
        <v>355</v>
      </c>
      <c r="BE112">
        <v>2</v>
      </c>
      <c r="BF112" t="b">
        <v>1</v>
      </c>
      <c r="BG112">
        <v>1679505814.832142</v>
      </c>
      <c r="BH112">
        <v>1529.2075</v>
      </c>
      <c r="BI112">
        <v>1560.757857142857</v>
      </c>
      <c r="BJ112">
        <v>9.334468571428571</v>
      </c>
      <c r="BK112">
        <v>8.862103214285716</v>
      </c>
      <c r="BL112">
        <v>1523.056071428571</v>
      </c>
      <c r="BM112">
        <v>9.256981785714284</v>
      </c>
      <c r="BN112">
        <v>500.0826785714286</v>
      </c>
      <c r="BO112">
        <v>90.14432857142857</v>
      </c>
      <c r="BP112">
        <v>0.1000807142857143</v>
      </c>
      <c r="BQ112">
        <v>18.81211428571428</v>
      </c>
      <c r="BR112">
        <v>20.00501785714286</v>
      </c>
      <c r="BS112">
        <v>999.9000000000002</v>
      </c>
      <c r="BT112">
        <v>0</v>
      </c>
      <c r="BU112">
        <v>0</v>
      </c>
      <c r="BV112">
        <v>9989.692857142856</v>
      </c>
      <c r="BW112">
        <v>0</v>
      </c>
      <c r="BX112">
        <v>9.32272</v>
      </c>
      <c r="BY112">
        <v>-31.54957142857143</v>
      </c>
      <c r="BZ112">
        <v>1543.616428571428</v>
      </c>
      <c r="CA112">
        <v>1574.712857142857</v>
      </c>
      <c r="CB112">
        <v>0.4723666071428572</v>
      </c>
      <c r="CC112">
        <v>1560.757857142857</v>
      </c>
      <c r="CD112">
        <v>8.862103214285716</v>
      </c>
      <c r="CE112">
        <v>0.8414493928571429</v>
      </c>
      <c r="CF112">
        <v>0.7988682142857143</v>
      </c>
      <c r="CG112">
        <v>4.426459285714286</v>
      </c>
      <c r="CH112">
        <v>3.687200357142857</v>
      </c>
      <c r="CI112">
        <v>1999.987142857143</v>
      </c>
      <c r="CJ112">
        <v>0.9800058571428572</v>
      </c>
      <c r="CK112">
        <v>0.01999391428571429</v>
      </c>
      <c r="CL112">
        <v>0</v>
      </c>
      <c r="CM112">
        <v>2.085457142857143</v>
      </c>
      <c r="CN112">
        <v>0</v>
      </c>
      <c r="CO112">
        <v>3369.345714285714</v>
      </c>
      <c r="CP112">
        <v>17338.14642857143</v>
      </c>
      <c r="CQ112">
        <v>38.08224999999999</v>
      </c>
      <c r="CR112">
        <v>39.28542857142857</v>
      </c>
      <c r="CS112">
        <v>38.34564285714286</v>
      </c>
      <c r="CT112">
        <v>37.00428571428571</v>
      </c>
      <c r="CU112">
        <v>37.04649999999999</v>
      </c>
      <c r="CV112">
        <v>1959.997142857143</v>
      </c>
      <c r="CW112">
        <v>39.99</v>
      </c>
      <c r="CX112">
        <v>0</v>
      </c>
      <c r="CY112">
        <v>1679505852.3</v>
      </c>
      <c r="CZ112">
        <v>0</v>
      </c>
      <c r="DA112">
        <v>0</v>
      </c>
      <c r="DB112" t="s">
        <v>356</v>
      </c>
      <c r="DC112">
        <v>1679454360.5</v>
      </c>
      <c r="DD112">
        <v>1679454360.5</v>
      </c>
      <c r="DE112">
        <v>0</v>
      </c>
      <c r="DF112">
        <v>-0.152</v>
      </c>
      <c r="DG112">
        <v>-0.046</v>
      </c>
      <c r="DH112">
        <v>3.296</v>
      </c>
      <c r="DI112">
        <v>0.35</v>
      </c>
      <c r="DJ112">
        <v>420</v>
      </c>
      <c r="DK112">
        <v>24</v>
      </c>
      <c r="DL112">
        <v>0.27</v>
      </c>
      <c r="DM112">
        <v>0.09</v>
      </c>
      <c r="DN112">
        <v>-31.52328</v>
      </c>
      <c r="DO112">
        <v>-0.6855512195121582</v>
      </c>
      <c r="DP112">
        <v>0.1880743459379829</v>
      </c>
      <c r="DQ112">
        <v>0</v>
      </c>
      <c r="DR112">
        <v>0.471781</v>
      </c>
      <c r="DS112">
        <v>0.02745293808630314</v>
      </c>
      <c r="DT112">
        <v>0.005704930025863598</v>
      </c>
      <c r="DU112">
        <v>1</v>
      </c>
      <c r="DV112">
        <v>1</v>
      </c>
      <c r="DW112">
        <v>2</v>
      </c>
      <c r="DX112" t="s">
        <v>357</v>
      </c>
      <c r="DY112">
        <v>2.98063</v>
      </c>
      <c r="DZ112">
        <v>2.72799</v>
      </c>
      <c r="EA112">
        <v>0.204739</v>
      </c>
      <c r="EB112">
        <v>0.208945</v>
      </c>
      <c r="EC112">
        <v>0.0538993</v>
      </c>
      <c r="ED112">
        <v>0.0523879</v>
      </c>
      <c r="EE112">
        <v>23911.1</v>
      </c>
      <c r="EF112">
        <v>23480.3</v>
      </c>
      <c r="EG112">
        <v>30590.9</v>
      </c>
      <c r="EH112">
        <v>29923</v>
      </c>
      <c r="EI112">
        <v>39953.2</v>
      </c>
      <c r="EJ112">
        <v>37354.2</v>
      </c>
      <c r="EK112">
        <v>46778.1</v>
      </c>
      <c r="EL112">
        <v>44492.6</v>
      </c>
      <c r="EM112">
        <v>1.88703</v>
      </c>
      <c r="EN112">
        <v>1.86698</v>
      </c>
      <c r="EO112">
        <v>0.0595301</v>
      </c>
      <c r="EP112">
        <v>0</v>
      </c>
      <c r="EQ112">
        <v>19.0135</v>
      </c>
      <c r="ER112">
        <v>999.9</v>
      </c>
      <c r="ES112">
        <v>25.4</v>
      </c>
      <c r="ET112">
        <v>30.4</v>
      </c>
      <c r="EU112">
        <v>12.2839</v>
      </c>
      <c r="EV112">
        <v>63.5823</v>
      </c>
      <c r="EW112">
        <v>23.8341</v>
      </c>
      <c r="EX112">
        <v>1</v>
      </c>
      <c r="EY112">
        <v>-0.101072</v>
      </c>
      <c r="EZ112">
        <v>4.76095</v>
      </c>
      <c r="FA112">
        <v>20.1411</v>
      </c>
      <c r="FB112">
        <v>5.23301</v>
      </c>
      <c r="FC112">
        <v>11.9712</v>
      </c>
      <c r="FD112">
        <v>4.97175</v>
      </c>
      <c r="FE112">
        <v>3.2897</v>
      </c>
      <c r="FF112">
        <v>9999</v>
      </c>
      <c r="FG112">
        <v>9999</v>
      </c>
      <c r="FH112">
        <v>9999</v>
      </c>
      <c r="FI112">
        <v>999.9</v>
      </c>
      <c r="FJ112">
        <v>4.97291</v>
      </c>
      <c r="FK112">
        <v>1.87698</v>
      </c>
      <c r="FL112">
        <v>1.87512</v>
      </c>
      <c r="FM112">
        <v>1.8779</v>
      </c>
      <c r="FN112">
        <v>1.87457</v>
      </c>
      <c r="FO112">
        <v>1.87824</v>
      </c>
      <c r="FP112">
        <v>1.87531</v>
      </c>
      <c r="FQ112">
        <v>1.87641</v>
      </c>
      <c r="FR112">
        <v>0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6.2</v>
      </c>
      <c r="GF112">
        <v>0.0774</v>
      </c>
      <c r="GG112">
        <v>1.972114183739502</v>
      </c>
      <c r="GH112">
        <v>0.004449671774874308</v>
      </c>
      <c r="GI112">
        <v>-1.829466635312074E-06</v>
      </c>
      <c r="GJ112">
        <v>4.661545964856727E-10</v>
      </c>
      <c r="GK112">
        <v>0.005649818396270764</v>
      </c>
      <c r="GL112">
        <v>0.003047750899037379</v>
      </c>
      <c r="GM112">
        <v>0.0005145890388989142</v>
      </c>
      <c r="GN112">
        <v>-5.930110997495773E-07</v>
      </c>
      <c r="GO112">
        <v>0</v>
      </c>
      <c r="GP112">
        <v>2134</v>
      </c>
      <c r="GQ112">
        <v>1</v>
      </c>
      <c r="GR112">
        <v>23</v>
      </c>
      <c r="GS112">
        <v>857.7</v>
      </c>
      <c r="GT112">
        <v>857.7</v>
      </c>
      <c r="GU112">
        <v>3.20679</v>
      </c>
      <c r="GV112">
        <v>2.5293</v>
      </c>
      <c r="GW112">
        <v>1.39893</v>
      </c>
      <c r="GX112">
        <v>2.33765</v>
      </c>
      <c r="GY112">
        <v>1.44897</v>
      </c>
      <c r="GZ112">
        <v>2.34741</v>
      </c>
      <c r="HA112">
        <v>36.2224</v>
      </c>
      <c r="HB112">
        <v>24.0175</v>
      </c>
      <c r="HC112">
        <v>18</v>
      </c>
      <c r="HD112">
        <v>489.976</v>
      </c>
      <c r="HE112">
        <v>448.715</v>
      </c>
      <c r="HF112">
        <v>13.4051</v>
      </c>
      <c r="HG112">
        <v>25.5317</v>
      </c>
      <c r="HH112">
        <v>30</v>
      </c>
      <c r="HI112">
        <v>25.4618</v>
      </c>
      <c r="HJ112">
        <v>25.55</v>
      </c>
      <c r="HK112">
        <v>64.1849</v>
      </c>
      <c r="HL112">
        <v>22.4519</v>
      </c>
      <c r="HM112">
        <v>9.296989999999999</v>
      </c>
      <c r="HN112">
        <v>13.4135</v>
      </c>
      <c r="HO112">
        <v>1603.96</v>
      </c>
      <c r="HP112">
        <v>8.94136</v>
      </c>
      <c r="HQ112">
        <v>101.107</v>
      </c>
      <c r="HR112">
        <v>102.314</v>
      </c>
    </row>
    <row r="113" spans="1:226">
      <c r="A113">
        <v>97</v>
      </c>
      <c r="B113">
        <v>1679508196.1</v>
      </c>
      <c r="C113">
        <v>2940</v>
      </c>
      <c r="D113" t="s">
        <v>553</v>
      </c>
      <c r="E113" t="s">
        <v>554</v>
      </c>
      <c r="F113">
        <v>5</v>
      </c>
      <c r="G113" t="s">
        <v>353</v>
      </c>
      <c r="H113" t="s">
        <v>354</v>
      </c>
      <c r="I113">
        <v>1679508188.099999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430.1011036079794</v>
      </c>
      <c r="AK113">
        <v>422.8106181818179</v>
      </c>
      <c r="AL113">
        <v>-0.002076465954193096</v>
      </c>
      <c r="AM113">
        <v>63.93369429513372</v>
      </c>
      <c r="AN113">
        <f>(AP113 - AO113 + BO113*1E3/(8.314*(BQ113+273.15)) * AR113/BN113 * AQ113) * BN113/(100*BB113) * 1000/(1000 - AP113)</f>
        <v>0</v>
      </c>
      <c r="AO113">
        <v>23.35422759254628</v>
      </c>
      <c r="AP113">
        <v>24.14701575757576</v>
      </c>
      <c r="AQ113">
        <v>-2.76901175507445E-06</v>
      </c>
      <c r="AR113">
        <v>100.9875523592358</v>
      </c>
      <c r="AS113">
        <v>3</v>
      </c>
      <c r="AT113">
        <v>1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1.65</v>
      </c>
      <c r="BC113">
        <v>0.5</v>
      </c>
      <c r="BD113" t="s">
        <v>355</v>
      </c>
      <c r="BE113">
        <v>2</v>
      </c>
      <c r="BF113" t="b">
        <v>1</v>
      </c>
      <c r="BG113">
        <v>1679508188.099999</v>
      </c>
      <c r="BH113">
        <v>412.6111612903225</v>
      </c>
      <c r="BI113">
        <v>420.0716451612903</v>
      </c>
      <c r="BJ113">
        <v>24.14591612903225</v>
      </c>
      <c r="BK113">
        <v>23.35676451612903</v>
      </c>
      <c r="BL113">
        <v>409.0929677419354</v>
      </c>
      <c r="BM113">
        <v>23.78463870967742</v>
      </c>
      <c r="BN113">
        <v>500.0363225806452</v>
      </c>
      <c r="BO113">
        <v>90.12685806451613</v>
      </c>
      <c r="BP113">
        <v>0.09996274838709679</v>
      </c>
      <c r="BQ113">
        <v>26.49962580645161</v>
      </c>
      <c r="BR113">
        <v>27.46919032258065</v>
      </c>
      <c r="BS113">
        <v>999.9000000000003</v>
      </c>
      <c r="BT113">
        <v>0</v>
      </c>
      <c r="BU113">
        <v>0</v>
      </c>
      <c r="BV113">
        <v>9999.030967741935</v>
      </c>
      <c r="BW113">
        <v>0</v>
      </c>
      <c r="BX113">
        <v>9.301368709677417</v>
      </c>
      <c r="BY113">
        <v>-7.460584193548387</v>
      </c>
      <c r="BZ113">
        <v>422.8204193548387</v>
      </c>
      <c r="CA113">
        <v>430.1178709677419</v>
      </c>
      <c r="CB113">
        <v>0.7891360645161289</v>
      </c>
      <c r="CC113">
        <v>420.0716451612903</v>
      </c>
      <c r="CD113">
        <v>23.35676451612903</v>
      </c>
      <c r="CE113">
        <v>2.176194516129032</v>
      </c>
      <c r="CF113">
        <v>2.10507129032258</v>
      </c>
      <c r="CG113">
        <v>18.78813870967742</v>
      </c>
      <c r="CH113">
        <v>18.25761290322581</v>
      </c>
      <c r="CI113">
        <v>2000.032580645161</v>
      </c>
      <c r="CJ113">
        <v>0.9800013870967741</v>
      </c>
      <c r="CK113">
        <v>0.0199984</v>
      </c>
      <c r="CL113">
        <v>0</v>
      </c>
      <c r="CM113">
        <v>2.021267741935484</v>
      </c>
      <c r="CN113">
        <v>0</v>
      </c>
      <c r="CO113">
        <v>3272.991612903226</v>
      </c>
      <c r="CP113">
        <v>17338.51290322581</v>
      </c>
      <c r="CQ113">
        <v>38.63477419354837</v>
      </c>
      <c r="CR113">
        <v>39.47358064516128</v>
      </c>
      <c r="CS113">
        <v>38.59238709677419</v>
      </c>
      <c r="CT113">
        <v>37.4231935483871</v>
      </c>
      <c r="CU113">
        <v>38.09245161290321</v>
      </c>
      <c r="CV113">
        <v>1960.036129032258</v>
      </c>
      <c r="CW113">
        <v>39.99645161290323</v>
      </c>
      <c r="CX113">
        <v>0</v>
      </c>
      <c r="CY113">
        <v>1679508225.9</v>
      </c>
      <c r="CZ113">
        <v>0</v>
      </c>
      <c r="DA113">
        <v>0</v>
      </c>
      <c r="DB113" t="s">
        <v>356</v>
      </c>
      <c r="DC113">
        <v>1679454360.5</v>
      </c>
      <c r="DD113">
        <v>1679454360.5</v>
      </c>
      <c r="DE113">
        <v>0</v>
      </c>
      <c r="DF113">
        <v>-0.152</v>
      </c>
      <c r="DG113">
        <v>-0.046</v>
      </c>
      <c r="DH113">
        <v>3.296</v>
      </c>
      <c r="DI113">
        <v>0.35</v>
      </c>
      <c r="DJ113">
        <v>420</v>
      </c>
      <c r="DK113">
        <v>24</v>
      </c>
      <c r="DL113">
        <v>0.27</v>
      </c>
      <c r="DM113">
        <v>0.09</v>
      </c>
      <c r="DN113">
        <v>-7.432068780487806</v>
      </c>
      <c r="DO113">
        <v>-0.3894213240418255</v>
      </c>
      <c r="DP113">
        <v>0.06241102612070739</v>
      </c>
      <c r="DQ113">
        <v>0</v>
      </c>
      <c r="DR113">
        <v>0.7880509512195123</v>
      </c>
      <c r="DS113">
        <v>0.02295643902438836</v>
      </c>
      <c r="DT113">
        <v>0.00266035154426701</v>
      </c>
      <c r="DU113">
        <v>1</v>
      </c>
      <c r="DV113">
        <v>1</v>
      </c>
      <c r="DW113">
        <v>2</v>
      </c>
      <c r="DX113" t="s">
        <v>357</v>
      </c>
      <c r="DY113">
        <v>2.98061</v>
      </c>
      <c r="DZ113">
        <v>2.72801</v>
      </c>
      <c r="EA113">
        <v>0.084524</v>
      </c>
      <c r="EB113">
        <v>0.0866782</v>
      </c>
      <c r="EC113">
        <v>0.107515</v>
      </c>
      <c r="ED113">
        <v>0.105979</v>
      </c>
      <c r="EE113">
        <v>27544</v>
      </c>
      <c r="EF113">
        <v>27111.1</v>
      </c>
      <c r="EG113">
        <v>30612.1</v>
      </c>
      <c r="EH113">
        <v>29925.4</v>
      </c>
      <c r="EI113">
        <v>37675.3</v>
      </c>
      <c r="EJ113">
        <v>35208.5</v>
      </c>
      <c r="EK113">
        <v>46809.1</v>
      </c>
      <c r="EL113">
        <v>44495.4</v>
      </c>
      <c r="EM113">
        <v>1.88818</v>
      </c>
      <c r="EN113">
        <v>1.91098</v>
      </c>
      <c r="EO113">
        <v>0.12821</v>
      </c>
      <c r="EP113">
        <v>0</v>
      </c>
      <c r="EQ113">
        <v>25.3717</v>
      </c>
      <c r="ER113">
        <v>999.9</v>
      </c>
      <c r="ES113">
        <v>50.8</v>
      </c>
      <c r="ET113">
        <v>30</v>
      </c>
      <c r="EU113">
        <v>24.0121</v>
      </c>
      <c r="EV113">
        <v>63.3108</v>
      </c>
      <c r="EW113">
        <v>22.6843</v>
      </c>
      <c r="EX113">
        <v>1</v>
      </c>
      <c r="EY113">
        <v>-0.135854</v>
      </c>
      <c r="EZ113">
        <v>-0.144344</v>
      </c>
      <c r="FA113">
        <v>20.2044</v>
      </c>
      <c r="FB113">
        <v>5.23451</v>
      </c>
      <c r="FC113">
        <v>11.968</v>
      </c>
      <c r="FD113">
        <v>4.97175</v>
      </c>
      <c r="FE113">
        <v>3.29018</v>
      </c>
      <c r="FF113">
        <v>9999</v>
      </c>
      <c r="FG113">
        <v>9999</v>
      </c>
      <c r="FH113">
        <v>9999</v>
      </c>
      <c r="FI113">
        <v>999.9</v>
      </c>
      <c r="FJ113">
        <v>4.97294</v>
      </c>
      <c r="FK113">
        <v>1.87698</v>
      </c>
      <c r="FL113">
        <v>1.87515</v>
      </c>
      <c r="FM113">
        <v>1.87792</v>
      </c>
      <c r="FN113">
        <v>1.87467</v>
      </c>
      <c r="FO113">
        <v>1.87834</v>
      </c>
      <c r="FP113">
        <v>1.87532</v>
      </c>
      <c r="FQ113">
        <v>1.87644</v>
      </c>
      <c r="FR113">
        <v>0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3.518</v>
      </c>
      <c r="GF113">
        <v>0.3613</v>
      </c>
      <c r="GG113">
        <v>1.972114183739502</v>
      </c>
      <c r="GH113">
        <v>0.004449671774874308</v>
      </c>
      <c r="GI113">
        <v>-1.829466635312074E-06</v>
      </c>
      <c r="GJ113">
        <v>4.661545964856727E-10</v>
      </c>
      <c r="GK113">
        <v>0.005649818396270764</v>
      </c>
      <c r="GL113">
        <v>0.003047750899037379</v>
      </c>
      <c r="GM113">
        <v>0.0005145890388989142</v>
      </c>
      <c r="GN113">
        <v>-5.930110997495773E-07</v>
      </c>
      <c r="GO113">
        <v>0</v>
      </c>
      <c r="GP113">
        <v>2134</v>
      </c>
      <c r="GQ113">
        <v>1</v>
      </c>
      <c r="GR113">
        <v>23</v>
      </c>
      <c r="GS113">
        <v>897.3</v>
      </c>
      <c r="GT113">
        <v>897.3</v>
      </c>
      <c r="GU113">
        <v>1.12061</v>
      </c>
      <c r="GV113">
        <v>2.5415</v>
      </c>
      <c r="GW113">
        <v>1.39893</v>
      </c>
      <c r="GX113">
        <v>2.3584</v>
      </c>
      <c r="GY113">
        <v>1.44897</v>
      </c>
      <c r="GZ113">
        <v>2.45728</v>
      </c>
      <c r="HA113">
        <v>36.105</v>
      </c>
      <c r="HB113">
        <v>24.0437</v>
      </c>
      <c r="HC113">
        <v>18</v>
      </c>
      <c r="HD113">
        <v>488.719</v>
      </c>
      <c r="HE113">
        <v>474.2</v>
      </c>
      <c r="HF113">
        <v>24.704</v>
      </c>
      <c r="HG113">
        <v>25.364</v>
      </c>
      <c r="HH113">
        <v>30.0001</v>
      </c>
      <c r="HI113">
        <v>25.1956</v>
      </c>
      <c r="HJ113">
        <v>25.2692</v>
      </c>
      <c r="HK113">
        <v>22.4607</v>
      </c>
      <c r="HL113">
        <v>12.0648</v>
      </c>
      <c r="HM113">
        <v>100</v>
      </c>
      <c r="HN113">
        <v>24.7136</v>
      </c>
      <c r="HO113">
        <v>413.385</v>
      </c>
      <c r="HP113">
        <v>23.4074</v>
      </c>
      <c r="HQ113">
        <v>101.175</v>
      </c>
      <c r="HR113">
        <v>102.321</v>
      </c>
    </row>
    <row r="114" spans="1:226">
      <c r="A114">
        <v>98</v>
      </c>
      <c r="B114">
        <v>1679508201.1</v>
      </c>
      <c r="C114">
        <v>2945</v>
      </c>
      <c r="D114" t="s">
        <v>555</v>
      </c>
      <c r="E114" t="s">
        <v>556</v>
      </c>
      <c r="F114">
        <v>5</v>
      </c>
      <c r="G114" t="s">
        <v>353</v>
      </c>
      <c r="H114" t="s">
        <v>354</v>
      </c>
      <c r="I114">
        <v>1679508193.255172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430.017026562155</v>
      </c>
      <c r="AK114">
        <v>422.6952969696969</v>
      </c>
      <c r="AL114">
        <v>-0.02650692201753003</v>
      </c>
      <c r="AM114">
        <v>63.93369429513372</v>
      </c>
      <c r="AN114">
        <f>(AP114 - AO114 + BO114*1E3/(8.314*(BQ114+273.15)) * AR114/BN114 * AQ114) * BN114/(100*BB114) * 1000/(1000 - AP114)</f>
        <v>0</v>
      </c>
      <c r="AO114">
        <v>23.35255680208665</v>
      </c>
      <c r="AP114">
        <v>24.14537393939393</v>
      </c>
      <c r="AQ114">
        <v>-4.380753579016298E-06</v>
      </c>
      <c r="AR114">
        <v>100.9875523592358</v>
      </c>
      <c r="AS114">
        <v>3</v>
      </c>
      <c r="AT114">
        <v>1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1.65</v>
      </c>
      <c r="BC114">
        <v>0.5</v>
      </c>
      <c r="BD114" t="s">
        <v>355</v>
      </c>
      <c r="BE114">
        <v>2</v>
      </c>
      <c r="BF114" t="b">
        <v>1</v>
      </c>
      <c r="BG114">
        <v>1679508193.255172</v>
      </c>
      <c r="BH114">
        <v>412.6013448275863</v>
      </c>
      <c r="BI114">
        <v>419.9083448275862</v>
      </c>
      <c r="BJ114">
        <v>24.14651724137931</v>
      </c>
      <c r="BK114">
        <v>23.35491034482759</v>
      </c>
      <c r="BL114">
        <v>409.0832068965518</v>
      </c>
      <c r="BM114">
        <v>23.78523103448276</v>
      </c>
      <c r="BN114">
        <v>500.0275517241379</v>
      </c>
      <c r="BO114">
        <v>90.12716896551727</v>
      </c>
      <c r="BP114">
        <v>0.09990895172413794</v>
      </c>
      <c r="BQ114">
        <v>26.50097931034482</v>
      </c>
      <c r="BR114">
        <v>27.47573793103448</v>
      </c>
      <c r="BS114">
        <v>999.9000000000002</v>
      </c>
      <c r="BT114">
        <v>0</v>
      </c>
      <c r="BU114">
        <v>0</v>
      </c>
      <c r="BV114">
        <v>9998.551379310347</v>
      </c>
      <c r="BW114">
        <v>0</v>
      </c>
      <c r="BX114">
        <v>9.295141034482757</v>
      </c>
      <c r="BY114">
        <v>-7.307048275862068</v>
      </c>
      <c r="BZ114">
        <v>422.8106551724138</v>
      </c>
      <c r="CA114">
        <v>429.9498620689654</v>
      </c>
      <c r="CB114">
        <v>0.7916015862068967</v>
      </c>
      <c r="CC114">
        <v>419.9083448275862</v>
      </c>
      <c r="CD114">
        <v>23.35491034482759</v>
      </c>
      <c r="CE114">
        <v>2.176256206896551</v>
      </c>
      <c r="CF114">
        <v>2.104911724137931</v>
      </c>
      <c r="CG114">
        <v>18.78859310344827</v>
      </c>
      <c r="CH114">
        <v>18.25639655172414</v>
      </c>
      <c r="CI114">
        <v>2000.015172413793</v>
      </c>
      <c r="CJ114">
        <v>0.9800004827586208</v>
      </c>
      <c r="CK114">
        <v>0.01999933448275862</v>
      </c>
      <c r="CL114">
        <v>0</v>
      </c>
      <c r="CM114">
        <v>2.010306896551724</v>
      </c>
      <c r="CN114">
        <v>0</v>
      </c>
      <c r="CO114">
        <v>3273.945172413793</v>
      </c>
      <c r="CP114">
        <v>17338.35862068965</v>
      </c>
      <c r="CQ114">
        <v>38.56006896551723</v>
      </c>
      <c r="CR114">
        <v>39.44158620689655</v>
      </c>
      <c r="CS114">
        <v>38.55355172413793</v>
      </c>
      <c r="CT114">
        <v>37.38341379310344</v>
      </c>
      <c r="CU114">
        <v>38.0751724137931</v>
      </c>
      <c r="CV114">
        <v>1960.015172413793</v>
      </c>
      <c r="CW114">
        <v>39.99931034482758</v>
      </c>
      <c r="CX114">
        <v>0</v>
      </c>
      <c r="CY114">
        <v>1679508231.3</v>
      </c>
      <c r="CZ114">
        <v>0</v>
      </c>
      <c r="DA114">
        <v>0</v>
      </c>
      <c r="DB114" t="s">
        <v>356</v>
      </c>
      <c r="DC114">
        <v>1679454360.5</v>
      </c>
      <c r="DD114">
        <v>1679454360.5</v>
      </c>
      <c r="DE114">
        <v>0</v>
      </c>
      <c r="DF114">
        <v>-0.152</v>
      </c>
      <c r="DG114">
        <v>-0.046</v>
      </c>
      <c r="DH114">
        <v>3.296</v>
      </c>
      <c r="DI114">
        <v>0.35</v>
      </c>
      <c r="DJ114">
        <v>420</v>
      </c>
      <c r="DK114">
        <v>24</v>
      </c>
      <c r="DL114">
        <v>0.27</v>
      </c>
      <c r="DM114">
        <v>0.09</v>
      </c>
      <c r="DN114">
        <v>-7.348409024390245</v>
      </c>
      <c r="DO114">
        <v>1.840098815331</v>
      </c>
      <c r="DP114">
        <v>0.368626036551189</v>
      </c>
      <c r="DQ114">
        <v>0</v>
      </c>
      <c r="DR114">
        <v>0.7902025853658536</v>
      </c>
      <c r="DS114">
        <v>0.03036363763066376</v>
      </c>
      <c r="DT114">
        <v>0.003144010534764897</v>
      </c>
      <c r="DU114">
        <v>1</v>
      </c>
      <c r="DV114">
        <v>1</v>
      </c>
      <c r="DW114">
        <v>2</v>
      </c>
      <c r="DX114" t="s">
        <v>357</v>
      </c>
      <c r="DY114">
        <v>2.98092</v>
      </c>
      <c r="DZ114">
        <v>2.72815</v>
      </c>
      <c r="EA114">
        <v>0.08449379999999999</v>
      </c>
      <c r="EB114">
        <v>0.0862492</v>
      </c>
      <c r="EC114">
        <v>0.107511</v>
      </c>
      <c r="ED114">
        <v>0.105973</v>
      </c>
      <c r="EE114">
        <v>27544.3</v>
      </c>
      <c r="EF114">
        <v>27123.4</v>
      </c>
      <c r="EG114">
        <v>30611.4</v>
      </c>
      <c r="EH114">
        <v>29924.8</v>
      </c>
      <c r="EI114">
        <v>37674.6</v>
      </c>
      <c r="EJ114">
        <v>35208</v>
      </c>
      <c r="EK114">
        <v>46808.1</v>
      </c>
      <c r="EL114">
        <v>44494.5</v>
      </c>
      <c r="EM114">
        <v>1.8887</v>
      </c>
      <c r="EN114">
        <v>1.91075</v>
      </c>
      <c r="EO114">
        <v>0.128925</v>
      </c>
      <c r="EP114">
        <v>0</v>
      </c>
      <c r="EQ114">
        <v>25.3738</v>
      </c>
      <c r="ER114">
        <v>999.9</v>
      </c>
      <c r="ES114">
        <v>50.8</v>
      </c>
      <c r="ET114">
        <v>30</v>
      </c>
      <c r="EU114">
        <v>24.0149</v>
      </c>
      <c r="EV114">
        <v>63.1708</v>
      </c>
      <c r="EW114">
        <v>22.3798</v>
      </c>
      <c r="EX114">
        <v>1</v>
      </c>
      <c r="EY114">
        <v>-0.136209</v>
      </c>
      <c r="EZ114">
        <v>-0.150343</v>
      </c>
      <c r="FA114">
        <v>20.204</v>
      </c>
      <c r="FB114">
        <v>5.23092</v>
      </c>
      <c r="FC114">
        <v>11.968</v>
      </c>
      <c r="FD114">
        <v>4.97075</v>
      </c>
      <c r="FE114">
        <v>3.28965</v>
      </c>
      <c r="FF114">
        <v>9999</v>
      </c>
      <c r="FG114">
        <v>9999</v>
      </c>
      <c r="FH114">
        <v>9999</v>
      </c>
      <c r="FI114">
        <v>999.9</v>
      </c>
      <c r="FJ114">
        <v>4.97294</v>
      </c>
      <c r="FK114">
        <v>1.87698</v>
      </c>
      <c r="FL114">
        <v>1.87513</v>
      </c>
      <c r="FM114">
        <v>1.8779</v>
      </c>
      <c r="FN114">
        <v>1.87462</v>
      </c>
      <c r="FO114">
        <v>1.87831</v>
      </c>
      <c r="FP114">
        <v>1.87531</v>
      </c>
      <c r="FQ114">
        <v>1.8764</v>
      </c>
      <c r="FR114">
        <v>0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3.517</v>
      </c>
      <c r="GF114">
        <v>0.3613</v>
      </c>
      <c r="GG114">
        <v>1.972114183739502</v>
      </c>
      <c r="GH114">
        <v>0.004449671774874308</v>
      </c>
      <c r="GI114">
        <v>-1.829466635312074E-06</v>
      </c>
      <c r="GJ114">
        <v>4.661545964856727E-10</v>
      </c>
      <c r="GK114">
        <v>0.005649818396270764</v>
      </c>
      <c r="GL114">
        <v>0.003047750899037379</v>
      </c>
      <c r="GM114">
        <v>0.0005145890388989142</v>
      </c>
      <c r="GN114">
        <v>-5.930110997495773E-07</v>
      </c>
      <c r="GO114">
        <v>0</v>
      </c>
      <c r="GP114">
        <v>2134</v>
      </c>
      <c r="GQ114">
        <v>1</v>
      </c>
      <c r="GR114">
        <v>23</v>
      </c>
      <c r="GS114">
        <v>897.3</v>
      </c>
      <c r="GT114">
        <v>897.3</v>
      </c>
      <c r="GU114">
        <v>1.09375</v>
      </c>
      <c r="GV114">
        <v>2.53052</v>
      </c>
      <c r="GW114">
        <v>1.39893</v>
      </c>
      <c r="GX114">
        <v>2.3584</v>
      </c>
      <c r="GY114">
        <v>1.44897</v>
      </c>
      <c r="GZ114">
        <v>2.48169</v>
      </c>
      <c r="HA114">
        <v>36.105</v>
      </c>
      <c r="HB114">
        <v>24.0612</v>
      </c>
      <c r="HC114">
        <v>18</v>
      </c>
      <c r="HD114">
        <v>489.003</v>
      </c>
      <c r="HE114">
        <v>474.054</v>
      </c>
      <c r="HF114">
        <v>24.7217</v>
      </c>
      <c r="HG114">
        <v>25.364</v>
      </c>
      <c r="HH114">
        <v>30.0001</v>
      </c>
      <c r="HI114">
        <v>25.1956</v>
      </c>
      <c r="HJ114">
        <v>25.2692</v>
      </c>
      <c r="HK114">
        <v>21.9312</v>
      </c>
      <c r="HL114">
        <v>12.0648</v>
      </c>
      <c r="HM114">
        <v>100</v>
      </c>
      <c r="HN114">
        <v>24.7331</v>
      </c>
      <c r="HO114">
        <v>400.012</v>
      </c>
      <c r="HP114">
        <v>23.4074</v>
      </c>
      <c r="HQ114">
        <v>101.173</v>
      </c>
      <c r="HR114">
        <v>102.319</v>
      </c>
    </row>
    <row r="115" spans="1:226">
      <c r="A115">
        <v>99</v>
      </c>
      <c r="B115">
        <v>1679508206.1</v>
      </c>
      <c r="C115">
        <v>2950</v>
      </c>
      <c r="D115" t="s">
        <v>557</v>
      </c>
      <c r="E115" t="s">
        <v>558</v>
      </c>
      <c r="F115">
        <v>5</v>
      </c>
      <c r="G115" t="s">
        <v>353</v>
      </c>
      <c r="H115" t="s">
        <v>354</v>
      </c>
      <c r="I115">
        <v>1679508198.332142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422.5006560675467</v>
      </c>
      <c r="AK115">
        <v>419.3358848484847</v>
      </c>
      <c r="AL115">
        <v>-0.8484043508204822</v>
      </c>
      <c r="AM115">
        <v>63.93369429513372</v>
      </c>
      <c r="AN115">
        <f>(AP115 - AO115 + BO115*1E3/(8.314*(BQ115+273.15)) * AR115/BN115 * AQ115) * BN115/(100*BB115) * 1000/(1000 - AP115)</f>
        <v>0</v>
      </c>
      <c r="AO115">
        <v>23.35219667239225</v>
      </c>
      <c r="AP115">
        <v>24.14695333333334</v>
      </c>
      <c r="AQ115">
        <v>2.894792576521154E-06</v>
      </c>
      <c r="AR115">
        <v>100.9875523592358</v>
      </c>
      <c r="AS115">
        <v>3</v>
      </c>
      <c r="AT115">
        <v>1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1.65</v>
      </c>
      <c r="BC115">
        <v>0.5</v>
      </c>
      <c r="BD115" t="s">
        <v>355</v>
      </c>
      <c r="BE115">
        <v>2</v>
      </c>
      <c r="BF115" t="b">
        <v>1</v>
      </c>
      <c r="BG115">
        <v>1679508198.332142</v>
      </c>
      <c r="BH115">
        <v>412.0912500000001</v>
      </c>
      <c r="BI115">
        <v>417.1695</v>
      </c>
      <c r="BJ115">
        <v>24.14684642857143</v>
      </c>
      <c r="BK115">
        <v>23.35316785714286</v>
      </c>
      <c r="BL115">
        <v>408.5746785714286</v>
      </c>
      <c r="BM115">
        <v>23.78555357142857</v>
      </c>
      <c r="BN115">
        <v>500.011</v>
      </c>
      <c r="BO115">
        <v>90.12704642857143</v>
      </c>
      <c r="BP115">
        <v>0.09983648571428572</v>
      </c>
      <c r="BQ115">
        <v>26.50338928571429</v>
      </c>
      <c r="BR115">
        <v>27.479875</v>
      </c>
      <c r="BS115">
        <v>999.9000000000002</v>
      </c>
      <c r="BT115">
        <v>0</v>
      </c>
      <c r="BU115">
        <v>0</v>
      </c>
      <c r="BV115">
        <v>10000.01464285714</v>
      </c>
      <c r="BW115">
        <v>0</v>
      </c>
      <c r="BX115">
        <v>9.282827857142857</v>
      </c>
      <c r="BY115">
        <v>-5.078305857142857</v>
      </c>
      <c r="BZ115">
        <v>422.2880714285715</v>
      </c>
      <c r="CA115">
        <v>427.14475</v>
      </c>
      <c r="CB115">
        <v>0.7936703928571428</v>
      </c>
      <c r="CC115">
        <v>417.1695</v>
      </c>
      <c r="CD115">
        <v>23.35316785714286</v>
      </c>
      <c r="CE115">
        <v>2.176282857142857</v>
      </c>
      <c r="CF115">
        <v>2.104752142857143</v>
      </c>
      <c r="CG115">
        <v>18.78878928571428</v>
      </c>
      <c r="CH115">
        <v>18.25518571428571</v>
      </c>
      <c r="CI115">
        <v>1999.957857142857</v>
      </c>
      <c r="CJ115">
        <v>0.9800005714285716</v>
      </c>
      <c r="CK115">
        <v>0.01999924285714285</v>
      </c>
      <c r="CL115">
        <v>0</v>
      </c>
      <c r="CM115">
        <v>2.091242857142857</v>
      </c>
      <c r="CN115">
        <v>0</v>
      </c>
      <c r="CO115">
        <v>3274.079285714286</v>
      </c>
      <c r="CP115">
        <v>17337.85714285714</v>
      </c>
      <c r="CQ115">
        <v>38.56446428571428</v>
      </c>
      <c r="CR115">
        <v>39.40599999999999</v>
      </c>
      <c r="CS115">
        <v>38.53539285714285</v>
      </c>
      <c r="CT115">
        <v>37.36139285714285</v>
      </c>
      <c r="CU115">
        <v>38.05785714285714</v>
      </c>
      <c r="CV115">
        <v>1959.957857142857</v>
      </c>
      <c r="CW115">
        <v>39.99928571428571</v>
      </c>
      <c r="CX115">
        <v>0</v>
      </c>
      <c r="CY115">
        <v>1679508236.1</v>
      </c>
      <c r="CZ115">
        <v>0</v>
      </c>
      <c r="DA115">
        <v>0</v>
      </c>
      <c r="DB115" t="s">
        <v>356</v>
      </c>
      <c r="DC115">
        <v>1679454360.5</v>
      </c>
      <c r="DD115">
        <v>1679454360.5</v>
      </c>
      <c r="DE115">
        <v>0</v>
      </c>
      <c r="DF115">
        <v>-0.152</v>
      </c>
      <c r="DG115">
        <v>-0.046</v>
      </c>
      <c r="DH115">
        <v>3.296</v>
      </c>
      <c r="DI115">
        <v>0.35</v>
      </c>
      <c r="DJ115">
        <v>420</v>
      </c>
      <c r="DK115">
        <v>24</v>
      </c>
      <c r="DL115">
        <v>0.27</v>
      </c>
      <c r="DM115">
        <v>0.09</v>
      </c>
      <c r="DN115">
        <v>-5.9948531</v>
      </c>
      <c r="DO115">
        <v>21.22515095684805</v>
      </c>
      <c r="DP115">
        <v>2.703610546215845</v>
      </c>
      <c r="DQ115">
        <v>0</v>
      </c>
      <c r="DR115">
        <v>0.7922146250000001</v>
      </c>
      <c r="DS115">
        <v>0.02341387992495042</v>
      </c>
      <c r="DT115">
        <v>0.002494652497718871</v>
      </c>
      <c r="DU115">
        <v>1</v>
      </c>
      <c r="DV115">
        <v>1</v>
      </c>
      <c r="DW115">
        <v>2</v>
      </c>
      <c r="DX115" t="s">
        <v>357</v>
      </c>
      <c r="DY115">
        <v>2.98091</v>
      </c>
      <c r="DZ115">
        <v>2.72846</v>
      </c>
      <c r="EA115">
        <v>0.0838831</v>
      </c>
      <c r="EB115">
        <v>0.0843111</v>
      </c>
      <c r="EC115">
        <v>0.107509</v>
      </c>
      <c r="ED115">
        <v>0.105967</v>
      </c>
      <c r="EE115">
        <v>27563.3</v>
      </c>
      <c r="EF115">
        <v>27180.8</v>
      </c>
      <c r="EG115">
        <v>30612.1</v>
      </c>
      <c r="EH115">
        <v>29924.7</v>
      </c>
      <c r="EI115">
        <v>37675.6</v>
      </c>
      <c r="EJ115">
        <v>35208.1</v>
      </c>
      <c r="EK115">
        <v>46809.3</v>
      </c>
      <c r="EL115">
        <v>44494.5</v>
      </c>
      <c r="EM115">
        <v>1.88873</v>
      </c>
      <c r="EN115">
        <v>1.9107</v>
      </c>
      <c r="EO115">
        <v>0.129268</v>
      </c>
      <c r="EP115">
        <v>0</v>
      </c>
      <c r="EQ115">
        <v>25.3738</v>
      </c>
      <c r="ER115">
        <v>999.9</v>
      </c>
      <c r="ES115">
        <v>50.8</v>
      </c>
      <c r="ET115">
        <v>30</v>
      </c>
      <c r="EU115">
        <v>24.0175</v>
      </c>
      <c r="EV115">
        <v>63.1208</v>
      </c>
      <c r="EW115">
        <v>22.6482</v>
      </c>
      <c r="EX115">
        <v>1</v>
      </c>
      <c r="EY115">
        <v>-0.135973</v>
      </c>
      <c r="EZ115">
        <v>-0.138453</v>
      </c>
      <c r="FA115">
        <v>20.204</v>
      </c>
      <c r="FB115">
        <v>5.23122</v>
      </c>
      <c r="FC115">
        <v>11.968</v>
      </c>
      <c r="FD115">
        <v>4.9708</v>
      </c>
      <c r="FE115">
        <v>3.28965</v>
      </c>
      <c r="FF115">
        <v>9999</v>
      </c>
      <c r="FG115">
        <v>9999</v>
      </c>
      <c r="FH115">
        <v>9999</v>
      </c>
      <c r="FI115">
        <v>999.9</v>
      </c>
      <c r="FJ115">
        <v>4.97294</v>
      </c>
      <c r="FK115">
        <v>1.87698</v>
      </c>
      <c r="FL115">
        <v>1.87513</v>
      </c>
      <c r="FM115">
        <v>1.87791</v>
      </c>
      <c r="FN115">
        <v>1.87462</v>
      </c>
      <c r="FO115">
        <v>1.8783</v>
      </c>
      <c r="FP115">
        <v>1.87531</v>
      </c>
      <c r="FQ115">
        <v>1.87643</v>
      </c>
      <c r="FR115">
        <v>0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3.505</v>
      </c>
      <c r="GF115">
        <v>0.3613</v>
      </c>
      <c r="GG115">
        <v>1.972114183739502</v>
      </c>
      <c r="GH115">
        <v>0.004449671774874308</v>
      </c>
      <c r="GI115">
        <v>-1.829466635312074E-06</v>
      </c>
      <c r="GJ115">
        <v>4.661545964856727E-10</v>
      </c>
      <c r="GK115">
        <v>0.005649818396270764</v>
      </c>
      <c r="GL115">
        <v>0.003047750899037379</v>
      </c>
      <c r="GM115">
        <v>0.0005145890388989142</v>
      </c>
      <c r="GN115">
        <v>-5.930110997495773E-07</v>
      </c>
      <c r="GO115">
        <v>0</v>
      </c>
      <c r="GP115">
        <v>2134</v>
      </c>
      <c r="GQ115">
        <v>1</v>
      </c>
      <c r="GR115">
        <v>23</v>
      </c>
      <c r="GS115">
        <v>897.4</v>
      </c>
      <c r="GT115">
        <v>897.4</v>
      </c>
      <c r="GU115">
        <v>1.06323</v>
      </c>
      <c r="GV115">
        <v>2.54639</v>
      </c>
      <c r="GW115">
        <v>1.39893</v>
      </c>
      <c r="GX115">
        <v>2.3584</v>
      </c>
      <c r="GY115">
        <v>1.44897</v>
      </c>
      <c r="GZ115">
        <v>2.4646</v>
      </c>
      <c r="HA115">
        <v>36.105</v>
      </c>
      <c r="HB115">
        <v>24.0525</v>
      </c>
      <c r="HC115">
        <v>18</v>
      </c>
      <c r="HD115">
        <v>489.017</v>
      </c>
      <c r="HE115">
        <v>474.022</v>
      </c>
      <c r="HF115">
        <v>24.7391</v>
      </c>
      <c r="HG115">
        <v>25.364</v>
      </c>
      <c r="HH115">
        <v>30</v>
      </c>
      <c r="HI115">
        <v>25.1956</v>
      </c>
      <c r="HJ115">
        <v>25.2692</v>
      </c>
      <c r="HK115">
        <v>21.3109</v>
      </c>
      <c r="HL115">
        <v>12.0648</v>
      </c>
      <c r="HM115">
        <v>100</v>
      </c>
      <c r="HN115">
        <v>24.7411</v>
      </c>
      <c r="HO115">
        <v>379.954</v>
      </c>
      <c r="HP115">
        <v>23.4074</v>
      </c>
      <c r="HQ115">
        <v>101.176</v>
      </c>
      <c r="HR115">
        <v>102.319</v>
      </c>
    </row>
    <row r="116" spans="1:226">
      <c r="A116">
        <v>100</v>
      </c>
      <c r="B116">
        <v>1679508211.1</v>
      </c>
      <c r="C116">
        <v>2955</v>
      </c>
      <c r="D116" t="s">
        <v>559</v>
      </c>
      <c r="E116" t="s">
        <v>560</v>
      </c>
      <c r="F116">
        <v>5</v>
      </c>
      <c r="G116" t="s">
        <v>353</v>
      </c>
      <c r="H116" t="s">
        <v>354</v>
      </c>
      <c r="I116">
        <v>1679508203.6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408.0644643709181</v>
      </c>
      <c r="AK116">
        <v>410.1948666666665</v>
      </c>
      <c r="AL116">
        <v>-1.977049459274056</v>
      </c>
      <c r="AM116">
        <v>63.93369429513372</v>
      </c>
      <c r="AN116">
        <f>(AP116 - AO116 + BO116*1E3/(8.314*(BQ116+273.15)) * AR116/BN116 * AQ116) * BN116/(100*BB116) * 1000/(1000 - AP116)</f>
        <v>0</v>
      </c>
      <c r="AO116">
        <v>23.34962355030968</v>
      </c>
      <c r="AP116">
        <v>24.14376484848484</v>
      </c>
      <c r="AQ116">
        <v>-4.272288863187849E-06</v>
      </c>
      <c r="AR116">
        <v>100.9875523592358</v>
      </c>
      <c r="AS116">
        <v>3</v>
      </c>
      <c r="AT116">
        <v>1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1.65</v>
      </c>
      <c r="BC116">
        <v>0.5</v>
      </c>
      <c r="BD116" t="s">
        <v>355</v>
      </c>
      <c r="BE116">
        <v>2</v>
      </c>
      <c r="BF116" t="b">
        <v>1</v>
      </c>
      <c r="BG116">
        <v>1679508203.6</v>
      </c>
      <c r="BH116">
        <v>409.2890740740741</v>
      </c>
      <c r="BI116">
        <v>409.5154444444445</v>
      </c>
      <c r="BJ116">
        <v>24.14608888888889</v>
      </c>
      <c r="BK116">
        <v>23.35155185185185</v>
      </c>
      <c r="BL116">
        <v>405.7814444444444</v>
      </c>
      <c r="BM116">
        <v>23.78481851851852</v>
      </c>
      <c r="BN116">
        <v>500.0221111111111</v>
      </c>
      <c r="BO116">
        <v>90.12552962962964</v>
      </c>
      <c r="BP116">
        <v>0.09992007407407408</v>
      </c>
      <c r="BQ116">
        <v>26.50455185185185</v>
      </c>
      <c r="BR116">
        <v>27.48494814814815</v>
      </c>
      <c r="BS116">
        <v>999.9000000000001</v>
      </c>
      <c r="BT116">
        <v>0</v>
      </c>
      <c r="BU116">
        <v>0</v>
      </c>
      <c r="BV116">
        <v>10002.65370370371</v>
      </c>
      <c r="BW116">
        <v>0</v>
      </c>
      <c r="BX116">
        <v>9.277519629629628</v>
      </c>
      <c r="BY116">
        <v>-0.2263482962962962</v>
      </c>
      <c r="BZ116">
        <v>419.4162962962964</v>
      </c>
      <c r="CA116">
        <v>419.306925925926</v>
      </c>
      <c r="CB116">
        <v>0.7945390740740742</v>
      </c>
      <c r="CC116">
        <v>409.5154444444445</v>
      </c>
      <c r="CD116">
        <v>23.35155185185185</v>
      </c>
      <c r="CE116">
        <v>2.176178148148148</v>
      </c>
      <c r="CF116">
        <v>2.104571481481482</v>
      </c>
      <c r="CG116">
        <v>18.78801851851852</v>
      </c>
      <c r="CH116">
        <v>18.25381111111111</v>
      </c>
      <c r="CI116">
        <v>2000.020370370371</v>
      </c>
      <c r="CJ116">
        <v>0.9800014444444445</v>
      </c>
      <c r="CK116">
        <v>0.01999834074074074</v>
      </c>
      <c r="CL116">
        <v>0</v>
      </c>
      <c r="CM116">
        <v>2.099974074074074</v>
      </c>
      <c r="CN116">
        <v>0</v>
      </c>
      <c r="CO116">
        <v>3274.097037037037</v>
      </c>
      <c r="CP116">
        <v>17338.41481481482</v>
      </c>
      <c r="CQ116">
        <v>38.51833333333333</v>
      </c>
      <c r="CR116">
        <v>39.37718518518518</v>
      </c>
      <c r="CS116">
        <v>38.48344444444444</v>
      </c>
      <c r="CT116">
        <v>37.34685185185185</v>
      </c>
      <c r="CU116">
        <v>38.00914814814814</v>
      </c>
      <c r="CV116">
        <v>1960.020370370371</v>
      </c>
      <c r="CW116">
        <v>39.99925925925926</v>
      </c>
      <c r="CX116">
        <v>0</v>
      </c>
      <c r="CY116">
        <v>1679508240.9</v>
      </c>
      <c r="CZ116">
        <v>0</v>
      </c>
      <c r="DA116">
        <v>0</v>
      </c>
      <c r="DB116" t="s">
        <v>356</v>
      </c>
      <c r="DC116">
        <v>1679454360.5</v>
      </c>
      <c r="DD116">
        <v>1679454360.5</v>
      </c>
      <c r="DE116">
        <v>0</v>
      </c>
      <c r="DF116">
        <v>-0.152</v>
      </c>
      <c r="DG116">
        <v>-0.046</v>
      </c>
      <c r="DH116">
        <v>3.296</v>
      </c>
      <c r="DI116">
        <v>0.35</v>
      </c>
      <c r="DJ116">
        <v>420</v>
      </c>
      <c r="DK116">
        <v>24</v>
      </c>
      <c r="DL116">
        <v>0.27</v>
      </c>
      <c r="DM116">
        <v>0.09</v>
      </c>
      <c r="DN116">
        <v>-2.64838785</v>
      </c>
      <c r="DO116">
        <v>54.060750619137</v>
      </c>
      <c r="DP116">
        <v>5.631251644815212</v>
      </c>
      <c r="DQ116">
        <v>0</v>
      </c>
      <c r="DR116">
        <v>0.794033625</v>
      </c>
      <c r="DS116">
        <v>0.01144229268292544</v>
      </c>
      <c r="DT116">
        <v>0.001172799592588182</v>
      </c>
      <c r="DU116">
        <v>1</v>
      </c>
      <c r="DV116">
        <v>1</v>
      </c>
      <c r="DW116">
        <v>2</v>
      </c>
      <c r="DX116" t="s">
        <v>357</v>
      </c>
      <c r="DY116">
        <v>2.98098</v>
      </c>
      <c r="DZ116">
        <v>2.7285</v>
      </c>
      <c r="EA116">
        <v>0.0824047</v>
      </c>
      <c r="EB116">
        <v>0.08182970000000001</v>
      </c>
      <c r="EC116">
        <v>0.107496</v>
      </c>
      <c r="ED116">
        <v>0.10596</v>
      </c>
      <c r="EE116">
        <v>27608.2</v>
      </c>
      <c r="EF116">
        <v>27254.3</v>
      </c>
      <c r="EG116">
        <v>30612.5</v>
      </c>
      <c r="EH116">
        <v>29924.6</v>
      </c>
      <c r="EI116">
        <v>37676.4</v>
      </c>
      <c r="EJ116">
        <v>35208.1</v>
      </c>
      <c r="EK116">
        <v>46809.7</v>
      </c>
      <c r="EL116">
        <v>44494.4</v>
      </c>
      <c r="EM116">
        <v>1.88885</v>
      </c>
      <c r="EN116">
        <v>1.9107</v>
      </c>
      <c r="EO116">
        <v>0.128984</v>
      </c>
      <c r="EP116">
        <v>0</v>
      </c>
      <c r="EQ116">
        <v>25.3743</v>
      </c>
      <c r="ER116">
        <v>999.9</v>
      </c>
      <c r="ES116">
        <v>50.8</v>
      </c>
      <c r="ET116">
        <v>30</v>
      </c>
      <c r="EU116">
        <v>24.0174</v>
      </c>
      <c r="EV116">
        <v>63.0408</v>
      </c>
      <c r="EW116">
        <v>22.3518</v>
      </c>
      <c r="EX116">
        <v>1</v>
      </c>
      <c r="EY116">
        <v>-0.135808</v>
      </c>
      <c r="EZ116">
        <v>-0.122971</v>
      </c>
      <c r="FA116">
        <v>20.2039</v>
      </c>
      <c r="FB116">
        <v>5.23047</v>
      </c>
      <c r="FC116">
        <v>11.968</v>
      </c>
      <c r="FD116">
        <v>4.9707</v>
      </c>
      <c r="FE116">
        <v>3.28948</v>
      </c>
      <c r="FF116">
        <v>9999</v>
      </c>
      <c r="FG116">
        <v>9999</v>
      </c>
      <c r="FH116">
        <v>9999</v>
      </c>
      <c r="FI116">
        <v>999.9</v>
      </c>
      <c r="FJ116">
        <v>4.97293</v>
      </c>
      <c r="FK116">
        <v>1.877</v>
      </c>
      <c r="FL116">
        <v>1.87515</v>
      </c>
      <c r="FM116">
        <v>1.87793</v>
      </c>
      <c r="FN116">
        <v>1.87466</v>
      </c>
      <c r="FO116">
        <v>1.87835</v>
      </c>
      <c r="FP116">
        <v>1.87531</v>
      </c>
      <c r="FQ116">
        <v>1.87649</v>
      </c>
      <c r="FR116">
        <v>0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3.475</v>
      </c>
      <c r="GF116">
        <v>0.3612</v>
      </c>
      <c r="GG116">
        <v>1.972114183739502</v>
      </c>
      <c r="GH116">
        <v>0.004449671774874308</v>
      </c>
      <c r="GI116">
        <v>-1.829466635312074E-06</v>
      </c>
      <c r="GJ116">
        <v>4.661545964856727E-10</v>
      </c>
      <c r="GK116">
        <v>0.005649818396270764</v>
      </c>
      <c r="GL116">
        <v>0.003047750899037379</v>
      </c>
      <c r="GM116">
        <v>0.0005145890388989142</v>
      </c>
      <c r="GN116">
        <v>-5.930110997495773E-07</v>
      </c>
      <c r="GO116">
        <v>0</v>
      </c>
      <c r="GP116">
        <v>2134</v>
      </c>
      <c r="GQ116">
        <v>1</v>
      </c>
      <c r="GR116">
        <v>23</v>
      </c>
      <c r="GS116">
        <v>897.5</v>
      </c>
      <c r="GT116">
        <v>897.5</v>
      </c>
      <c r="GU116">
        <v>1.02539</v>
      </c>
      <c r="GV116">
        <v>2.5354</v>
      </c>
      <c r="GW116">
        <v>1.39893</v>
      </c>
      <c r="GX116">
        <v>2.3584</v>
      </c>
      <c r="GY116">
        <v>1.44897</v>
      </c>
      <c r="GZ116">
        <v>2.47925</v>
      </c>
      <c r="HA116">
        <v>36.105</v>
      </c>
      <c r="HB116">
        <v>24.0612</v>
      </c>
      <c r="HC116">
        <v>18</v>
      </c>
      <c r="HD116">
        <v>489.084</v>
      </c>
      <c r="HE116">
        <v>474.022</v>
      </c>
      <c r="HF116">
        <v>24.7476</v>
      </c>
      <c r="HG116">
        <v>25.364</v>
      </c>
      <c r="HH116">
        <v>30.0002</v>
      </c>
      <c r="HI116">
        <v>25.1956</v>
      </c>
      <c r="HJ116">
        <v>25.2692</v>
      </c>
      <c r="HK116">
        <v>20.5684</v>
      </c>
      <c r="HL116">
        <v>12.0648</v>
      </c>
      <c r="HM116">
        <v>100</v>
      </c>
      <c r="HN116">
        <v>24.7492</v>
      </c>
      <c r="HO116">
        <v>366.584</v>
      </c>
      <c r="HP116">
        <v>23.4074</v>
      </c>
      <c r="HQ116">
        <v>101.177</v>
      </c>
      <c r="HR116">
        <v>102.319</v>
      </c>
    </row>
    <row r="117" spans="1:226">
      <c r="A117">
        <v>101</v>
      </c>
      <c r="B117">
        <v>1679508216.1</v>
      </c>
      <c r="C117">
        <v>2960</v>
      </c>
      <c r="D117" t="s">
        <v>561</v>
      </c>
      <c r="E117" t="s">
        <v>562</v>
      </c>
      <c r="F117">
        <v>5</v>
      </c>
      <c r="G117" t="s">
        <v>353</v>
      </c>
      <c r="H117" t="s">
        <v>354</v>
      </c>
      <c r="I117">
        <v>1679508208.314285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391.6603783964333</v>
      </c>
      <c r="AK117">
        <v>397.1802727272727</v>
      </c>
      <c r="AL117">
        <v>-2.693886748245895</v>
      </c>
      <c r="AM117">
        <v>63.93369429513372</v>
      </c>
      <c r="AN117">
        <f>(AP117 - AO117 + BO117*1E3/(8.314*(BQ117+273.15)) * AR117/BN117 * AQ117) * BN117/(100*BB117) * 1000/(1000 - AP117)</f>
        <v>0</v>
      </c>
      <c r="AO117">
        <v>23.34720320601883</v>
      </c>
      <c r="AP117">
        <v>24.14241636363636</v>
      </c>
      <c r="AQ117">
        <v>-2.411511078907629E-06</v>
      </c>
      <c r="AR117">
        <v>100.9875523592358</v>
      </c>
      <c r="AS117">
        <v>3</v>
      </c>
      <c r="AT117">
        <v>1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1.65</v>
      </c>
      <c r="BC117">
        <v>0.5</v>
      </c>
      <c r="BD117" t="s">
        <v>355</v>
      </c>
      <c r="BE117">
        <v>2</v>
      </c>
      <c r="BF117" t="b">
        <v>1</v>
      </c>
      <c r="BG117">
        <v>1679508208.314285</v>
      </c>
      <c r="BH117">
        <v>403.0904642857143</v>
      </c>
      <c r="BI117">
        <v>397.56175</v>
      </c>
      <c r="BJ117">
        <v>24.14496785714286</v>
      </c>
      <c r="BK117">
        <v>23.34985357142856</v>
      </c>
      <c r="BL117">
        <v>399.6027500000001</v>
      </c>
      <c r="BM117">
        <v>23.78372857142858</v>
      </c>
      <c r="BN117">
        <v>500.0354285714287</v>
      </c>
      <c r="BO117">
        <v>90.12312857142857</v>
      </c>
      <c r="BP117">
        <v>0.1000238928571429</v>
      </c>
      <c r="BQ117">
        <v>26.50478928571429</v>
      </c>
      <c r="BR117">
        <v>27.48773571428571</v>
      </c>
      <c r="BS117">
        <v>999.9000000000002</v>
      </c>
      <c r="BT117">
        <v>0</v>
      </c>
      <c r="BU117">
        <v>0</v>
      </c>
      <c r="BV117">
        <v>9999.076785714287</v>
      </c>
      <c r="BW117">
        <v>0</v>
      </c>
      <c r="BX117">
        <v>9.26953</v>
      </c>
      <c r="BY117">
        <v>5.528767357142857</v>
      </c>
      <c r="BZ117">
        <v>413.0638571428572</v>
      </c>
      <c r="CA117">
        <v>407.0667142857143</v>
      </c>
      <c r="CB117">
        <v>0.7951100000000001</v>
      </c>
      <c r="CC117">
        <v>397.56175</v>
      </c>
      <c r="CD117">
        <v>23.34985357142856</v>
      </c>
      <c r="CE117">
        <v>2.176019285714286</v>
      </c>
      <c r="CF117">
        <v>2.104362142857143</v>
      </c>
      <c r="CG117">
        <v>18.78684642857143</v>
      </c>
      <c r="CH117">
        <v>18.25223214285714</v>
      </c>
      <c r="CI117">
        <v>2000.021071428572</v>
      </c>
      <c r="CJ117">
        <v>0.9800014285714287</v>
      </c>
      <c r="CK117">
        <v>0.01999835714285714</v>
      </c>
      <c r="CL117">
        <v>0</v>
      </c>
      <c r="CM117">
        <v>2.124392857142857</v>
      </c>
      <c r="CN117">
        <v>0</v>
      </c>
      <c r="CO117">
        <v>3273.575</v>
      </c>
      <c r="CP117">
        <v>17338.42857142857</v>
      </c>
      <c r="CQ117">
        <v>38.53325</v>
      </c>
      <c r="CR117">
        <v>39.36142857142857</v>
      </c>
      <c r="CS117">
        <v>38.46839285714285</v>
      </c>
      <c r="CT117">
        <v>37.34339285714286</v>
      </c>
      <c r="CU117">
        <v>37.98642857142857</v>
      </c>
      <c r="CV117">
        <v>1960.021071428572</v>
      </c>
      <c r="CW117">
        <v>40</v>
      </c>
      <c r="CX117">
        <v>0</v>
      </c>
      <c r="CY117">
        <v>1679508246.3</v>
      </c>
      <c r="CZ117">
        <v>0</v>
      </c>
      <c r="DA117">
        <v>0</v>
      </c>
      <c r="DB117" t="s">
        <v>356</v>
      </c>
      <c r="DC117">
        <v>1679454360.5</v>
      </c>
      <c r="DD117">
        <v>1679454360.5</v>
      </c>
      <c r="DE117">
        <v>0</v>
      </c>
      <c r="DF117">
        <v>-0.152</v>
      </c>
      <c r="DG117">
        <v>-0.046</v>
      </c>
      <c r="DH117">
        <v>3.296</v>
      </c>
      <c r="DI117">
        <v>0.35</v>
      </c>
      <c r="DJ117">
        <v>420</v>
      </c>
      <c r="DK117">
        <v>24</v>
      </c>
      <c r="DL117">
        <v>0.27</v>
      </c>
      <c r="DM117">
        <v>0.09</v>
      </c>
      <c r="DN117">
        <v>2.225766731707317</v>
      </c>
      <c r="DO117">
        <v>73.09176370034844</v>
      </c>
      <c r="DP117">
        <v>7.286143475886582</v>
      </c>
      <c r="DQ117">
        <v>0</v>
      </c>
      <c r="DR117">
        <v>0.7946713170731707</v>
      </c>
      <c r="DS117">
        <v>0.007514717770036422</v>
      </c>
      <c r="DT117">
        <v>0.001039067462750875</v>
      </c>
      <c r="DU117">
        <v>1</v>
      </c>
      <c r="DV117">
        <v>1</v>
      </c>
      <c r="DW117">
        <v>2</v>
      </c>
      <c r="DX117" t="s">
        <v>357</v>
      </c>
      <c r="DY117">
        <v>2.98086</v>
      </c>
      <c r="DZ117">
        <v>2.7285</v>
      </c>
      <c r="EA117">
        <v>0.080334</v>
      </c>
      <c r="EB117">
        <v>0.0791654</v>
      </c>
      <c r="EC117">
        <v>0.10749</v>
      </c>
      <c r="ED117">
        <v>0.105946</v>
      </c>
      <c r="EE117">
        <v>27669.7</v>
      </c>
      <c r="EF117">
        <v>27333</v>
      </c>
      <c r="EG117">
        <v>30611.6</v>
      </c>
      <c r="EH117">
        <v>29924.1</v>
      </c>
      <c r="EI117">
        <v>37675.5</v>
      </c>
      <c r="EJ117">
        <v>35207.8</v>
      </c>
      <c r="EK117">
        <v>46808.4</v>
      </c>
      <c r="EL117">
        <v>44493.5</v>
      </c>
      <c r="EM117">
        <v>1.88862</v>
      </c>
      <c r="EN117">
        <v>1.9105</v>
      </c>
      <c r="EO117">
        <v>0.129081</v>
      </c>
      <c r="EP117">
        <v>0</v>
      </c>
      <c r="EQ117">
        <v>25.3759</v>
      </c>
      <c r="ER117">
        <v>999.9</v>
      </c>
      <c r="ES117">
        <v>50.8</v>
      </c>
      <c r="ET117">
        <v>30</v>
      </c>
      <c r="EU117">
        <v>24.0153</v>
      </c>
      <c r="EV117">
        <v>62.9908</v>
      </c>
      <c r="EW117">
        <v>22.6282</v>
      </c>
      <c r="EX117">
        <v>1</v>
      </c>
      <c r="EY117">
        <v>-0.136202</v>
      </c>
      <c r="EZ117">
        <v>-0.126013</v>
      </c>
      <c r="FA117">
        <v>20.2039</v>
      </c>
      <c r="FB117">
        <v>5.23032</v>
      </c>
      <c r="FC117">
        <v>11.968</v>
      </c>
      <c r="FD117">
        <v>4.9707</v>
      </c>
      <c r="FE117">
        <v>3.2895</v>
      </c>
      <c r="FF117">
        <v>9999</v>
      </c>
      <c r="FG117">
        <v>9999</v>
      </c>
      <c r="FH117">
        <v>9999</v>
      </c>
      <c r="FI117">
        <v>999.9</v>
      </c>
      <c r="FJ117">
        <v>4.97297</v>
      </c>
      <c r="FK117">
        <v>1.87702</v>
      </c>
      <c r="FL117">
        <v>1.87515</v>
      </c>
      <c r="FM117">
        <v>1.87799</v>
      </c>
      <c r="FN117">
        <v>1.87468</v>
      </c>
      <c r="FO117">
        <v>1.87835</v>
      </c>
      <c r="FP117">
        <v>1.87534</v>
      </c>
      <c r="FQ117">
        <v>1.87651</v>
      </c>
      <c r="FR117">
        <v>0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3.434</v>
      </c>
      <c r="GF117">
        <v>0.3611</v>
      </c>
      <c r="GG117">
        <v>1.972114183739502</v>
      </c>
      <c r="GH117">
        <v>0.004449671774874308</v>
      </c>
      <c r="GI117">
        <v>-1.829466635312074E-06</v>
      </c>
      <c r="GJ117">
        <v>4.661545964856727E-10</v>
      </c>
      <c r="GK117">
        <v>0.005649818396270764</v>
      </c>
      <c r="GL117">
        <v>0.003047750899037379</v>
      </c>
      <c r="GM117">
        <v>0.0005145890388989142</v>
      </c>
      <c r="GN117">
        <v>-5.930110997495773E-07</v>
      </c>
      <c r="GO117">
        <v>0</v>
      </c>
      <c r="GP117">
        <v>2134</v>
      </c>
      <c r="GQ117">
        <v>1</v>
      </c>
      <c r="GR117">
        <v>23</v>
      </c>
      <c r="GS117">
        <v>897.6</v>
      </c>
      <c r="GT117">
        <v>897.6</v>
      </c>
      <c r="GU117">
        <v>0.992432</v>
      </c>
      <c r="GV117">
        <v>2.55127</v>
      </c>
      <c r="GW117">
        <v>1.39893</v>
      </c>
      <c r="GX117">
        <v>2.3584</v>
      </c>
      <c r="GY117">
        <v>1.44897</v>
      </c>
      <c r="GZ117">
        <v>2.46094</v>
      </c>
      <c r="HA117">
        <v>36.105</v>
      </c>
      <c r="HB117">
        <v>24.0612</v>
      </c>
      <c r="HC117">
        <v>18</v>
      </c>
      <c r="HD117">
        <v>488.962</v>
      </c>
      <c r="HE117">
        <v>473.893</v>
      </c>
      <c r="HF117">
        <v>24.7545</v>
      </c>
      <c r="HG117">
        <v>25.364</v>
      </c>
      <c r="HH117">
        <v>30</v>
      </c>
      <c r="HI117">
        <v>25.1956</v>
      </c>
      <c r="HJ117">
        <v>25.2692</v>
      </c>
      <c r="HK117">
        <v>19.8896</v>
      </c>
      <c r="HL117">
        <v>12.0648</v>
      </c>
      <c r="HM117">
        <v>100</v>
      </c>
      <c r="HN117">
        <v>24.7597</v>
      </c>
      <c r="HO117">
        <v>346.542</v>
      </c>
      <c r="HP117">
        <v>23.4074</v>
      </c>
      <c r="HQ117">
        <v>101.174</v>
      </c>
      <c r="HR117">
        <v>102.317</v>
      </c>
    </row>
    <row r="118" spans="1:226">
      <c r="A118">
        <v>102</v>
      </c>
      <c r="B118">
        <v>1679508221.1</v>
      </c>
      <c r="C118">
        <v>2965</v>
      </c>
      <c r="D118" t="s">
        <v>563</v>
      </c>
      <c r="E118" t="s">
        <v>564</v>
      </c>
      <c r="F118">
        <v>5</v>
      </c>
      <c r="G118" t="s">
        <v>353</v>
      </c>
      <c r="H118" t="s">
        <v>354</v>
      </c>
      <c r="I118">
        <v>1679508213.6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374.7906004721642</v>
      </c>
      <c r="AK118">
        <v>382.1852424242422</v>
      </c>
      <c r="AL118">
        <v>-3.043862233586378</v>
      </c>
      <c r="AM118">
        <v>63.93369429513372</v>
      </c>
      <c r="AN118">
        <f>(AP118 - AO118 + BO118*1E3/(8.314*(BQ118+273.15)) * AR118/BN118 * AQ118) * BN118/(100*BB118) * 1000/(1000 - AP118)</f>
        <v>0</v>
      </c>
      <c r="AO118">
        <v>23.34395494001525</v>
      </c>
      <c r="AP118">
        <v>24.13735515151513</v>
      </c>
      <c r="AQ118">
        <v>-7.418646634876478E-06</v>
      </c>
      <c r="AR118">
        <v>100.9875523592358</v>
      </c>
      <c r="AS118">
        <v>3</v>
      </c>
      <c r="AT118">
        <v>1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1.65</v>
      </c>
      <c r="BC118">
        <v>0.5</v>
      </c>
      <c r="BD118" t="s">
        <v>355</v>
      </c>
      <c r="BE118">
        <v>2</v>
      </c>
      <c r="BF118" t="b">
        <v>1</v>
      </c>
      <c r="BG118">
        <v>1679508213.6</v>
      </c>
      <c r="BH118">
        <v>392.0432962962963</v>
      </c>
      <c r="BI118">
        <v>381.2374444444445</v>
      </c>
      <c r="BJ118">
        <v>24.14241851851852</v>
      </c>
      <c r="BK118">
        <v>23.34716666666667</v>
      </c>
      <c r="BL118">
        <v>388.5912222222222</v>
      </c>
      <c r="BM118">
        <v>23.78124444444445</v>
      </c>
      <c r="BN118">
        <v>500.0452222222222</v>
      </c>
      <c r="BO118">
        <v>90.12182592592593</v>
      </c>
      <c r="BP118">
        <v>0.100060837037037</v>
      </c>
      <c r="BQ118">
        <v>26.50372592592592</v>
      </c>
      <c r="BR118">
        <v>27.48799629629629</v>
      </c>
      <c r="BS118">
        <v>999.9000000000001</v>
      </c>
      <c r="BT118">
        <v>0</v>
      </c>
      <c r="BU118">
        <v>0</v>
      </c>
      <c r="BV118">
        <v>9999.090740740741</v>
      </c>
      <c r="BW118">
        <v>0</v>
      </c>
      <c r="BX118">
        <v>9.26756</v>
      </c>
      <c r="BY118">
        <v>10.80596555555555</v>
      </c>
      <c r="BZ118">
        <v>401.7424074074075</v>
      </c>
      <c r="CA118">
        <v>390.3510740740741</v>
      </c>
      <c r="CB118">
        <v>0.7952457407407408</v>
      </c>
      <c r="CC118">
        <v>381.2374444444445</v>
      </c>
      <c r="CD118">
        <v>23.34716666666667</v>
      </c>
      <c r="CE118">
        <v>2.175758518518518</v>
      </c>
      <c r="CF118">
        <v>2.104089259259259</v>
      </c>
      <c r="CG118">
        <v>18.78492592592592</v>
      </c>
      <c r="CH118">
        <v>18.25017037037037</v>
      </c>
      <c r="CI118">
        <v>2000.013333333333</v>
      </c>
      <c r="CJ118">
        <v>0.9800014444444445</v>
      </c>
      <c r="CK118">
        <v>0.01999834074074074</v>
      </c>
      <c r="CL118">
        <v>0</v>
      </c>
      <c r="CM118">
        <v>2.121148148148148</v>
      </c>
      <c r="CN118">
        <v>0</v>
      </c>
      <c r="CO118">
        <v>3271.986296296297</v>
      </c>
      <c r="CP118">
        <v>17338.37407407408</v>
      </c>
      <c r="CQ118">
        <v>38.4627037037037</v>
      </c>
      <c r="CR118">
        <v>39.34</v>
      </c>
      <c r="CS118">
        <v>38.46029629629629</v>
      </c>
      <c r="CT118">
        <v>37.32370370370371</v>
      </c>
      <c r="CU118">
        <v>37.9511111111111</v>
      </c>
      <c r="CV118">
        <v>1960.013333333333</v>
      </c>
      <c r="CW118">
        <v>40</v>
      </c>
      <c r="CX118">
        <v>0</v>
      </c>
      <c r="CY118">
        <v>1679508251.1</v>
      </c>
      <c r="CZ118">
        <v>0</v>
      </c>
      <c r="DA118">
        <v>0</v>
      </c>
      <c r="DB118" t="s">
        <v>356</v>
      </c>
      <c r="DC118">
        <v>1679454360.5</v>
      </c>
      <c r="DD118">
        <v>1679454360.5</v>
      </c>
      <c r="DE118">
        <v>0</v>
      </c>
      <c r="DF118">
        <v>-0.152</v>
      </c>
      <c r="DG118">
        <v>-0.046</v>
      </c>
      <c r="DH118">
        <v>3.296</v>
      </c>
      <c r="DI118">
        <v>0.35</v>
      </c>
      <c r="DJ118">
        <v>420</v>
      </c>
      <c r="DK118">
        <v>24</v>
      </c>
      <c r="DL118">
        <v>0.27</v>
      </c>
      <c r="DM118">
        <v>0.09</v>
      </c>
      <c r="DN118">
        <v>7.1926109</v>
      </c>
      <c r="DO118">
        <v>62.25703058161352</v>
      </c>
      <c r="DP118">
        <v>6.163079552930527</v>
      </c>
      <c r="DQ118">
        <v>0</v>
      </c>
      <c r="DR118">
        <v>0.7950837500000001</v>
      </c>
      <c r="DS118">
        <v>0.002864105065663695</v>
      </c>
      <c r="DT118">
        <v>0.0008785832274178723</v>
      </c>
      <c r="DU118">
        <v>1</v>
      </c>
      <c r="DV118">
        <v>1</v>
      </c>
      <c r="DW118">
        <v>2</v>
      </c>
      <c r="DX118" t="s">
        <v>357</v>
      </c>
      <c r="DY118">
        <v>2.9809</v>
      </c>
      <c r="DZ118">
        <v>2.72848</v>
      </c>
      <c r="EA118">
        <v>0.0779379</v>
      </c>
      <c r="EB118">
        <v>0.0764335</v>
      </c>
      <c r="EC118">
        <v>0.107478</v>
      </c>
      <c r="ED118">
        <v>0.105942</v>
      </c>
      <c r="EE118">
        <v>27741.7</v>
      </c>
      <c r="EF118">
        <v>27414.2</v>
      </c>
      <c r="EG118">
        <v>30611.6</v>
      </c>
      <c r="EH118">
        <v>29924.2</v>
      </c>
      <c r="EI118">
        <v>37675.8</v>
      </c>
      <c r="EJ118">
        <v>35207.8</v>
      </c>
      <c r="EK118">
        <v>46808.4</v>
      </c>
      <c r="EL118">
        <v>44493.6</v>
      </c>
      <c r="EM118">
        <v>1.88845</v>
      </c>
      <c r="EN118">
        <v>1.9104</v>
      </c>
      <c r="EO118">
        <v>0.129052</v>
      </c>
      <c r="EP118">
        <v>0</v>
      </c>
      <c r="EQ118">
        <v>25.3775</v>
      </c>
      <c r="ER118">
        <v>999.9</v>
      </c>
      <c r="ES118">
        <v>50.8</v>
      </c>
      <c r="ET118">
        <v>30</v>
      </c>
      <c r="EU118">
        <v>24.0138</v>
      </c>
      <c r="EV118">
        <v>63.2408</v>
      </c>
      <c r="EW118">
        <v>22.3277</v>
      </c>
      <c r="EX118">
        <v>1</v>
      </c>
      <c r="EY118">
        <v>-0.135772</v>
      </c>
      <c r="EZ118">
        <v>-0.122108</v>
      </c>
      <c r="FA118">
        <v>20.2039</v>
      </c>
      <c r="FB118">
        <v>5.23032</v>
      </c>
      <c r="FC118">
        <v>11.968</v>
      </c>
      <c r="FD118">
        <v>4.97065</v>
      </c>
      <c r="FE118">
        <v>3.2895</v>
      </c>
      <c r="FF118">
        <v>9999</v>
      </c>
      <c r="FG118">
        <v>9999</v>
      </c>
      <c r="FH118">
        <v>9999</v>
      </c>
      <c r="FI118">
        <v>999.9</v>
      </c>
      <c r="FJ118">
        <v>4.97293</v>
      </c>
      <c r="FK118">
        <v>1.87703</v>
      </c>
      <c r="FL118">
        <v>1.87516</v>
      </c>
      <c r="FM118">
        <v>1.87801</v>
      </c>
      <c r="FN118">
        <v>1.87469</v>
      </c>
      <c r="FO118">
        <v>1.87836</v>
      </c>
      <c r="FP118">
        <v>1.87536</v>
      </c>
      <c r="FQ118">
        <v>1.87652</v>
      </c>
      <c r="FR118">
        <v>0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3.385</v>
      </c>
      <c r="GF118">
        <v>0.361</v>
      </c>
      <c r="GG118">
        <v>1.972114183739502</v>
      </c>
      <c r="GH118">
        <v>0.004449671774874308</v>
      </c>
      <c r="GI118">
        <v>-1.829466635312074E-06</v>
      </c>
      <c r="GJ118">
        <v>4.661545964856727E-10</v>
      </c>
      <c r="GK118">
        <v>0.005649818396270764</v>
      </c>
      <c r="GL118">
        <v>0.003047750899037379</v>
      </c>
      <c r="GM118">
        <v>0.0005145890388989142</v>
      </c>
      <c r="GN118">
        <v>-5.930110997495773E-07</v>
      </c>
      <c r="GO118">
        <v>0</v>
      </c>
      <c r="GP118">
        <v>2134</v>
      </c>
      <c r="GQ118">
        <v>1</v>
      </c>
      <c r="GR118">
        <v>23</v>
      </c>
      <c r="GS118">
        <v>897.7</v>
      </c>
      <c r="GT118">
        <v>897.7</v>
      </c>
      <c r="GU118">
        <v>0.953369</v>
      </c>
      <c r="GV118">
        <v>2.53784</v>
      </c>
      <c r="GW118">
        <v>1.39893</v>
      </c>
      <c r="GX118">
        <v>2.3584</v>
      </c>
      <c r="GY118">
        <v>1.44897</v>
      </c>
      <c r="GZ118">
        <v>2.49268</v>
      </c>
      <c r="HA118">
        <v>36.105</v>
      </c>
      <c r="HB118">
        <v>24.0612</v>
      </c>
      <c r="HC118">
        <v>18</v>
      </c>
      <c r="HD118">
        <v>488.867</v>
      </c>
      <c r="HE118">
        <v>473.828</v>
      </c>
      <c r="HF118">
        <v>24.7635</v>
      </c>
      <c r="HG118">
        <v>25.364</v>
      </c>
      <c r="HH118">
        <v>30.0001</v>
      </c>
      <c r="HI118">
        <v>25.1956</v>
      </c>
      <c r="HJ118">
        <v>25.2692</v>
      </c>
      <c r="HK118">
        <v>19.1232</v>
      </c>
      <c r="HL118">
        <v>12.0648</v>
      </c>
      <c r="HM118">
        <v>100</v>
      </c>
      <c r="HN118">
        <v>24.7657</v>
      </c>
      <c r="HO118">
        <v>333.166</v>
      </c>
      <c r="HP118">
        <v>23.4074</v>
      </c>
      <c r="HQ118">
        <v>101.174</v>
      </c>
      <c r="HR118">
        <v>102.317</v>
      </c>
    </row>
    <row r="119" spans="1:226">
      <c r="A119">
        <v>103</v>
      </c>
      <c r="B119">
        <v>1679508226.1</v>
      </c>
      <c r="C119">
        <v>2970</v>
      </c>
      <c r="D119" t="s">
        <v>565</v>
      </c>
      <c r="E119" t="s">
        <v>566</v>
      </c>
      <c r="F119">
        <v>5</v>
      </c>
      <c r="G119" t="s">
        <v>353</v>
      </c>
      <c r="H119" t="s">
        <v>354</v>
      </c>
      <c r="I119">
        <v>1679508218.314285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357.7843603363274</v>
      </c>
      <c r="AK119">
        <v>366.2015272727272</v>
      </c>
      <c r="AL119">
        <v>-3.217256525341224</v>
      </c>
      <c r="AM119">
        <v>63.93369429513372</v>
      </c>
      <c r="AN119">
        <f>(AP119 - AO119 + BO119*1E3/(8.314*(BQ119+273.15)) * AR119/BN119 * AQ119) * BN119/(100*BB119) * 1000/(1000 - AP119)</f>
        <v>0</v>
      </c>
      <c r="AO119">
        <v>23.34040694217583</v>
      </c>
      <c r="AP119">
        <v>24.13526909090909</v>
      </c>
      <c r="AQ119">
        <v>-4.252946114670188E-06</v>
      </c>
      <c r="AR119">
        <v>100.9875523592358</v>
      </c>
      <c r="AS119">
        <v>3</v>
      </c>
      <c r="AT119">
        <v>1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1.65</v>
      </c>
      <c r="BC119">
        <v>0.5</v>
      </c>
      <c r="BD119" t="s">
        <v>355</v>
      </c>
      <c r="BE119">
        <v>2</v>
      </c>
      <c r="BF119" t="b">
        <v>1</v>
      </c>
      <c r="BG119">
        <v>1679508218.314285</v>
      </c>
      <c r="BH119">
        <v>379.2815</v>
      </c>
      <c r="BI119">
        <v>365.8056785714285</v>
      </c>
      <c r="BJ119">
        <v>24.13966428571429</v>
      </c>
      <c r="BK119">
        <v>23.34450714285714</v>
      </c>
      <c r="BL119">
        <v>375.8708928571429</v>
      </c>
      <c r="BM119">
        <v>23.77855714285715</v>
      </c>
      <c r="BN119">
        <v>500.0457142857143</v>
      </c>
      <c r="BO119">
        <v>90.12308571428572</v>
      </c>
      <c r="BP119">
        <v>0.1000766571428571</v>
      </c>
      <c r="BQ119">
        <v>26.50414642857142</v>
      </c>
      <c r="BR119">
        <v>27.48606785714286</v>
      </c>
      <c r="BS119">
        <v>999.9000000000002</v>
      </c>
      <c r="BT119">
        <v>0</v>
      </c>
      <c r="BU119">
        <v>0</v>
      </c>
      <c r="BV119">
        <v>9997.247499999999</v>
      </c>
      <c r="BW119">
        <v>0</v>
      </c>
      <c r="BX119">
        <v>9.2719925</v>
      </c>
      <c r="BY119">
        <v>13.4758875</v>
      </c>
      <c r="BZ119">
        <v>388.66375</v>
      </c>
      <c r="CA119">
        <v>374.5493928571428</v>
      </c>
      <c r="CB119">
        <v>0.7951506785714285</v>
      </c>
      <c r="CC119">
        <v>365.8056785714285</v>
      </c>
      <c r="CD119">
        <v>23.34450714285714</v>
      </c>
      <c r="CE119">
        <v>2.175540357142857</v>
      </c>
      <c r="CF119">
        <v>2.103878571428571</v>
      </c>
      <c r="CG119">
        <v>18.78332142857143</v>
      </c>
      <c r="CH119">
        <v>18.24857857142857</v>
      </c>
      <c r="CI119">
        <v>1999.988928571429</v>
      </c>
      <c r="CJ119">
        <v>0.9800013214285715</v>
      </c>
      <c r="CK119">
        <v>0.01999846785714286</v>
      </c>
      <c r="CL119">
        <v>0</v>
      </c>
      <c r="CM119">
        <v>2.1459</v>
      </c>
      <c r="CN119">
        <v>0</v>
      </c>
      <c r="CO119">
        <v>3269.792142857143</v>
      </c>
      <c r="CP119">
        <v>17338.15357142857</v>
      </c>
      <c r="CQ119">
        <v>38.43717857142857</v>
      </c>
      <c r="CR119">
        <v>39.31214285714285</v>
      </c>
      <c r="CS119">
        <v>38.41714285714285</v>
      </c>
      <c r="CT119">
        <v>37.29657142857143</v>
      </c>
      <c r="CU119">
        <v>37.93503571428572</v>
      </c>
      <c r="CV119">
        <v>1959.988928571429</v>
      </c>
      <c r="CW119">
        <v>40</v>
      </c>
      <c r="CX119">
        <v>0</v>
      </c>
      <c r="CY119">
        <v>1679508255.9</v>
      </c>
      <c r="CZ119">
        <v>0</v>
      </c>
      <c r="DA119">
        <v>0</v>
      </c>
      <c r="DB119" t="s">
        <v>356</v>
      </c>
      <c r="DC119">
        <v>1679454360.5</v>
      </c>
      <c r="DD119">
        <v>1679454360.5</v>
      </c>
      <c r="DE119">
        <v>0</v>
      </c>
      <c r="DF119">
        <v>-0.152</v>
      </c>
      <c r="DG119">
        <v>-0.046</v>
      </c>
      <c r="DH119">
        <v>3.296</v>
      </c>
      <c r="DI119">
        <v>0.35</v>
      </c>
      <c r="DJ119">
        <v>420</v>
      </c>
      <c r="DK119">
        <v>24</v>
      </c>
      <c r="DL119">
        <v>0.27</v>
      </c>
      <c r="DM119">
        <v>0.09</v>
      </c>
      <c r="DN119">
        <v>11.55183902439024</v>
      </c>
      <c r="DO119">
        <v>36.06208097560975</v>
      </c>
      <c r="DP119">
        <v>3.733336742858798</v>
      </c>
      <c r="DQ119">
        <v>0</v>
      </c>
      <c r="DR119">
        <v>0.7951823170731707</v>
      </c>
      <c r="DS119">
        <v>-0.001075944250870159</v>
      </c>
      <c r="DT119">
        <v>0.000945260563871653</v>
      </c>
      <c r="DU119">
        <v>1</v>
      </c>
      <c r="DV119">
        <v>1</v>
      </c>
      <c r="DW119">
        <v>2</v>
      </c>
      <c r="DX119" t="s">
        <v>357</v>
      </c>
      <c r="DY119">
        <v>2.98088</v>
      </c>
      <c r="DZ119">
        <v>2.72834</v>
      </c>
      <c r="EA119">
        <v>0.0753518</v>
      </c>
      <c r="EB119">
        <v>0.07360849999999999</v>
      </c>
      <c r="EC119">
        <v>0.107475</v>
      </c>
      <c r="ED119">
        <v>0.105948</v>
      </c>
      <c r="EE119">
        <v>27819.5</v>
      </c>
      <c r="EF119">
        <v>27498</v>
      </c>
      <c r="EG119">
        <v>30611.6</v>
      </c>
      <c r="EH119">
        <v>29924.2</v>
      </c>
      <c r="EI119">
        <v>37675.8</v>
      </c>
      <c r="EJ119">
        <v>35207.3</v>
      </c>
      <c r="EK119">
        <v>46808.5</v>
      </c>
      <c r="EL119">
        <v>44493.4</v>
      </c>
      <c r="EM119">
        <v>1.8887</v>
      </c>
      <c r="EN119">
        <v>1.9106</v>
      </c>
      <c r="EO119">
        <v>0.128224</v>
      </c>
      <c r="EP119">
        <v>0</v>
      </c>
      <c r="EQ119">
        <v>25.3781</v>
      </c>
      <c r="ER119">
        <v>999.9</v>
      </c>
      <c r="ES119">
        <v>50.8</v>
      </c>
      <c r="ET119">
        <v>30</v>
      </c>
      <c r="EU119">
        <v>24.0127</v>
      </c>
      <c r="EV119">
        <v>63.1908</v>
      </c>
      <c r="EW119">
        <v>22.6402</v>
      </c>
      <c r="EX119">
        <v>1</v>
      </c>
      <c r="EY119">
        <v>-0.136128</v>
      </c>
      <c r="EZ119">
        <v>-0.131525</v>
      </c>
      <c r="FA119">
        <v>20.2039</v>
      </c>
      <c r="FB119">
        <v>5.23017</v>
      </c>
      <c r="FC119">
        <v>11.968</v>
      </c>
      <c r="FD119">
        <v>4.97075</v>
      </c>
      <c r="FE119">
        <v>3.28945</v>
      </c>
      <c r="FF119">
        <v>9999</v>
      </c>
      <c r="FG119">
        <v>9999</v>
      </c>
      <c r="FH119">
        <v>9999</v>
      </c>
      <c r="FI119">
        <v>999.9</v>
      </c>
      <c r="FJ119">
        <v>4.97295</v>
      </c>
      <c r="FK119">
        <v>1.87699</v>
      </c>
      <c r="FL119">
        <v>1.87515</v>
      </c>
      <c r="FM119">
        <v>1.87794</v>
      </c>
      <c r="FN119">
        <v>1.87468</v>
      </c>
      <c r="FO119">
        <v>1.87836</v>
      </c>
      <c r="FP119">
        <v>1.87533</v>
      </c>
      <c r="FQ119">
        <v>1.87648</v>
      </c>
      <c r="FR119">
        <v>0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3.334</v>
      </c>
      <c r="GF119">
        <v>0.3609</v>
      </c>
      <c r="GG119">
        <v>1.972114183739502</v>
      </c>
      <c r="GH119">
        <v>0.004449671774874308</v>
      </c>
      <c r="GI119">
        <v>-1.829466635312074E-06</v>
      </c>
      <c r="GJ119">
        <v>4.661545964856727E-10</v>
      </c>
      <c r="GK119">
        <v>0.005649818396270764</v>
      </c>
      <c r="GL119">
        <v>0.003047750899037379</v>
      </c>
      <c r="GM119">
        <v>0.0005145890388989142</v>
      </c>
      <c r="GN119">
        <v>-5.930110997495773E-07</v>
      </c>
      <c r="GO119">
        <v>0</v>
      </c>
      <c r="GP119">
        <v>2134</v>
      </c>
      <c r="GQ119">
        <v>1</v>
      </c>
      <c r="GR119">
        <v>23</v>
      </c>
      <c r="GS119">
        <v>897.8</v>
      </c>
      <c r="GT119">
        <v>897.8</v>
      </c>
      <c r="GU119">
        <v>0.919189</v>
      </c>
      <c r="GV119">
        <v>2.55005</v>
      </c>
      <c r="GW119">
        <v>1.39893</v>
      </c>
      <c r="GX119">
        <v>2.3584</v>
      </c>
      <c r="GY119">
        <v>1.44897</v>
      </c>
      <c r="GZ119">
        <v>2.47803</v>
      </c>
      <c r="HA119">
        <v>36.105</v>
      </c>
      <c r="HB119">
        <v>24.0525</v>
      </c>
      <c r="HC119">
        <v>18</v>
      </c>
      <c r="HD119">
        <v>489.003</v>
      </c>
      <c r="HE119">
        <v>473.958</v>
      </c>
      <c r="HF119">
        <v>24.7692</v>
      </c>
      <c r="HG119">
        <v>25.364</v>
      </c>
      <c r="HH119">
        <v>30</v>
      </c>
      <c r="HI119">
        <v>25.1956</v>
      </c>
      <c r="HJ119">
        <v>25.2692</v>
      </c>
      <c r="HK119">
        <v>18.4333</v>
      </c>
      <c r="HL119">
        <v>11.7939</v>
      </c>
      <c r="HM119">
        <v>100</v>
      </c>
      <c r="HN119">
        <v>24.7762</v>
      </c>
      <c r="HO119">
        <v>313.091</v>
      </c>
      <c r="HP119">
        <v>23.4074</v>
      </c>
      <c r="HQ119">
        <v>101.174</v>
      </c>
      <c r="HR119">
        <v>102.317</v>
      </c>
    </row>
    <row r="120" spans="1:226">
      <c r="A120">
        <v>104</v>
      </c>
      <c r="B120">
        <v>1679508231.1</v>
      </c>
      <c r="C120">
        <v>2975</v>
      </c>
      <c r="D120" t="s">
        <v>567</v>
      </c>
      <c r="E120" t="s">
        <v>568</v>
      </c>
      <c r="F120">
        <v>5</v>
      </c>
      <c r="G120" t="s">
        <v>353</v>
      </c>
      <c r="H120" t="s">
        <v>354</v>
      </c>
      <c r="I120">
        <v>1679508223.6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340.8117178064552</v>
      </c>
      <c r="AK120">
        <v>349.8143818181818</v>
      </c>
      <c r="AL120">
        <v>-3.287886847192554</v>
      </c>
      <c r="AM120">
        <v>63.93369429513372</v>
      </c>
      <c r="AN120">
        <f>(AP120 - AO120 + BO120*1E3/(8.314*(BQ120+273.15)) * AR120/BN120 * AQ120) * BN120/(100*BB120) * 1000/(1000 - AP120)</f>
        <v>0</v>
      </c>
      <c r="AO120">
        <v>23.36058251892396</v>
      </c>
      <c r="AP120">
        <v>24.1392715151515</v>
      </c>
      <c r="AQ120">
        <v>1.069475522977949E-05</v>
      </c>
      <c r="AR120">
        <v>100.9875523592358</v>
      </c>
      <c r="AS120">
        <v>3</v>
      </c>
      <c r="AT120">
        <v>1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1.65</v>
      </c>
      <c r="BC120">
        <v>0.5</v>
      </c>
      <c r="BD120" t="s">
        <v>355</v>
      </c>
      <c r="BE120">
        <v>2</v>
      </c>
      <c r="BF120" t="b">
        <v>1</v>
      </c>
      <c r="BG120">
        <v>1679508223.6</v>
      </c>
      <c r="BH120">
        <v>363.463037037037</v>
      </c>
      <c r="BI120">
        <v>348.3185925925926</v>
      </c>
      <c r="BJ120">
        <v>24.13721481481481</v>
      </c>
      <c r="BK120">
        <v>23.34792222222222</v>
      </c>
      <c r="BL120">
        <v>360.1042962962962</v>
      </c>
      <c r="BM120">
        <v>23.77617037037037</v>
      </c>
      <c r="BN120">
        <v>500.043111111111</v>
      </c>
      <c r="BO120">
        <v>90.12544074074076</v>
      </c>
      <c r="BP120">
        <v>0.09998999629629629</v>
      </c>
      <c r="BQ120">
        <v>26.50491851851851</v>
      </c>
      <c r="BR120">
        <v>27.48391851851852</v>
      </c>
      <c r="BS120">
        <v>999.9000000000001</v>
      </c>
      <c r="BT120">
        <v>0</v>
      </c>
      <c r="BU120">
        <v>0</v>
      </c>
      <c r="BV120">
        <v>10000.91851851852</v>
      </c>
      <c r="BW120">
        <v>0</v>
      </c>
      <c r="BX120">
        <v>9.28135</v>
      </c>
      <c r="BY120">
        <v>15.14448148148148</v>
      </c>
      <c r="BZ120">
        <v>372.4530370370369</v>
      </c>
      <c r="CA120">
        <v>356.6454814814816</v>
      </c>
      <c r="CB120">
        <v>0.7892891851851851</v>
      </c>
      <c r="CC120">
        <v>348.3185925925926</v>
      </c>
      <c r="CD120">
        <v>23.34792222222222</v>
      </c>
      <c r="CE120">
        <v>2.175377407407407</v>
      </c>
      <c r="CF120">
        <v>2.104242592592593</v>
      </c>
      <c r="CG120">
        <v>18.78212962962963</v>
      </c>
      <c r="CH120">
        <v>18.25132962962963</v>
      </c>
      <c r="CI120">
        <v>1999.991111111111</v>
      </c>
      <c r="CJ120">
        <v>0.9800011111111112</v>
      </c>
      <c r="CK120">
        <v>0.01999868518518519</v>
      </c>
      <c r="CL120">
        <v>0</v>
      </c>
      <c r="CM120">
        <v>2.14237037037037</v>
      </c>
      <c r="CN120">
        <v>0</v>
      </c>
      <c r="CO120">
        <v>3267.094074074074</v>
      </c>
      <c r="CP120">
        <v>17338.15555555556</v>
      </c>
      <c r="CQ120">
        <v>38.38859259259259</v>
      </c>
      <c r="CR120">
        <v>39.28214814814815</v>
      </c>
      <c r="CS120">
        <v>38.38633333333333</v>
      </c>
      <c r="CT120">
        <v>37.25437037037037</v>
      </c>
      <c r="CU120">
        <v>37.87711111111111</v>
      </c>
      <c r="CV120">
        <v>1959.991111111111</v>
      </c>
      <c r="CW120">
        <v>40</v>
      </c>
      <c r="CX120">
        <v>0</v>
      </c>
      <c r="CY120">
        <v>1679508261.3</v>
      </c>
      <c r="CZ120">
        <v>0</v>
      </c>
      <c r="DA120">
        <v>0</v>
      </c>
      <c r="DB120" t="s">
        <v>356</v>
      </c>
      <c r="DC120">
        <v>1679454360.5</v>
      </c>
      <c r="DD120">
        <v>1679454360.5</v>
      </c>
      <c r="DE120">
        <v>0</v>
      </c>
      <c r="DF120">
        <v>-0.152</v>
      </c>
      <c r="DG120">
        <v>-0.046</v>
      </c>
      <c r="DH120">
        <v>3.296</v>
      </c>
      <c r="DI120">
        <v>0.35</v>
      </c>
      <c r="DJ120">
        <v>420</v>
      </c>
      <c r="DK120">
        <v>24</v>
      </c>
      <c r="DL120">
        <v>0.27</v>
      </c>
      <c r="DM120">
        <v>0.09</v>
      </c>
      <c r="DN120">
        <v>13.6468368292683</v>
      </c>
      <c r="DO120">
        <v>21.95533839721253</v>
      </c>
      <c r="DP120">
        <v>2.27531088347734</v>
      </c>
      <c r="DQ120">
        <v>0</v>
      </c>
      <c r="DR120">
        <v>0.7922454634146342</v>
      </c>
      <c r="DS120">
        <v>-0.04210733101045488</v>
      </c>
      <c r="DT120">
        <v>0.006433240772272345</v>
      </c>
      <c r="DU120">
        <v>1</v>
      </c>
      <c r="DV120">
        <v>1</v>
      </c>
      <c r="DW120">
        <v>2</v>
      </c>
      <c r="DX120" t="s">
        <v>357</v>
      </c>
      <c r="DY120">
        <v>2.98088</v>
      </c>
      <c r="DZ120">
        <v>2.72821</v>
      </c>
      <c r="EA120">
        <v>0.0726506</v>
      </c>
      <c r="EB120">
        <v>0.07074419999999999</v>
      </c>
      <c r="EC120">
        <v>0.107492</v>
      </c>
      <c r="ED120">
        <v>0.106019</v>
      </c>
      <c r="EE120">
        <v>27901</v>
      </c>
      <c r="EF120">
        <v>27583</v>
      </c>
      <c r="EG120">
        <v>30611.8</v>
      </c>
      <c r="EH120">
        <v>29924.1</v>
      </c>
      <c r="EI120">
        <v>37675.2</v>
      </c>
      <c r="EJ120">
        <v>35204.1</v>
      </c>
      <c r="EK120">
        <v>46809</v>
      </c>
      <c r="EL120">
        <v>44493.3</v>
      </c>
      <c r="EM120">
        <v>1.88848</v>
      </c>
      <c r="EN120">
        <v>1.91052</v>
      </c>
      <c r="EO120">
        <v>0.128224</v>
      </c>
      <c r="EP120">
        <v>0</v>
      </c>
      <c r="EQ120">
        <v>25.3781</v>
      </c>
      <c r="ER120">
        <v>999.9</v>
      </c>
      <c r="ES120">
        <v>50.8</v>
      </c>
      <c r="ET120">
        <v>30</v>
      </c>
      <c r="EU120">
        <v>24.0153</v>
      </c>
      <c r="EV120">
        <v>63.1408</v>
      </c>
      <c r="EW120">
        <v>22.3918</v>
      </c>
      <c r="EX120">
        <v>1</v>
      </c>
      <c r="EY120">
        <v>-0.135737</v>
      </c>
      <c r="EZ120">
        <v>-0.160158</v>
      </c>
      <c r="FA120">
        <v>20.2039</v>
      </c>
      <c r="FB120">
        <v>5.23032</v>
      </c>
      <c r="FC120">
        <v>11.968</v>
      </c>
      <c r="FD120">
        <v>4.97075</v>
      </c>
      <c r="FE120">
        <v>3.28948</v>
      </c>
      <c r="FF120">
        <v>9999</v>
      </c>
      <c r="FG120">
        <v>9999</v>
      </c>
      <c r="FH120">
        <v>9999</v>
      </c>
      <c r="FI120">
        <v>999.9</v>
      </c>
      <c r="FJ120">
        <v>4.97293</v>
      </c>
      <c r="FK120">
        <v>1.87701</v>
      </c>
      <c r="FL120">
        <v>1.87516</v>
      </c>
      <c r="FM120">
        <v>1.87798</v>
      </c>
      <c r="FN120">
        <v>1.87467</v>
      </c>
      <c r="FO120">
        <v>1.87835</v>
      </c>
      <c r="FP120">
        <v>1.87532</v>
      </c>
      <c r="FQ120">
        <v>1.87648</v>
      </c>
      <c r="FR120">
        <v>0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3.28</v>
      </c>
      <c r="GF120">
        <v>0.3612</v>
      </c>
      <c r="GG120">
        <v>1.972114183739502</v>
      </c>
      <c r="GH120">
        <v>0.004449671774874308</v>
      </c>
      <c r="GI120">
        <v>-1.829466635312074E-06</v>
      </c>
      <c r="GJ120">
        <v>4.661545964856727E-10</v>
      </c>
      <c r="GK120">
        <v>0.005649818396270764</v>
      </c>
      <c r="GL120">
        <v>0.003047750899037379</v>
      </c>
      <c r="GM120">
        <v>0.0005145890388989142</v>
      </c>
      <c r="GN120">
        <v>-5.930110997495773E-07</v>
      </c>
      <c r="GO120">
        <v>0</v>
      </c>
      <c r="GP120">
        <v>2134</v>
      </c>
      <c r="GQ120">
        <v>1</v>
      </c>
      <c r="GR120">
        <v>23</v>
      </c>
      <c r="GS120">
        <v>897.8</v>
      </c>
      <c r="GT120">
        <v>897.8</v>
      </c>
      <c r="GU120">
        <v>0.880127</v>
      </c>
      <c r="GV120">
        <v>2.54272</v>
      </c>
      <c r="GW120">
        <v>1.39893</v>
      </c>
      <c r="GX120">
        <v>2.3584</v>
      </c>
      <c r="GY120">
        <v>1.44897</v>
      </c>
      <c r="GZ120">
        <v>2.45239</v>
      </c>
      <c r="HA120">
        <v>36.0816</v>
      </c>
      <c r="HB120">
        <v>24.0612</v>
      </c>
      <c r="HC120">
        <v>18</v>
      </c>
      <c r="HD120">
        <v>488.881</v>
      </c>
      <c r="HE120">
        <v>473.914</v>
      </c>
      <c r="HF120">
        <v>24.779</v>
      </c>
      <c r="HG120">
        <v>25.364</v>
      </c>
      <c r="HH120">
        <v>30.0002</v>
      </c>
      <c r="HI120">
        <v>25.1956</v>
      </c>
      <c r="HJ120">
        <v>25.2697</v>
      </c>
      <c r="HK120">
        <v>17.6603</v>
      </c>
      <c r="HL120">
        <v>11.7939</v>
      </c>
      <c r="HM120">
        <v>100</v>
      </c>
      <c r="HN120">
        <v>24.7916</v>
      </c>
      <c r="HO120">
        <v>299.729</v>
      </c>
      <c r="HP120">
        <v>23.4074</v>
      </c>
      <c r="HQ120">
        <v>101.175</v>
      </c>
      <c r="HR120">
        <v>102.316</v>
      </c>
    </row>
    <row r="121" spans="1:226">
      <c r="A121">
        <v>105</v>
      </c>
      <c r="B121">
        <v>1679508236.1</v>
      </c>
      <c r="C121">
        <v>2980</v>
      </c>
      <c r="D121" t="s">
        <v>569</v>
      </c>
      <c r="E121" t="s">
        <v>570</v>
      </c>
      <c r="F121">
        <v>5</v>
      </c>
      <c r="G121" t="s">
        <v>353</v>
      </c>
      <c r="H121" t="s">
        <v>354</v>
      </c>
      <c r="I121">
        <v>1679508228.314285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323.9555425935574</v>
      </c>
      <c r="AK121">
        <v>333.3219696969698</v>
      </c>
      <c r="AL121">
        <v>-3.301125092239979</v>
      </c>
      <c r="AM121">
        <v>63.93369429513372</v>
      </c>
      <c r="AN121">
        <f>(AP121 - AO121 + BO121*1E3/(8.314*(BQ121+273.15)) * AR121/BN121 * AQ121) * BN121/(100*BB121) * 1000/(1000 - AP121)</f>
        <v>0</v>
      </c>
      <c r="AO121">
        <v>23.3662751511057</v>
      </c>
      <c r="AP121">
        <v>24.14815878787878</v>
      </c>
      <c r="AQ121">
        <v>1.484936839320547E-05</v>
      </c>
      <c r="AR121">
        <v>100.9875523592358</v>
      </c>
      <c r="AS121">
        <v>3</v>
      </c>
      <c r="AT121">
        <v>1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1.65</v>
      </c>
      <c r="BC121">
        <v>0.5</v>
      </c>
      <c r="BD121" t="s">
        <v>355</v>
      </c>
      <c r="BE121">
        <v>2</v>
      </c>
      <c r="BF121" t="b">
        <v>1</v>
      </c>
      <c r="BG121">
        <v>1679508228.314285</v>
      </c>
      <c r="BH121">
        <v>348.6232142857143</v>
      </c>
      <c r="BI121">
        <v>332.7093571428572</v>
      </c>
      <c r="BJ121">
        <v>24.13894642857143</v>
      </c>
      <c r="BK121">
        <v>23.35488928571428</v>
      </c>
      <c r="BL121">
        <v>345.3138214285714</v>
      </c>
      <c r="BM121">
        <v>23.77786071428571</v>
      </c>
      <c r="BN121">
        <v>500.0336785714285</v>
      </c>
      <c r="BO121">
        <v>90.12625000000001</v>
      </c>
      <c r="BP121">
        <v>0.09999516071428571</v>
      </c>
      <c r="BQ121">
        <v>26.5065</v>
      </c>
      <c r="BR121">
        <v>27.48117142857143</v>
      </c>
      <c r="BS121">
        <v>999.9000000000002</v>
      </c>
      <c r="BT121">
        <v>0</v>
      </c>
      <c r="BU121">
        <v>0</v>
      </c>
      <c r="BV121">
        <v>10002.25</v>
      </c>
      <c r="BW121">
        <v>0</v>
      </c>
      <c r="BX121">
        <v>9.2897225</v>
      </c>
      <c r="BY121">
        <v>15.91391428571428</v>
      </c>
      <c r="BZ121">
        <v>357.2466428571429</v>
      </c>
      <c r="CA121">
        <v>340.6652857142857</v>
      </c>
      <c r="CB121">
        <v>0.7840632142857141</v>
      </c>
      <c r="CC121">
        <v>332.7093571428572</v>
      </c>
      <c r="CD121">
        <v>23.35488928571428</v>
      </c>
      <c r="CE121">
        <v>2.175552857142857</v>
      </c>
      <c r="CF121">
        <v>2.104889642857143</v>
      </c>
      <c r="CG121">
        <v>18.78342142857143</v>
      </c>
      <c r="CH121">
        <v>18.25622142857143</v>
      </c>
      <c r="CI121">
        <v>1999.997857142857</v>
      </c>
      <c r="CJ121">
        <v>0.9800010000000002</v>
      </c>
      <c r="CK121">
        <v>0.0199988</v>
      </c>
      <c r="CL121">
        <v>0</v>
      </c>
      <c r="CM121">
        <v>2.116917857142858</v>
      </c>
      <c r="CN121">
        <v>0</v>
      </c>
      <c r="CO121">
        <v>3264.635</v>
      </c>
      <c r="CP121">
        <v>17338.21428571429</v>
      </c>
      <c r="CQ121">
        <v>38.36360714285713</v>
      </c>
      <c r="CR121">
        <v>39.26328571428571</v>
      </c>
      <c r="CS121">
        <v>38.34357142857142</v>
      </c>
      <c r="CT121">
        <v>37.24303571428571</v>
      </c>
      <c r="CU121">
        <v>37.86142857142857</v>
      </c>
      <c r="CV121">
        <v>1959.997857142857</v>
      </c>
      <c r="CW121">
        <v>40</v>
      </c>
      <c r="CX121">
        <v>0</v>
      </c>
      <c r="CY121">
        <v>1679508266.1</v>
      </c>
      <c r="CZ121">
        <v>0</v>
      </c>
      <c r="DA121">
        <v>0</v>
      </c>
      <c r="DB121" t="s">
        <v>356</v>
      </c>
      <c r="DC121">
        <v>1679454360.5</v>
      </c>
      <c r="DD121">
        <v>1679454360.5</v>
      </c>
      <c r="DE121">
        <v>0</v>
      </c>
      <c r="DF121">
        <v>-0.152</v>
      </c>
      <c r="DG121">
        <v>-0.046</v>
      </c>
      <c r="DH121">
        <v>3.296</v>
      </c>
      <c r="DI121">
        <v>0.35</v>
      </c>
      <c r="DJ121">
        <v>420</v>
      </c>
      <c r="DK121">
        <v>24</v>
      </c>
      <c r="DL121">
        <v>0.27</v>
      </c>
      <c r="DM121">
        <v>0.09</v>
      </c>
      <c r="DN121">
        <v>15.36166341463414</v>
      </c>
      <c r="DO121">
        <v>10.47729407665506</v>
      </c>
      <c r="DP121">
        <v>1.078521590804858</v>
      </c>
      <c r="DQ121">
        <v>0</v>
      </c>
      <c r="DR121">
        <v>0.7869513170731707</v>
      </c>
      <c r="DS121">
        <v>-0.07753252264808329</v>
      </c>
      <c r="DT121">
        <v>0.009092370590129118</v>
      </c>
      <c r="DU121">
        <v>1</v>
      </c>
      <c r="DV121">
        <v>1</v>
      </c>
      <c r="DW121">
        <v>2</v>
      </c>
      <c r="DX121" t="s">
        <v>357</v>
      </c>
      <c r="DY121">
        <v>2.98096</v>
      </c>
      <c r="DZ121">
        <v>2.72839</v>
      </c>
      <c r="EA121">
        <v>0.06987740000000001</v>
      </c>
      <c r="EB121">
        <v>0.0678233</v>
      </c>
      <c r="EC121">
        <v>0.107516</v>
      </c>
      <c r="ED121">
        <v>0.106015</v>
      </c>
      <c r="EE121">
        <v>27984</v>
      </c>
      <c r="EF121">
        <v>27669.5</v>
      </c>
      <c r="EG121">
        <v>30611.3</v>
      </c>
      <c r="EH121">
        <v>29923.9</v>
      </c>
      <c r="EI121">
        <v>37673.1</v>
      </c>
      <c r="EJ121">
        <v>35204.4</v>
      </c>
      <c r="EK121">
        <v>46807.9</v>
      </c>
      <c r="EL121">
        <v>44493.7</v>
      </c>
      <c r="EM121">
        <v>1.8888</v>
      </c>
      <c r="EN121">
        <v>1.91033</v>
      </c>
      <c r="EO121">
        <v>0.128783</v>
      </c>
      <c r="EP121">
        <v>0</v>
      </c>
      <c r="EQ121">
        <v>25.3801</v>
      </c>
      <c r="ER121">
        <v>999.9</v>
      </c>
      <c r="ES121">
        <v>50.8</v>
      </c>
      <c r="ET121">
        <v>30</v>
      </c>
      <c r="EU121">
        <v>24.0151</v>
      </c>
      <c r="EV121">
        <v>63.2408</v>
      </c>
      <c r="EW121">
        <v>22.5401</v>
      </c>
      <c r="EX121">
        <v>1</v>
      </c>
      <c r="EY121">
        <v>-0.135882</v>
      </c>
      <c r="EZ121">
        <v>-0.170512</v>
      </c>
      <c r="FA121">
        <v>20.2038</v>
      </c>
      <c r="FB121">
        <v>5.23152</v>
      </c>
      <c r="FC121">
        <v>11.968</v>
      </c>
      <c r="FD121">
        <v>4.97115</v>
      </c>
      <c r="FE121">
        <v>3.2896</v>
      </c>
      <c r="FF121">
        <v>9999</v>
      </c>
      <c r="FG121">
        <v>9999</v>
      </c>
      <c r="FH121">
        <v>9999</v>
      </c>
      <c r="FI121">
        <v>999.9</v>
      </c>
      <c r="FJ121">
        <v>4.97294</v>
      </c>
      <c r="FK121">
        <v>1.87701</v>
      </c>
      <c r="FL121">
        <v>1.87515</v>
      </c>
      <c r="FM121">
        <v>1.878</v>
      </c>
      <c r="FN121">
        <v>1.87469</v>
      </c>
      <c r="FO121">
        <v>1.87836</v>
      </c>
      <c r="FP121">
        <v>1.87536</v>
      </c>
      <c r="FQ121">
        <v>1.87651</v>
      </c>
      <c r="FR121">
        <v>0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3.225</v>
      </c>
      <c r="GF121">
        <v>0.3614</v>
      </c>
      <c r="GG121">
        <v>1.972114183739502</v>
      </c>
      <c r="GH121">
        <v>0.004449671774874308</v>
      </c>
      <c r="GI121">
        <v>-1.829466635312074E-06</v>
      </c>
      <c r="GJ121">
        <v>4.661545964856727E-10</v>
      </c>
      <c r="GK121">
        <v>0.005649818396270764</v>
      </c>
      <c r="GL121">
        <v>0.003047750899037379</v>
      </c>
      <c r="GM121">
        <v>0.0005145890388989142</v>
      </c>
      <c r="GN121">
        <v>-5.930110997495773E-07</v>
      </c>
      <c r="GO121">
        <v>0</v>
      </c>
      <c r="GP121">
        <v>2134</v>
      </c>
      <c r="GQ121">
        <v>1</v>
      </c>
      <c r="GR121">
        <v>23</v>
      </c>
      <c r="GS121">
        <v>897.9</v>
      </c>
      <c r="GT121">
        <v>897.9</v>
      </c>
      <c r="GU121">
        <v>0.845947</v>
      </c>
      <c r="GV121">
        <v>2.55249</v>
      </c>
      <c r="GW121">
        <v>1.39893</v>
      </c>
      <c r="GX121">
        <v>2.3584</v>
      </c>
      <c r="GY121">
        <v>1.44897</v>
      </c>
      <c r="GZ121">
        <v>2.47681</v>
      </c>
      <c r="HA121">
        <v>36.0816</v>
      </c>
      <c r="HB121">
        <v>24.0612</v>
      </c>
      <c r="HC121">
        <v>18</v>
      </c>
      <c r="HD121">
        <v>489.057</v>
      </c>
      <c r="HE121">
        <v>473.798</v>
      </c>
      <c r="HF121">
        <v>24.7943</v>
      </c>
      <c r="HG121">
        <v>25.364</v>
      </c>
      <c r="HH121">
        <v>30</v>
      </c>
      <c r="HI121">
        <v>25.1956</v>
      </c>
      <c r="HJ121">
        <v>25.2712</v>
      </c>
      <c r="HK121">
        <v>16.9547</v>
      </c>
      <c r="HL121">
        <v>11.7939</v>
      </c>
      <c r="HM121">
        <v>100</v>
      </c>
      <c r="HN121">
        <v>24.8052</v>
      </c>
      <c r="HO121">
        <v>279.694</v>
      </c>
      <c r="HP121">
        <v>23.4074</v>
      </c>
      <c r="HQ121">
        <v>101.173</v>
      </c>
      <c r="HR121">
        <v>102.317</v>
      </c>
    </row>
    <row r="122" spans="1:226">
      <c r="A122">
        <v>106</v>
      </c>
      <c r="B122">
        <v>1679508241.1</v>
      </c>
      <c r="C122">
        <v>2985</v>
      </c>
      <c r="D122" t="s">
        <v>571</v>
      </c>
      <c r="E122" t="s">
        <v>572</v>
      </c>
      <c r="F122">
        <v>5</v>
      </c>
      <c r="G122" t="s">
        <v>353</v>
      </c>
      <c r="H122" t="s">
        <v>354</v>
      </c>
      <c r="I122">
        <v>1679508233.6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306.9304479975763</v>
      </c>
      <c r="AK122">
        <v>316.7209636363635</v>
      </c>
      <c r="AL122">
        <v>-3.327550660332625</v>
      </c>
      <c r="AM122">
        <v>63.93369429513372</v>
      </c>
      <c r="AN122">
        <f>(AP122 - AO122 + BO122*1E3/(8.314*(BQ122+273.15)) * AR122/BN122 * AQ122) * BN122/(100*BB122) * 1000/(1000 - AP122)</f>
        <v>0</v>
      </c>
      <c r="AO122">
        <v>23.36392458108736</v>
      </c>
      <c r="AP122">
        <v>24.15251393939393</v>
      </c>
      <c r="AQ122">
        <v>5.629809696497963E-06</v>
      </c>
      <c r="AR122">
        <v>100.9875523592358</v>
      </c>
      <c r="AS122">
        <v>2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1.65</v>
      </c>
      <c r="BC122">
        <v>0.5</v>
      </c>
      <c r="BD122" t="s">
        <v>355</v>
      </c>
      <c r="BE122">
        <v>2</v>
      </c>
      <c r="BF122" t="b">
        <v>1</v>
      </c>
      <c r="BG122">
        <v>1679508233.6</v>
      </c>
      <c r="BH122">
        <v>331.6926666666666</v>
      </c>
      <c r="BI122">
        <v>315.1902962962963</v>
      </c>
      <c r="BJ122">
        <v>24.14388148148148</v>
      </c>
      <c r="BK122">
        <v>23.36300740740741</v>
      </c>
      <c r="BL122">
        <v>328.4401481481481</v>
      </c>
      <c r="BM122">
        <v>23.78267037037037</v>
      </c>
      <c r="BN122">
        <v>500.0245555555555</v>
      </c>
      <c r="BO122">
        <v>90.12737407407407</v>
      </c>
      <c r="BP122">
        <v>0.09990282222222223</v>
      </c>
      <c r="BQ122">
        <v>26.50837037037037</v>
      </c>
      <c r="BR122">
        <v>27.4838962962963</v>
      </c>
      <c r="BS122">
        <v>999.9000000000001</v>
      </c>
      <c r="BT122">
        <v>0</v>
      </c>
      <c r="BU122">
        <v>0</v>
      </c>
      <c r="BV122">
        <v>10008.28518518519</v>
      </c>
      <c r="BW122">
        <v>0</v>
      </c>
      <c r="BX122">
        <v>9.28850037037037</v>
      </c>
      <c r="BY122">
        <v>16.50241111111111</v>
      </c>
      <c r="BZ122">
        <v>339.8990000000001</v>
      </c>
      <c r="CA122">
        <v>322.7300740740741</v>
      </c>
      <c r="CB122">
        <v>0.7808737777777778</v>
      </c>
      <c r="CC122">
        <v>315.1902962962963</v>
      </c>
      <c r="CD122">
        <v>23.36300740740741</v>
      </c>
      <c r="CE122">
        <v>2.176024814814814</v>
      </c>
      <c r="CF122">
        <v>2.105648148148148</v>
      </c>
      <c r="CG122">
        <v>18.78688888888889</v>
      </c>
      <c r="CH122">
        <v>18.26196666666667</v>
      </c>
      <c r="CI122">
        <v>2000.041851851852</v>
      </c>
      <c r="CJ122">
        <v>0.9800008888888889</v>
      </c>
      <c r="CK122">
        <v>0.01999891481481482</v>
      </c>
      <c r="CL122">
        <v>0</v>
      </c>
      <c r="CM122">
        <v>2.084340740740741</v>
      </c>
      <c r="CN122">
        <v>0</v>
      </c>
      <c r="CO122">
        <v>3262.261481481481</v>
      </c>
      <c r="CP122">
        <v>17338.58888888889</v>
      </c>
      <c r="CQ122">
        <v>38.29140740740741</v>
      </c>
      <c r="CR122">
        <v>39.25</v>
      </c>
      <c r="CS122">
        <v>38.33074074074074</v>
      </c>
      <c r="CT122">
        <v>37.22425925925926</v>
      </c>
      <c r="CU122">
        <v>37.84244444444445</v>
      </c>
      <c r="CV122">
        <v>1960.041851851852</v>
      </c>
      <c r="CW122">
        <v>40</v>
      </c>
      <c r="CX122">
        <v>0</v>
      </c>
      <c r="CY122">
        <v>1679508270.9</v>
      </c>
      <c r="CZ122">
        <v>0</v>
      </c>
      <c r="DA122">
        <v>0</v>
      </c>
      <c r="DB122" t="s">
        <v>356</v>
      </c>
      <c r="DC122">
        <v>1679454360.5</v>
      </c>
      <c r="DD122">
        <v>1679454360.5</v>
      </c>
      <c r="DE122">
        <v>0</v>
      </c>
      <c r="DF122">
        <v>-0.152</v>
      </c>
      <c r="DG122">
        <v>-0.046</v>
      </c>
      <c r="DH122">
        <v>3.296</v>
      </c>
      <c r="DI122">
        <v>0.35</v>
      </c>
      <c r="DJ122">
        <v>420</v>
      </c>
      <c r="DK122">
        <v>24</v>
      </c>
      <c r="DL122">
        <v>0.27</v>
      </c>
      <c r="DM122">
        <v>0.09</v>
      </c>
      <c r="DN122">
        <v>16.14045853658537</v>
      </c>
      <c r="DO122">
        <v>6.714215331010455</v>
      </c>
      <c r="DP122">
        <v>0.6762341086814534</v>
      </c>
      <c r="DQ122">
        <v>0</v>
      </c>
      <c r="DR122">
        <v>0.7847303170731705</v>
      </c>
      <c r="DS122">
        <v>-0.0331653240418108</v>
      </c>
      <c r="DT122">
        <v>0.007821560989604221</v>
      </c>
      <c r="DU122">
        <v>1</v>
      </c>
      <c r="DV122">
        <v>1</v>
      </c>
      <c r="DW122">
        <v>2</v>
      </c>
      <c r="DX122" t="s">
        <v>357</v>
      </c>
      <c r="DY122">
        <v>2.98096</v>
      </c>
      <c r="DZ122">
        <v>2.72843</v>
      </c>
      <c r="EA122">
        <v>0.0670335</v>
      </c>
      <c r="EB122">
        <v>0.0648064</v>
      </c>
      <c r="EC122">
        <v>0.107539</v>
      </c>
      <c r="ED122">
        <v>0.106017</v>
      </c>
      <c r="EE122">
        <v>28069.7</v>
      </c>
      <c r="EF122">
        <v>27759.6</v>
      </c>
      <c r="EG122">
        <v>30611.4</v>
      </c>
      <c r="EH122">
        <v>29924.4</v>
      </c>
      <c r="EI122">
        <v>37672.3</v>
      </c>
      <c r="EJ122">
        <v>35204.5</v>
      </c>
      <c r="EK122">
        <v>46808.3</v>
      </c>
      <c r="EL122">
        <v>44494.2</v>
      </c>
      <c r="EM122">
        <v>1.88915</v>
      </c>
      <c r="EN122">
        <v>1.91013</v>
      </c>
      <c r="EO122">
        <v>0.128895</v>
      </c>
      <c r="EP122">
        <v>0</v>
      </c>
      <c r="EQ122">
        <v>25.3823</v>
      </c>
      <c r="ER122">
        <v>999.9</v>
      </c>
      <c r="ES122">
        <v>50.8</v>
      </c>
      <c r="ET122">
        <v>30</v>
      </c>
      <c r="EU122">
        <v>24.0137</v>
      </c>
      <c r="EV122">
        <v>63.2208</v>
      </c>
      <c r="EW122">
        <v>22.3918</v>
      </c>
      <c r="EX122">
        <v>1</v>
      </c>
      <c r="EY122">
        <v>-0.135818</v>
      </c>
      <c r="EZ122">
        <v>-0.165528</v>
      </c>
      <c r="FA122">
        <v>20.2039</v>
      </c>
      <c r="FB122">
        <v>5.23047</v>
      </c>
      <c r="FC122">
        <v>11.968</v>
      </c>
      <c r="FD122">
        <v>4.9708</v>
      </c>
      <c r="FE122">
        <v>3.28965</v>
      </c>
      <c r="FF122">
        <v>9999</v>
      </c>
      <c r="FG122">
        <v>9999</v>
      </c>
      <c r="FH122">
        <v>9999</v>
      </c>
      <c r="FI122">
        <v>999.9</v>
      </c>
      <c r="FJ122">
        <v>4.97296</v>
      </c>
      <c r="FK122">
        <v>1.877</v>
      </c>
      <c r="FL122">
        <v>1.87515</v>
      </c>
      <c r="FM122">
        <v>1.87796</v>
      </c>
      <c r="FN122">
        <v>1.87468</v>
      </c>
      <c r="FO122">
        <v>1.87836</v>
      </c>
      <c r="FP122">
        <v>1.87535</v>
      </c>
      <c r="FQ122">
        <v>1.87651</v>
      </c>
      <c r="FR122">
        <v>0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3.17</v>
      </c>
      <c r="GF122">
        <v>0.3614</v>
      </c>
      <c r="GG122">
        <v>1.972114183739502</v>
      </c>
      <c r="GH122">
        <v>0.004449671774874308</v>
      </c>
      <c r="GI122">
        <v>-1.829466635312074E-06</v>
      </c>
      <c r="GJ122">
        <v>4.661545964856727E-10</v>
      </c>
      <c r="GK122">
        <v>0.005649818396270764</v>
      </c>
      <c r="GL122">
        <v>0.003047750899037379</v>
      </c>
      <c r="GM122">
        <v>0.0005145890388989142</v>
      </c>
      <c r="GN122">
        <v>-5.930110997495773E-07</v>
      </c>
      <c r="GO122">
        <v>0</v>
      </c>
      <c r="GP122">
        <v>2134</v>
      </c>
      <c r="GQ122">
        <v>1</v>
      </c>
      <c r="GR122">
        <v>23</v>
      </c>
      <c r="GS122">
        <v>898</v>
      </c>
      <c r="GT122">
        <v>898</v>
      </c>
      <c r="GU122">
        <v>0.805664</v>
      </c>
      <c r="GV122">
        <v>2.54517</v>
      </c>
      <c r="GW122">
        <v>1.39893</v>
      </c>
      <c r="GX122">
        <v>2.3584</v>
      </c>
      <c r="GY122">
        <v>1.44897</v>
      </c>
      <c r="GZ122">
        <v>2.45728</v>
      </c>
      <c r="HA122">
        <v>36.105</v>
      </c>
      <c r="HB122">
        <v>24.0612</v>
      </c>
      <c r="HC122">
        <v>18</v>
      </c>
      <c r="HD122">
        <v>489.247</v>
      </c>
      <c r="HE122">
        <v>473.669</v>
      </c>
      <c r="HF122">
        <v>24.8092</v>
      </c>
      <c r="HG122">
        <v>25.364</v>
      </c>
      <c r="HH122">
        <v>30.0001</v>
      </c>
      <c r="HI122">
        <v>25.1956</v>
      </c>
      <c r="HJ122">
        <v>25.2712</v>
      </c>
      <c r="HK122">
        <v>16.1747</v>
      </c>
      <c r="HL122">
        <v>11.7939</v>
      </c>
      <c r="HM122">
        <v>100</v>
      </c>
      <c r="HN122">
        <v>24.8133</v>
      </c>
      <c r="HO122">
        <v>266.3</v>
      </c>
      <c r="HP122">
        <v>23.4074</v>
      </c>
      <c r="HQ122">
        <v>101.173</v>
      </c>
      <c r="HR122">
        <v>102.318</v>
      </c>
    </row>
    <row r="123" spans="1:226">
      <c r="A123">
        <v>107</v>
      </c>
      <c r="B123">
        <v>1679508246.1</v>
      </c>
      <c r="C123">
        <v>2990</v>
      </c>
      <c r="D123" t="s">
        <v>573</v>
      </c>
      <c r="E123" t="s">
        <v>574</v>
      </c>
      <c r="F123">
        <v>5</v>
      </c>
      <c r="G123" t="s">
        <v>353</v>
      </c>
      <c r="H123" t="s">
        <v>354</v>
      </c>
      <c r="I123">
        <v>1679508238.314285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289.8169888657557</v>
      </c>
      <c r="AK123">
        <v>299.9941818181817</v>
      </c>
      <c r="AL123">
        <v>-3.3406738503539</v>
      </c>
      <c r="AM123">
        <v>63.93369429513372</v>
      </c>
      <c r="AN123">
        <f>(AP123 - AO123 + BO123*1E3/(8.314*(BQ123+273.15)) * AR123/BN123 * AQ123) * BN123/(100*BB123) * 1000/(1000 - AP123)</f>
        <v>0</v>
      </c>
      <c r="AO123">
        <v>23.36415801373912</v>
      </c>
      <c r="AP123">
        <v>24.1511315151515</v>
      </c>
      <c r="AQ123">
        <v>-3.734794245766099E-06</v>
      </c>
      <c r="AR123">
        <v>100.9875523592358</v>
      </c>
      <c r="AS123">
        <v>3</v>
      </c>
      <c r="AT123">
        <v>1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1.65</v>
      </c>
      <c r="BC123">
        <v>0.5</v>
      </c>
      <c r="BD123" t="s">
        <v>355</v>
      </c>
      <c r="BE123">
        <v>2</v>
      </c>
      <c r="BF123" t="b">
        <v>1</v>
      </c>
      <c r="BG123">
        <v>1679508238.314285</v>
      </c>
      <c r="BH123">
        <v>316.4379285714285</v>
      </c>
      <c r="BI123">
        <v>299.5430357142856</v>
      </c>
      <c r="BJ123">
        <v>24.14884642857142</v>
      </c>
      <c r="BK123">
        <v>23.36493214285715</v>
      </c>
      <c r="BL123">
        <v>313.2374285714286</v>
      </c>
      <c r="BM123">
        <v>23.78751071428571</v>
      </c>
      <c r="BN123">
        <v>500.0264999999999</v>
      </c>
      <c r="BO123">
        <v>90.12777857142858</v>
      </c>
      <c r="BP123">
        <v>0.09992957857142859</v>
      </c>
      <c r="BQ123">
        <v>26.511425</v>
      </c>
      <c r="BR123">
        <v>27.49108928571428</v>
      </c>
      <c r="BS123">
        <v>999.9000000000002</v>
      </c>
      <c r="BT123">
        <v>0</v>
      </c>
      <c r="BU123">
        <v>0</v>
      </c>
      <c r="BV123">
        <v>10007.0125</v>
      </c>
      <c r="BW123">
        <v>0</v>
      </c>
      <c r="BX123">
        <v>9.2798725</v>
      </c>
      <c r="BY123">
        <v>16.89489285714286</v>
      </c>
      <c r="BZ123">
        <v>324.2685357142856</v>
      </c>
      <c r="CA123">
        <v>306.7091785714286</v>
      </c>
      <c r="CB123">
        <v>0.7839172857142858</v>
      </c>
      <c r="CC123">
        <v>299.5430357142856</v>
      </c>
      <c r="CD123">
        <v>23.36493214285715</v>
      </c>
      <c r="CE123">
        <v>2.176481785714286</v>
      </c>
      <c r="CF123">
        <v>2.105830000000001</v>
      </c>
      <c r="CG123">
        <v>18.79025</v>
      </c>
      <c r="CH123">
        <v>18.26335</v>
      </c>
      <c r="CI123">
        <v>2000.028214285715</v>
      </c>
      <c r="CJ123">
        <v>0.9800001428571428</v>
      </c>
      <c r="CK123">
        <v>0.01999968571428571</v>
      </c>
      <c r="CL123">
        <v>0</v>
      </c>
      <c r="CM123">
        <v>2.078775</v>
      </c>
      <c r="CN123">
        <v>0</v>
      </c>
      <c r="CO123">
        <v>3260.619642857143</v>
      </c>
      <c r="CP123">
        <v>17338.47142857143</v>
      </c>
      <c r="CQ123">
        <v>38.27432142857142</v>
      </c>
      <c r="CR123">
        <v>39.22974999999999</v>
      </c>
      <c r="CS123">
        <v>38.28989285714285</v>
      </c>
      <c r="CT123">
        <v>37.20285714285713</v>
      </c>
      <c r="CU123">
        <v>37.82792857142857</v>
      </c>
      <c r="CV123">
        <v>1960.028214285715</v>
      </c>
      <c r="CW123">
        <v>40</v>
      </c>
      <c r="CX123">
        <v>0</v>
      </c>
      <c r="CY123">
        <v>1679508276.3</v>
      </c>
      <c r="CZ123">
        <v>0</v>
      </c>
      <c r="DA123">
        <v>0</v>
      </c>
      <c r="DB123" t="s">
        <v>356</v>
      </c>
      <c r="DC123">
        <v>1679454360.5</v>
      </c>
      <c r="DD123">
        <v>1679454360.5</v>
      </c>
      <c r="DE123">
        <v>0</v>
      </c>
      <c r="DF123">
        <v>-0.152</v>
      </c>
      <c r="DG123">
        <v>-0.046</v>
      </c>
      <c r="DH123">
        <v>3.296</v>
      </c>
      <c r="DI123">
        <v>0.35</v>
      </c>
      <c r="DJ123">
        <v>420</v>
      </c>
      <c r="DK123">
        <v>24</v>
      </c>
      <c r="DL123">
        <v>0.27</v>
      </c>
      <c r="DM123">
        <v>0.09</v>
      </c>
      <c r="DN123">
        <v>16.6449775</v>
      </c>
      <c r="DO123">
        <v>5.229094559099456</v>
      </c>
      <c r="DP123">
        <v>0.506094573912574</v>
      </c>
      <c r="DQ123">
        <v>0</v>
      </c>
      <c r="DR123">
        <v>0.782894675</v>
      </c>
      <c r="DS123">
        <v>0.03179350469042953</v>
      </c>
      <c r="DT123">
        <v>0.005923391268469015</v>
      </c>
      <c r="DU123">
        <v>1</v>
      </c>
      <c r="DV123">
        <v>1</v>
      </c>
      <c r="DW123">
        <v>2</v>
      </c>
      <c r="DX123" t="s">
        <v>357</v>
      </c>
      <c r="DY123">
        <v>2.98091</v>
      </c>
      <c r="DZ123">
        <v>2.72826</v>
      </c>
      <c r="EA123">
        <v>0.06410540000000001</v>
      </c>
      <c r="EB123">
        <v>0.0617621</v>
      </c>
      <c r="EC123">
        <v>0.107526</v>
      </c>
      <c r="ED123">
        <v>0.105998</v>
      </c>
      <c r="EE123">
        <v>28158.7</v>
      </c>
      <c r="EF123">
        <v>27849.9</v>
      </c>
      <c r="EG123">
        <v>30612.3</v>
      </c>
      <c r="EH123">
        <v>29924.4</v>
      </c>
      <c r="EI123">
        <v>37673.5</v>
      </c>
      <c r="EJ123">
        <v>35205.1</v>
      </c>
      <c r="EK123">
        <v>46809.5</v>
      </c>
      <c r="EL123">
        <v>44494.3</v>
      </c>
      <c r="EM123">
        <v>1.8887</v>
      </c>
      <c r="EN123">
        <v>1.91025</v>
      </c>
      <c r="EO123">
        <v>0.129677</v>
      </c>
      <c r="EP123">
        <v>0</v>
      </c>
      <c r="EQ123">
        <v>25.3854</v>
      </c>
      <c r="ER123">
        <v>999.9</v>
      </c>
      <c r="ES123">
        <v>50.8</v>
      </c>
      <c r="ET123">
        <v>30</v>
      </c>
      <c r="EU123">
        <v>24.0132</v>
      </c>
      <c r="EV123">
        <v>63.3208</v>
      </c>
      <c r="EW123">
        <v>22.7204</v>
      </c>
      <c r="EX123">
        <v>1</v>
      </c>
      <c r="EY123">
        <v>-0.135887</v>
      </c>
      <c r="EZ123">
        <v>-0.150773</v>
      </c>
      <c r="FA123">
        <v>20.204</v>
      </c>
      <c r="FB123">
        <v>5.23017</v>
      </c>
      <c r="FC123">
        <v>11.968</v>
      </c>
      <c r="FD123">
        <v>4.9708</v>
      </c>
      <c r="FE123">
        <v>3.28958</v>
      </c>
      <c r="FF123">
        <v>9999</v>
      </c>
      <c r="FG123">
        <v>9999</v>
      </c>
      <c r="FH123">
        <v>9999</v>
      </c>
      <c r="FI123">
        <v>999.9</v>
      </c>
      <c r="FJ123">
        <v>4.97296</v>
      </c>
      <c r="FK123">
        <v>1.87705</v>
      </c>
      <c r="FL123">
        <v>1.87515</v>
      </c>
      <c r="FM123">
        <v>1.878</v>
      </c>
      <c r="FN123">
        <v>1.87469</v>
      </c>
      <c r="FO123">
        <v>1.87836</v>
      </c>
      <c r="FP123">
        <v>1.87538</v>
      </c>
      <c r="FQ123">
        <v>1.87652</v>
      </c>
      <c r="FR123">
        <v>0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3.113</v>
      </c>
      <c r="GF123">
        <v>0.3614</v>
      </c>
      <c r="GG123">
        <v>1.972114183739502</v>
      </c>
      <c r="GH123">
        <v>0.004449671774874308</v>
      </c>
      <c r="GI123">
        <v>-1.829466635312074E-06</v>
      </c>
      <c r="GJ123">
        <v>4.661545964856727E-10</v>
      </c>
      <c r="GK123">
        <v>0.005649818396270764</v>
      </c>
      <c r="GL123">
        <v>0.003047750899037379</v>
      </c>
      <c r="GM123">
        <v>0.0005145890388989142</v>
      </c>
      <c r="GN123">
        <v>-5.930110997495773E-07</v>
      </c>
      <c r="GO123">
        <v>0</v>
      </c>
      <c r="GP123">
        <v>2134</v>
      </c>
      <c r="GQ123">
        <v>1</v>
      </c>
      <c r="GR123">
        <v>23</v>
      </c>
      <c r="GS123">
        <v>898.1</v>
      </c>
      <c r="GT123">
        <v>898.1</v>
      </c>
      <c r="GU123">
        <v>0.7702639999999999</v>
      </c>
      <c r="GV123">
        <v>2.55371</v>
      </c>
      <c r="GW123">
        <v>1.39893</v>
      </c>
      <c r="GX123">
        <v>2.3584</v>
      </c>
      <c r="GY123">
        <v>1.44897</v>
      </c>
      <c r="GZ123">
        <v>2.48291</v>
      </c>
      <c r="HA123">
        <v>36.105</v>
      </c>
      <c r="HB123">
        <v>24.0612</v>
      </c>
      <c r="HC123">
        <v>18</v>
      </c>
      <c r="HD123">
        <v>489.003</v>
      </c>
      <c r="HE123">
        <v>473.749</v>
      </c>
      <c r="HF123">
        <v>24.8169</v>
      </c>
      <c r="HG123">
        <v>25.364</v>
      </c>
      <c r="HH123">
        <v>30.0002</v>
      </c>
      <c r="HI123">
        <v>25.1956</v>
      </c>
      <c r="HJ123">
        <v>25.2712</v>
      </c>
      <c r="HK123">
        <v>15.4596</v>
      </c>
      <c r="HL123">
        <v>11.7939</v>
      </c>
      <c r="HM123">
        <v>100</v>
      </c>
      <c r="HN123">
        <v>24.8166</v>
      </c>
      <c r="HO123">
        <v>246.248</v>
      </c>
      <c r="HP123">
        <v>23.4074</v>
      </c>
      <c r="HQ123">
        <v>101.176</v>
      </c>
      <c r="HR123">
        <v>102.318</v>
      </c>
    </row>
    <row r="124" spans="1:226">
      <c r="A124">
        <v>108</v>
      </c>
      <c r="B124">
        <v>1679508251.1</v>
      </c>
      <c r="C124">
        <v>2995</v>
      </c>
      <c r="D124" t="s">
        <v>575</v>
      </c>
      <c r="E124" t="s">
        <v>576</v>
      </c>
      <c r="F124">
        <v>5</v>
      </c>
      <c r="G124" t="s">
        <v>353</v>
      </c>
      <c r="H124" t="s">
        <v>354</v>
      </c>
      <c r="I124">
        <v>1679508243.6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272.9324338230375</v>
      </c>
      <c r="AK124">
        <v>283.3690181818182</v>
      </c>
      <c r="AL124">
        <v>-3.330295826602865</v>
      </c>
      <c r="AM124">
        <v>63.93369429513372</v>
      </c>
      <c r="AN124">
        <f>(AP124 - AO124 + BO124*1E3/(8.314*(BQ124+273.15)) * AR124/BN124 * AQ124) * BN124/(100*BB124) * 1000/(1000 - AP124)</f>
        <v>0</v>
      </c>
      <c r="AO124">
        <v>23.35748930376703</v>
      </c>
      <c r="AP124">
        <v>24.15176545454545</v>
      </c>
      <c r="AQ124">
        <v>1.042061923754005E-06</v>
      </c>
      <c r="AR124">
        <v>100.9875523592358</v>
      </c>
      <c r="AS124">
        <v>3</v>
      </c>
      <c r="AT124">
        <v>1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1.65</v>
      </c>
      <c r="BC124">
        <v>0.5</v>
      </c>
      <c r="BD124" t="s">
        <v>355</v>
      </c>
      <c r="BE124">
        <v>2</v>
      </c>
      <c r="BF124" t="b">
        <v>1</v>
      </c>
      <c r="BG124">
        <v>1679508243.6</v>
      </c>
      <c r="BH124">
        <v>299.2841851851852</v>
      </c>
      <c r="BI124">
        <v>281.9968888888889</v>
      </c>
      <c r="BJ124">
        <v>24.15167407407407</v>
      </c>
      <c r="BK124">
        <v>23.36195925925926</v>
      </c>
      <c r="BL124">
        <v>296.1428518518518</v>
      </c>
      <c r="BM124">
        <v>23.79025925925926</v>
      </c>
      <c r="BN124">
        <v>500.0266666666666</v>
      </c>
      <c r="BO124">
        <v>90.12825555555557</v>
      </c>
      <c r="BP124">
        <v>0.09995246296296295</v>
      </c>
      <c r="BQ124">
        <v>26.51414814814815</v>
      </c>
      <c r="BR124">
        <v>27.49773333333334</v>
      </c>
      <c r="BS124">
        <v>999.9000000000001</v>
      </c>
      <c r="BT124">
        <v>0</v>
      </c>
      <c r="BU124">
        <v>0</v>
      </c>
      <c r="BV124">
        <v>10003.58703703704</v>
      </c>
      <c r="BW124">
        <v>0</v>
      </c>
      <c r="BX124">
        <v>9.270113703703704</v>
      </c>
      <c r="BY124">
        <v>17.28725185185185</v>
      </c>
      <c r="BZ124">
        <v>306.6912962962963</v>
      </c>
      <c r="CA124">
        <v>288.7425185185185</v>
      </c>
      <c r="CB124">
        <v>0.7897120370370371</v>
      </c>
      <c r="CC124">
        <v>281.9968888888889</v>
      </c>
      <c r="CD124">
        <v>23.36195925925926</v>
      </c>
      <c r="CE124">
        <v>2.176748148148148</v>
      </c>
      <c r="CF124">
        <v>2.105573333333334</v>
      </c>
      <c r="CG124">
        <v>18.79221111111111</v>
      </c>
      <c r="CH124">
        <v>18.26141111111112</v>
      </c>
      <c r="CI124">
        <v>2000.015925925926</v>
      </c>
      <c r="CJ124">
        <v>0.9799993333333332</v>
      </c>
      <c r="CK124">
        <v>0.02000052222222222</v>
      </c>
      <c r="CL124">
        <v>0</v>
      </c>
      <c r="CM124">
        <v>2.076388888888889</v>
      </c>
      <c r="CN124">
        <v>0</v>
      </c>
      <c r="CO124">
        <v>3259.53962962963</v>
      </c>
      <c r="CP124">
        <v>17338.35925925926</v>
      </c>
      <c r="CQ124">
        <v>38.23118518518518</v>
      </c>
      <c r="CR124">
        <v>39.2034074074074</v>
      </c>
      <c r="CS124">
        <v>38.26122222222222</v>
      </c>
      <c r="CT124">
        <v>37.1757037037037</v>
      </c>
      <c r="CU124">
        <v>37.79148148148148</v>
      </c>
      <c r="CV124">
        <v>1960.015925925926</v>
      </c>
      <c r="CW124">
        <v>40</v>
      </c>
      <c r="CX124">
        <v>0</v>
      </c>
      <c r="CY124">
        <v>1679508281.1</v>
      </c>
      <c r="CZ124">
        <v>0</v>
      </c>
      <c r="DA124">
        <v>0</v>
      </c>
      <c r="DB124" t="s">
        <v>356</v>
      </c>
      <c r="DC124">
        <v>1679454360.5</v>
      </c>
      <c r="DD124">
        <v>1679454360.5</v>
      </c>
      <c r="DE124">
        <v>0</v>
      </c>
      <c r="DF124">
        <v>-0.152</v>
      </c>
      <c r="DG124">
        <v>-0.046</v>
      </c>
      <c r="DH124">
        <v>3.296</v>
      </c>
      <c r="DI124">
        <v>0.35</v>
      </c>
      <c r="DJ124">
        <v>420</v>
      </c>
      <c r="DK124">
        <v>24</v>
      </c>
      <c r="DL124">
        <v>0.27</v>
      </c>
      <c r="DM124">
        <v>0.09</v>
      </c>
      <c r="DN124">
        <v>17.0293875</v>
      </c>
      <c r="DO124">
        <v>4.464413133208216</v>
      </c>
      <c r="DP124">
        <v>0.435555751418518</v>
      </c>
      <c r="DQ124">
        <v>0</v>
      </c>
      <c r="DR124">
        <v>0.7859671500000001</v>
      </c>
      <c r="DS124">
        <v>0.06291248780487893</v>
      </c>
      <c r="DT124">
        <v>0.006312562366226567</v>
      </c>
      <c r="DU124">
        <v>1</v>
      </c>
      <c r="DV124">
        <v>1</v>
      </c>
      <c r="DW124">
        <v>2</v>
      </c>
      <c r="DX124" t="s">
        <v>357</v>
      </c>
      <c r="DY124">
        <v>2.981</v>
      </c>
      <c r="DZ124">
        <v>2.7286</v>
      </c>
      <c r="EA124">
        <v>0.0611335</v>
      </c>
      <c r="EB124">
        <v>0.0586369</v>
      </c>
      <c r="EC124">
        <v>0.107526</v>
      </c>
      <c r="ED124">
        <v>0.105982</v>
      </c>
      <c r="EE124">
        <v>28247.3</v>
      </c>
      <c r="EF124">
        <v>27942.1</v>
      </c>
      <c r="EG124">
        <v>30611.5</v>
      </c>
      <c r="EH124">
        <v>29923.7</v>
      </c>
      <c r="EI124">
        <v>37672.6</v>
      </c>
      <c r="EJ124">
        <v>35204.7</v>
      </c>
      <c r="EK124">
        <v>46808.6</v>
      </c>
      <c r="EL124">
        <v>44493.3</v>
      </c>
      <c r="EM124">
        <v>1.88875</v>
      </c>
      <c r="EN124">
        <v>1.91013</v>
      </c>
      <c r="EO124">
        <v>0.1297</v>
      </c>
      <c r="EP124">
        <v>0</v>
      </c>
      <c r="EQ124">
        <v>25.3882</v>
      </c>
      <c r="ER124">
        <v>999.9</v>
      </c>
      <c r="ES124">
        <v>50.8</v>
      </c>
      <c r="ET124">
        <v>30</v>
      </c>
      <c r="EU124">
        <v>24.0145</v>
      </c>
      <c r="EV124">
        <v>63.1208</v>
      </c>
      <c r="EW124">
        <v>22.4239</v>
      </c>
      <c r="EX124">
        <v>1</v>
      </c>
      <c r="EY124">
        <v>-0.135798</v>
      </c>
      <c r="EZ124">
        <v>0.134431</v>
      </c>
      <c r="FA124">
        <v>20.2035</v>
      </c>
      <c r="FB124">
        <v>5.22972</v>
      </c>
      <c r="FC124">
        <v>11.968</v>
      </c>
      <c r="FD124">
        <v>4.97045</v>
      </c>
      <c r="FE124">
        <v>3.2895</v>
      </c>
      <c r="FF124">
        <v>9999</v>
      </c>
      <c r="FG124">
        <v>9999</v>
      </c>
      <c r="FH124">
        <v>9999</v>
      </c>
      <c r="FI124">
        <v>999.9</v>
      </c>
      <c r="FJ124">
        <v>4.97295</v>
      </c>
      <c r="FK124">
        <v>1.877</v>
      </c>
      <c r="FL124">
        <v>1.87515</v>
      </c>
      <c r="FM124">
        <v>1.87795</v>
      </c>
      <c r="FN124">
        <v>1.87467</v>
      </c>
      <c r="FO124">
        <v>1.87834</v>
      </c>
      <c r="FP124">
        <v>1.87532</v>
      </c>
      <c r="FQ124">
        <v>1.87648</v>
      </c>
      <c r="FR124">
        <v>0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3.056</v>
      </c>
      <c r="GF124">
        <v>0.3614</v>
      </c>
      <c r="GG124">
        <v>1.972114183739502</v>
      </c>
      <c r="GH124">
        <v>0.004449671774874308</v>
      </c>
      <c r="GI124">
        <v>-1.829466635312074E-06</v>
      </c>
      <c r="GJ124">
        <v>4.661545964856727E-10</v>
      </c>
      <c r="GK124">
        <v>0.005649818396270764</v>
      </c>
      <c r="GL124">
        <v>0.003047750899037379</v>
      </c>
      <c r="GM124">
        <v>0.0005145890388989142</v>
      </c>
      <c r="GN124">
        <v>-5.930110997495773E-07</v>
      </c>
      <c r="GO124">
        <v>0</v>
      </c>
      <c r="GP124">
        <v>2134</v>
      </c>
      <c r="GQ124">
        <v>1</v>
      </c>
      <c r="GR124">
        <v>23</v>
      </c>
      <c r="GS124">
        <v>898.2</v>
      </c>
      <c r="GT124">
        <v>898.2</v>
      </c>
      <c r="GU124">
        <v>0.733643</v>
      </c>
      <c r="GV124">
        <v>2.55249</v>
      </c>
      <c r="GW124">
        <v>1.39893</v>
      </c>
      <c r="GX124">
        <v>2.3584</v>
      </c>
      <c r="GY124">
        <v>1.44897</v>
      </c>
      <c r="GZ124">
        <v>2.51343</v>
      </c>
      <c r="HA124">
        <v>36.105</v>
      </c>
      <c r="HB124">
        <v>24.0525</v>
      </c>
      <c r="HC124">
        <v>18</v>
      </c>
      <c r="HD124">
        <v>489.03</v>
      </c>
      <c r="HE124">
        <v>473.669</v>
      </c>
      <c r="HF124">
        <v>24.8117</v>
      </c>
      <c r="HG124">
        <v>25.3661</v>
      </c>
      <c r="HH124">
        <v>30.0001</v>
      </c>
      <c r="HI124">
        <v>25.1956</v>
      </c>
      <c r="HJ124">
        <v>25.2712</v>
      </c>
      <c r="HK124">
        <v>14.6627</v>
      </c>
      <c r="HL124">
        <v>11.7939</v>
      </c>
      <c r="HM124">
        <v>100</v>
      </c>
      <c r="HN124">
        <v>24.7055</v>
      </c>
      <c r="HO124">
        <v>232.891</v>
      </c>
      <c r="HP124">
        <v>23.4074</v>
      </c>
      <c r="HQ124">
        <v>101.174</v>
      </c>
      <c r="HR124">
        <v>102.316</v>
      </c>
    </row>
    <row r="125" spans="1:226">
      <c r="A125">
        <v>109</v>
      </c>
      <c r="B125">
        <v>1679508256.1</v>
      </c>
      <c r="C125">
        <v>3000</v>
      </c>
      <c r="D125" t="s">
        <v>577</v>
      </c>
      <c r="E125" t="s">
        <v>578</v>
      </c>
      <c r="F125">
        <v>5</v>
      </c>
      <c r="G125" t="s">
        <v>353</v>
      </c>
      <c r="H125" t="s">
        <v>354</v>
      </c>
      <c r="I125">
        <v>1679508248.314285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256.0429078741307</v>
      </c>
      <c r="AK125">
        <v>266.8031878787879</v>
      </c>
      <c r="AL125">
        <v>-3.317918754159836</v>
      </c>
      <c r="AM125">
        <v>63.93369429513372</v>
      </c>
      <c r="AN125">
        <f>(AP125 - AO125 + BO125*1E3/(8.314*(BQ125+273.15)) * AR125/BN125 * AQ125) * BN125/(100*BB125) * 1000/(1000 - AP125)</f>
        <v>0</v>
      </c>
      <c r="AO125">
        <v>23.35357563502463</v>
      </c>
      <c r="AP125">
        <v>24.14456909090909</v>
      </c>
      <c r="AQ125">
        <v>-1.127446811022878E-05</v>
      </c>
      <c r="AR125">
        <v>100.9875523592358</v>
      </c>
      <c r="AS125">
        <v>3</v>
      </c>
      <c r="AT125">
        <v>1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1.65</v>
      </c>
      <c r="BC125">
        <v>0.5</v>
      </c>
      <c r="BD125" t="s">
        <v>355</v>
      </c>
      <c r="BE125">
        <v>2</v>
      </c>
      <c r="BF125" t="b">
        <v>1</v>
      </c>
      <c r="BG125">
        <v>1679508248.314285</v>
      </c>
      <c r="BH125">
        <v>283.9728928571429</v>
      </c>
      <c r="BI125">
        <v>266.3863571428572</v>
      </c>
      <c r="BJ125">
        <v>24.15052142857143</v>
      </c>
      <c r="BK125">
        <v>23.35858571428571</v>
      </c>
      <c r="BL125">
        <v>280.8851785714285</v>
      </c>
      <c r="BM125">
        <v>23.78914285714286</v>
      </c>
      <c r="BN125">
        <v>500.0353571428572</v>
      </c>
      <c r="BO125">
        <v>90.12744642857142</v>
      </c>
      <c r="BP125">
        <v>0.1000094285714286</v>
      </c>
      <c r="BQ125">
        <v>26.51584642857143</v>
      </c>
      <c r="BR125">
        <v>27.503175</v>
      </c>
      <c r="BS125">
        <v>999.9000000000002</v>
      </c>
      <c r="BT125">
        <v>0</v>
      </c>
      <c r="BU125">
        <v>0</v>
      </c>
      <c r="BV125">
        <v>9998.66</v>
      </c>
      <c r="BW125">
        <v>0</v>
      </c>
      <c r="BX125">
        <v>9.26756</v>
      </c>
      <c r="BY125">
        <v>17.58651785714286</v>
      </c>
      <c r="BZ125">
        <v>291.0007142857143</v>
      </c>
      <c r="CA125">
        <v>272.7575714285715</v>
      </c>
      <c r="CB125">
        <v>0.7919376428571429</v>
      </c>
      <c r="CC125">
        <v>266.3863571428572</v>
      </c>
      <c r="CD125">
        <v>23.35858571428571</v>
      </c>
      <c r="CE125">
        <v>2.176624642857143</v>
      </c>
      <c r="CF125">
        <v>2.10525</v>
      </c>
      <c r="CG125">
        <v>18.79130357142857</v>
      </c>
      <c r="CH125">
        <v>18.25896071428571</v>
      </c>
      <c r="CI125">
        <v>1999.979285714285</v>
      </c>
      <c r="CJ125">
        <v>0.9799988571428571</v>
      </c>
      <c r="CK125">
        <v>0.02000101428571429</v>
      </c>
      <c r="CL125">
        <v>0</v>
      </c>
      <c r="CM125">
        <v>2.107814285714286</v>
      </c>
      <c r="CN125">
        <v>0</v>
      </c>
      <c r="CO125">
        <v>3259.261785714286</v>
      </c>
      <c r="CP125">
        <v>17338.03571428571</v>
      </c>
      <c r="CQ125">
        <v>38.2520357142857</v>
      </c>
      <c r="CR125">
        <v>39.16932142857143</v>
      </c>
      <c r="CS125">
        <v>38.23849999999999</v>
      </c>
      <c r="CT125">
        <v>37.14717857142858</v>
      </c>
      <c r="CU125">
        <v>37.75642857142856</v>
      </c>
      <c r="CV125">
        <v>1959.978928571428</v>
      </c>
      <c r="CW125">
        <v>40.00035714285714</v>
      </c>
      <c r="CX125">
        <v>0</v>
      </c>
      <c r="CY125">
        <v>1679508285.9</v>
      </c>
      <c r="CZ125">
        <v>0</v>
      </c>
      <c r="DA125">
        <v>0</v>
      </c>
      <c r="DB125" t="s">
        <v>356</v>
      </c>
      <c r="DC125">
        <v>1679454360.5</v>
      </c>
      <c r="DD125">
        <v>1679454360.5</v>
      </c>
      <c r="DE125">
        <v>0</v>
      </c>
      <c r="DF125">
        <v>-0.152</v>
      </c>
      <c r="DG125">
        <v>-0.046</v>
      </c>
      <c r="DH125">
        <v>3.296</v>
      </c>
      <c r="DI125">
        <v>0.35</v>
      </c>
      <c r="DJ125">
        <v>420</v>
      </c>
      <c r="DK125">
        <v>24</v>
      </c>
      <c r="DL125">
        <v>0.27</v>
      </c>
      <c r="DM125">
        <v>0.09</v>
      </c>
      <c r="DN125">
        <v>17.388425</v>
      </c>
      <c r="DO125">
        <v>3.788920075046887</v>
      </c>
      <c r="DP125">
        <v>0.3685896049470195</v>
      </c>
      <c r="DQ125">
        <v>0</v>
      </c>
      <c r="DR125">
        <v>0.790401575</v>
      </c>
      <c r="DS125">
        <v>0.03779145590994482</v>
      </c>
      <c r="DT125">
        <v>0.004057940831798196</v>
      </c>
      <c r="DU125">
        <v>1</v>
      </c>
      <c r="DV125">
        <v>1</v>
      </c>
      <c r="DW125">
        <v>2</v>
      </c>
      <c r="DX125" t="s">
        <v>357</v>
      </c>
      <c r="DY125">
        <v>2.98092</v>
      </c>
      <c r="DZ125">
        <v>2.72835</v>
      </c>
      <c r="EA125">
        <v>0.0580975</v>
      </c>
      <c r="EB125">
        <v>0.0554455</v>
      </c>
      <c r="EC125">
        <v>0.107502</v>
      </c>
      <c r="ED125">
        <v>0.105973</v>
      </c>
      <c r="EE125">
        <v>28338.7</v>
      </c>
      <c r="EF125">
        <v>28037</v>
      </c>
      <c r="EG125">
        <v>30611.5</v>
      </c>
      <c r="EH125">
        <v>29923.9</v>
      </c>
      <c r="EI125">
        <v>37673.2</v>
      </c>
      <c r="EJ125">
        <v>35205.4</v>
      </c>
      <c r="EK125">
        <v>46808.3</v>
      </c>
      <c r="EL125">
        <v>44493.9</v>
      </c>
      <c r="EM125">
        <v>1.88845</v>
      </c>
      <c r="EN125">
        <v>1.91017</v>
      </c>
      <c r="EO125">
        <v>0.128821</v>
      </c>
      <c r="EP125">
        <v>0</v>
      </c>
      <c r="EQ125">
        <v>25.3919</v>
      </c>
      <c r="ER125">
        <v>999.9</v>
      </c>
      <c r="ES125">
        <v>50.8</v>
      </c>
      <c r="ET125">
        <v>30</v>
      </c>
      <c r="EU125">
        <v>24.0134</v>
      </c>
      <c r="EV125">
        <v>63.2208</v>
      </c>
      <c r="EW125">
        <v>22.2796</v>
      </c>
      <c r="EX125">
        <v>1</v>
      </c>
      <c r="EY125">
        <v>-0.134886</v>
      </c>
      <c r="EZ125">
        <v>0.168363</v>
      </c>
      <c r="FA125">
        <v>20.2037</v>
      </c>
      <c r="FB125">
        <v>5.23062</v>
      </c>
      <c r="FC125">
        <v>11.968</v>
      </c>
      <c r="FD125">
        <v>4.97095</v>
      </c>
      <c r="FE125">
        <v>3.2895</v>
      </c>
      <c r="FF125">
        <v>9999</v>
      </c>
      <c r="FG125">
        <v>9999</v>
      </c>
      <c r="FH125">
        <v>9999</v>
      </c>
      <c r="FI125">
        <v>999.9</v>
      </c>
      <c r="FJ125">
        <v>4.97294</v>
      </c>
      <c r="FK125">
        <v>1.87704</v>
      </c>
      <c r="FL125">
        <v>1.87515</v>
      </c>
      <c r="FM125">
        <v>1.878</v>
      </c>
      <c r="FN125">
        <v>1.87466</v>
      </c>
      <c r="FO125">
        <v>1.87836</v>
      </c>
      <c r="FP125">
        <v>1.87537</v>
      </c>
      <c r="FQ125">
        <v>1.87649</v>
      </c>
      <c r="FR125">
        <v>0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2.998</v>
      </c>
      <c r="GF125">
        <v>0.3612</v>
      </c>
      <c r="GG125">
        <v>1.972114183739502</v>
      </c>
      <c r="GH125">
        <v>0.004449671774874308</v>
      </c>
      <c r="GI125">
        <v>-1.829466635312074E-06</v>
      </c>
      <c r="GJ125">
        <v>4.661545964856727E-10</v>
      </c>
      <c r="GK125">
        <v>0.005649818396270764</v>
      </c>
      <c r="GL125">
        <v>0.003047750899037379</v>
      </c>
      <c r="GM125">
        <v>0.0005145890388989142</v>
      </c>
      <c r="GN125">
        <v>-5.930110997495773E-07</v>
      </c>
      <c r="GO125">
        <v>0</v>
      </c>
      <c r="GP125">
        <v>2134</v>
      </c>
      <c r="GQ125">
        <v>1</v>
      </c>
      <c r="GR125">
        <v>23</v>
      </c>
      <c r="GS125">
        <v>898.3</v>
      </c>
      <c r="GT125">
        <v>898.3</v>
      </c>
      <c r="GU125">
        <v>0.6933589999999999</v>
      </c>
      <c r="GV125">
        <v>2.55005</v>
      </c>
      <c r="GW125">
        <v>1.39893</v>
      </c>
      <c r="GX125">
        <v>2.3584</v>
      </c>
      <c r="GY125">
        <v>1.44897</v>
      </c>
      <c r="GZ125">
        <v>2.43774</v>
      </c>
      <c r="HA125">
        <v>36.105</v>
      </c>
      <c r="HB125">
        <v>24.0612</v>
      </c>
      <c r="HC125">
        <v>18</v>
      </c>
      <c r="HD125">
        <v>488.878</v>
      </c>
      <c r="HE125">
        <v>473.701</v>
      </c>
      <c r="HF125">
        <v>24.7155</v>
      </c>
      <c r="HG125">
        <v>25.3661</v>
      </c>
      <c r="HH125">
        <v>30.0005</v>
      </c>
      <c r="HI125">
        <v>25.1971</v>
      </c>
      <c r="HJ125">
        <v>25.2712</v>
      </c>
      <c r="HK125">
        <v>13.9355</v>
      </c>
      <c r="HL125">
        <v>11.7939</v>
      </c>
      <c r="HM125">
        <v>100</v>
      </c>
      <c r="HN125">
        <v>24.6987</v>
      </c>
      <c r="HO125">
        <v>212.857</v>
      </c>
      <c r="HP125">
        <v>23.4074</v>
      </c>
      <c r="HQ125">
        <v>101.174</v>
      </c>
      <c r="HR125">
        <v>102.317</v>
      </c>
    </row>
    <row r="126" spans="1:226">
      <c r="A126">
        <v>110</v>
      </c>
      <c r="B126">
        <v>1679508261.1</v>
      </c>
      <c r="C126">
        <v>3005</v>
      </c>
      <c r="D126" t="s">
        <v>579</v>
      </c>
      <c r="E126" t="s">
        <v>580</v>
      </c>
      <c r="F126">
        <v>5</v>
      </c>
      <c r="G126" t="s">
        <v>353</v>
      </c>
      <c r="H126" t="s">
        <v>354</v>
      </c>
      <c r="I126">
        <v>1679508253.6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239.1254585463566</v>
      </c>
      <c r="AK126">
        <v>250.2095454545454</v>
      </c>
      <c r="AL126">
        <v>-3.315740729216932</v>
      </c>
      <c r="AM126">
        <v>63.93369429513372</v>
      </c>
      <c r="AN126">
        <f>(AP126 - AO126 + BO126*1E3/(8.314*(BQ126+273.15)) * AR126/BN126 * AQ126) * BN126/(100*BB126) * 1000/(1000 - AP126)</f>
        <v>0</v>
      </c>
      <c r="AO126">
        <v>23.34994749733401</v>
      </c>
      <c r="AP126">
        <v>24.13805393939393</v>
      </c>
      <c r="AQ126">
        <v>-9.817344984104815E-06</v>
      </c>
      <c r="AR126">
        <v>100.9875523592358</v>
      </c>
      <c r="AS126">
        <v>3</v>
      </c>
      <c r="AT126">
        <v>1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1.65</v>
      </c>
      <c r="BC126">
        <v>0.5</v>
      </c>
      <c r="BD126" t="s">
        <v>355</v>
      </c>
      <c r="BE126">
        <v>2</v>
      </c>
      <c r="BF126" t="b">
        <v>1</v>
      </c>
      <c r="BG126">
        <v>1679508253.6</v>
      </c>
      <c r="BH126">
        <v>266.8367407407408</v>
      </c>
      <c r="BI126">
        <v>248.9287777777778</v>
      </c>
      <c r="BJ126">
        <v>24.14661851851852</v>
      </c>
      <c r="BK126">
        <v>23.35387407407407</v>
      </c>
      <c r="BL126">
        <v>263.8097777777778</v>
      </c>
      <c r="BM126">
        <v>23.78534074074074</v>
      </c>
      <c r="BN126">
        <v>500.0297407407407</v>
      </c>
      <c r="BO126">
        <v>90.12595925925926</v>
      </c>
      <c r="BP126">
        <v>0.1000146481481481</v>
      </c>
      <c r="BQ126">
        <v>26.51550740740741</v>
      </c>
      <c r="BR126">
        <v>27.50316296296296</v>
      </c>
      <c r="BS126">
        <v>999.9000000000001</v>
      </c>
      <c r="BT126">
        <v>0</v>
      </c>
      <c r="BU126">
        <v>0</v>
      </c>
      <c r="BV126">
        <v>9994.557777777778</v>
      </c>
      <c r="BW126">
        <v>0</v>
      </c>
      <c r="BX126">
        <v>9.26756</v>
      </c>
      <c r="BY126">
        <v>17.90797037037037</v>
      </c>
      <c r="BZ126">
        <v>273.4394444444445</v>
      </c>
      <c r="CA126">
        <v>254.8812222222222</v>
      </c>
      <c r="CB126">
        <v>0.7927518148148148</v>
      </c>
      <c r="CC126">
        <v>248.9287777777778</v>
      </c>
      <c r="CD126">
        <v>23.35387407407407</v>
      </c>
      <c r="CE126">
        <v>2.176237037037037</v>
      </c>
      <c r="CF126">
        <v>2.10479037037037</v>
      </c>
      <c r="CG126">
        <v>18.78845925925926</v>
      </c>
      <c r="CH126">
        <v>18.25548148148149</v>
      </c>
      <c r="CI126">
        <v>2000.005185185185</v>
      </c>
      <c r="CJ126">
        <v>0.979999111111111</v>
      </c>
      <c r="CK126">
        <v>0.02000075185185185</v>
      </c>
      <c r="CL126">
        <v>0</v>
      </c>
      <c r="CM126">
        <v>2.170103703703703</v>
      </c>
      <c r="CN126">
        <v>0</v>
      </c>
      <c r="CO126">
        <v>3260.06962962963</v>
      </c>
      <c r="CP126">
        <v>17338.25925925926</v>
      </c>
      <c r="CQ126">
        <v>38.08303703703704</v>
      </c>
      <c r="CR126">
        <v>39.14566666666666</v>
      </c>
      <c r="CS126">
        <v>38.21025925925925</v>
      </c>
      <c r="CT126">
        <v>37.13185185185186</v>
      </c>
      <c r="CU126">
        <v>37.73114814814815</v>
      </c>
      <c r="CV126">
        <v>1960.004074074074</v>
      </c>
      <c r="CW126">
        <v>40.00111111111111</v>
      </c>
      <c r="CX126">
        <v>0</v>
      </c>
      <c r="CY126">
        <v>1679508291.3</v>
      </c>
      <c r="CZ126">
        <v>0</v>
      </c>
      <c r="DA126">
        <v>0</v>
      </c>
      <c r="DB126" t="s">
        <v>356</v>
      </c>
      <c r="DC126">
        <v>1679454360.5</v>
      </c>
      <c r="DD126">
        <v>1679454360.5</v>
      </c>
      <c r="DE126">
        <v>0</v>
      </c>
      <c r="DF126">
        <v>-0.152</v>
      </c>
      <c r="DG126">
        <v>-0.046</v>
      </c>
      <c r="DH126">
        <v>3.296</v>
      </c>
      <c r="DI126">
        <v>0.35</v>
      </c>
      <c r="DJ126">
        <v>420</v>
      </c>
      <c r="DK126">
        <v>24</v>
      </c>
      <c r="DL126">
        <v>0.27</v>
      </c>
      <c r="DM126">
        <v>0.09</v>
      </c>
      <c r="DN126">
        <v>17.7128625</v>
      </c>
      <c r="DO126">
        <v>3.610159474671643</v>
      </c>
      <c r="DP126">
        <v>0.3502680214403679</v>
      </c>
      <c r="DQ126">
        <v>0</v>
      </c>
      <c r="DR126">
        <v>0.7915851</v>
      </c>
      <c r="DS126">
        <v>0.009180157598497897</v>
      </c>
      <c r="DT126">
        <v>0.00290830371350724</v>
      </c>
      <c r="DU126">
        <v>1</v>
      </c>
      <c r="DV126">
        <v>1</v>
      </c>
      <c r="DW126">
        <v>2</v>
      </c>
      <c r="DX126" t="s">
        <v>357</v>
      </c>
      <c r="DY126">
        <v>2.98082</v>
      </c>
      <c r="DZ126">
        <v>2.7284</v>
      </c>
      <c r="EA126">
        <v>0.0549923</v>
      </c>
      <c r="EB126">
        <v>0.0521519</v>
      </c>
      <c r="EC126">
        <v>0.107481</v>
      </c>
      <c r="ED126">
        <v>0.105962</v>
      </c>
      <c r="EE126">
        <v>28432</v>
      </c>
      <c r="EF126">
        <v>28134.8</v>
      </c>
      <c r="EG126">
        <v>30611.4</v>
      </c>
      <c r="EH126">
        <v>29923.9</v>
      </c>
      <c r="EI126">
        <v>37673.9</v>
      </c>
      <c r="EJ126">
        <v>35205.4</v>
      </c>
      <c r="EK126">
        <v>46808.4</v>
      </c>
      <c r="EL126">
        <v>44493.8</v>
      </c>
      <c r="EM126">
        <v>1.88883</v>
      </c>
      <c r="EN126">
        <v>1.91017</v>
      </c>
      <c r="EO126">
        <v>0.128858</v>
      </c>
      <c r="EP126">
        <v>0</v>
      </c>
      <c r="EQ126">
        <v>25.3936</v>
      </c>
      <c r="ER126">
        <v>999.9</v>
      </c>
      <c r="ES126">
        <v>50.8</v>
      </c>
      <c r="ET126">
        <v>30</v>
      </c>
      <c r="EU126">
        <v>24.0128</v>
      </c>
      <c r="EV126">
        <v>63.2308</v>
      </c>
      <c r="EW126">
        <v>22.476</v>
      </c>
      <c r="EX126">
        <v>1</v>
      </c>
      <c r="EY126">
        <v>-0.135722</v>
      </c>
      <c r="EZ126">
        <v>0.0463589</v>
      </c>
      <c r="FA126">
        <v>20.2038</v>
      </c>
      <c r="FB126">
        <v>5.23077</v>
      </c>
      <c r="FC126">
        <v>11.968</v>
      </c>
      <c r="FD126">
        <v>4.97105</v>
      </c>
      <c r="FE126">
        <v>3.2895</v>
      </c>
      <c r="FF126">
        <v>9999</v>
      </c>
      <c r="FG126">
        <v>9999</v>
      </c>
      <c r="FH126">
        <v>9999</v>
      </c>
      <c r="FI126">
        <v>999.9</v>
      </c>
      <c r="FJ126">
        <v>4.97295</v>
      </c>
      <c r="FK126">
        <v>1.87701</v>
      </c>
      <c r="FL126">
        <v>1.87515</v>
      </c>
      <c r="FM126">
        <v>1.87794</v>
      </c>
      <c r="FN126">
        <v>1.87467</v>
      </c>
      <c r="FO126">
        <v>1.87835</v>
      </c>
      <c r="FP126">
        <v>1.87533</v>
      </c>
      <c r="FQ126">
        <v>1.87648</v>
      </c>
      <c r="FR126">
        <v>0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2.94</v>
      </c>
      <c r="GF126">
        <v>0.361</v>
      </c>
      <c r="GG126">
        <v>1.972114183739502</v>
      </c>
      <c r="GH126">
        <v>0.004449671774874308</v>
      </c>
      <c r="GI126">
        <v>-1.829466635312074E-06</v>
      </c>
      <c r="GJ126">
        <v>4.661545964856727E-10</v>
      </c>
      <c r="GK126">
        <v>0.005649818396270764</v>
      </c>
      <c r="GL126">
        <v>0.003047750899037379</v>
      </c>
      <c r="GM126">
        <v>0.0005145890388989142</v>
      </c>
      <c r="GN126">
        <v>-5.930110997495773E-07</v>
      </c>
      <c r="GO126">
        <v>0</v>
      </c>
      <c r="GP126">
        <v>2134</v>
      </c>
      <c r="GQ126">
        <v>1</v>
      </c>
      <c r="GR126">
        <v>23</v>
      </c>
      <c r="GS126">
        <v>898.3</v>
      </c>
      <c r="GT126">
        <v>898.3</v>
      </c>
      <c r="GU126">
        <v>0.656738</v>
      </c>
      <c r="GV126">
        <v>2.55615</v>
      </c>
      <c r="GW126">
        <v>1.39893</v>
      </c>
      <c r="GX126">
        <v>2.3584</v>
      </c>
      <c r="GY126">
        <v>1.44897</v>
      </c>
      <c r="GZ126">
        <v>2.49268</v>
      </c>
      <c r="HA126">
        <v>36.1285</v>
      </c>
      <c r="HB126">
        <v>24.0525</v>
      </c>
      <c r="HC126">
        <v>18</v>
      </c>
      <c r="HD126">
        <v>489.086</v>
      </c>
      <c r="HE126">
        <v>473.705</v>
      </c>
      <c r="HF126">
        <v>24.687</v>
      </c>
      <c r="HG126">
        <v>25.3661</v>
      </c>
      <c r="HH126">
        <v>29.9998</v>
      </c>
      <c r="HI126">
        <v>25.1977</v>
      </c>
      <c r="HJ126">
        <v>25.2717</v>
      </c>
      <c r="HK126">
        <v>13.1287</v>
      </c>
      <c r="HL126">
        <v>11.7939</v>
      </c>
      <c r="HM126">
        <v>100</v>
      </c>
      <c r="HN126">
        <v>24.698</v>
      </c>
      <c r="HO126">
        <v>199.498</v>
      </c>
      <c r="HP126">
        <v>23.4074</v>
      </c>
      <c r="HQ126">
        <v>101.173</v>
      </c>
      <c r="HR126">
        <v>102.317</v>
      </c>
    </row>
    <row r="127" spans="1:226">
      <c r="A127">
        <v>111</v>
      </c>
      <c r="B127">
        <v>1679508266.1</v>
      </c>
      <c r="C127">
        <v>3010</v>
      </c>
      <c r="D127" t="s">
        <v>581</v>
      </c>
      <c r="E127" t="s">
        <v>582</v>
      </c>
      <c r="F127">
        <v>5</v>
      </c>
      <c r="G127" t="s">
        <v>353</v>
      </c>
      <c r="H127" t="s">
        <v>354</v>
      </c>
      <c r="I127">
        <v>1679508258.314285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222.1140808686603</v>
      </c>
      <c r="AK127">
        <v>233.5483454545455</v>
      </c>
      <c r="AL127">
        <v>-3.330577178541183</v>
      </c>
      <c r="AM127">
        <v>63.93369429513372</v>
      </c>
      <c r="AN127">
        <f>(AP127 - AO127 + BO127*1E3/(8.314*(BQ127+273.15)) * AR127/BN127 * AQ127) * BN127/(100*BB127) * 1000/(1000 - AP127)</f>
        <v>0</v>
      </c>
      <c r="AO127">
        <v>23.34724792960891</v>
      </c>
      <c r="AP127">
        <v>24.13388242424242</v>
      </c>
      <c r="AQ127">
        <v>-5.546980669699385E-06</v>
      </c>
      <c r="AR127">
        <v>100.9875523592358</v>
      </c>
      <c r="AS127">
        <v>3</v>
      </c>
      <c r="AT127">
        <v>1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1.65</v>
      </c>
      <c r="BC127">
        <v>0.5</v>
      </c>
      <c r="BD127" t="s">
        <v>355</v>
      </c>
      <c r="BE127">
        <v>2</v>
      </c>
      <c r="BF127" t="b">
        <v>1</v>
      </c>
      <c r="BG127">
        <v>1679508258.314285</v>
      </c>
      <c r="BH127">
        <v>251.5561785714285</v>
      </c>
      <c r="BI127">
        <v>233.3268571428571</v>
      </c>
      <c r="BJ127">
        <v>24.14140714285714</v>
      </c>
      <c r="BK127">
        <v>23.35068214285715</v>
      </c>
      <c r="BL127">
        <v>248.5841785714286</v>
      </c>
      <c r="BM127">
        <v>23.78026785714286</v>
      </c>
      <c r="BN127">
        <v>500.0425</v>
      </c>
      <c r="BO127">
        <v>90.1253714285714</v>
      </c>
      <c r="BP127">
        <v>0.0999625142857143</v>
      </c>
      <c r="BQ127">
        <v>26.51269642857143</v>
      </c>
      <c r="BR127">
        <v>27.50170357142857</v>
      </c>
      <c r="BS127">
        <v>999.9000000000002</v>
      </c>
      <c r="BT127">
        <v>0</v>
      </c>
      <c r="BU127">
        <v>0</v>
      </c>
      <c r="BV127">
        <v>9997.768214285714</v>
      </c>
      <c r="BW127">
        <v>0</v>
      </c>
      <c r="BX127">
        <v>9.26756</v>
      </c>
      <c r="BY127">
        <v>18.22936428571429</v>
      </c>
      <c r="BZ127">
        <v>257.7794642857143</v>
      </c>
      <c r="CA127">
        <v>238.9055</v>
      </c>
      <c r="CB127">
        <v>0.7907321071428571</v>
      </c>
      <c r="CC127">
        <v>233.3268571428571</v>
      </c>
      <c r="CD127">
        <v>23.35068214285715</v>
      </c>
      <c r="CE127">
        <v>2.175753571428571</v>
      </c>
      <c r="CF127">
        <v>2.104489285714286</v>
      </c>
      <c r="CG127">
        <v>18.7849</v>
      </c>
      <c r="CH127">
        <v>18.2532</v>
      </c>
      <c r="CI127">
        <v>2000.0225</v>
      </c>
      <c r="CJ127">
        <v>0.9799993928571428</v>
      </c>
      <c r="CK127">
        <v>0.02000046071428571</v>
      </c>
      <c r="CL127">
        <v>0</v>
      </c>
      <c r="CM127">
        <v>2.178546428571429</v>
      </c>
      <c r="CN127">
        <v>0</v>
      </c>
      <c r="CO127">
        <v>3262.018928571428</v>
      </c>
      <c r="CP127">
        <v>17338.41428571428</v>
      </c>
      <c r="CQ127">
        <v>37.98632142857143</v>
      </c>
      <c r="CR127">
        <v>39.12489285714285</v>
      </c>
      <c r="CS127">
        <v>38.19832142857143</v>
      </c>
      <c r="CT127">
        <v>37.11146428571429</v>
      </c>
      <c r="CU127">
        <v>37.71614285714286</v>
      </c>
      <c r="CV127">
        <v>1960.021428571429</v>
      </c>
      <c r="CW127">
        <v>40.00107142857143</v>
      </c>
      <c r="CX127">
        <v>0</v>
      </c>
      <c r="CY127">
        <v>1679508296.1</v>
      </c>
      <c r="CZ127">
        <v>0</v>
      </c>
      <c r="DA127">
        <v>0</v>
      </c>
      <c r="DB127" t="s">
        <v>356</v>
      </c>
      <c r="DC127">
        <v>1679454360.5</v>
      </c>
      <c r="DD127">
        <v>1679454360.5</v>
      </c>
      <c r="DE127">
        <v>0</v>
      </c>
      <c r="DF127">
        <v>-0.152</v>
      </c>
      <c r="DG127">
        <v>-0.046</v>
      </c>
      <c r="DH127">
        <v>3.296</v>
      </c>
      <c r="DI127">
        <v>0.35</v>
      </c>
      <c r="DJ127">
        <v>420</v>
      </c>
      <c r="DK127">
        <v>24</v>
      </c>
      <c r="DL127">
        <v>0.27</v>
      </c>
      <c r="DM127">
        <v>0.09</v>
      </c>
      <c r="DN127">
        <v>18.0479512195122</v>
      </c>
      <c r="DO127">
        <v>4.121997909407725</v>
      </c>
      <c r="DP127">
        <v>0.4078878373577307</v>
      </c>
      <c r="DQ127">
        <v>0</v>
      </c>
      <c r="DR127">
        <v>0.7914570975609755</v>
      </c>
      <c r="DS127">
        <v>-0.02330634146341281</v>
      </c>
      <c r="DT127">
        <v>0.002982235188946238</v>
      </c>
      <c r="DU127">
        <v>1</v>
      </c>
      <c r="DV127">
        <v>1</v>
      </c>
      <c r="DW127">
        <v>2</v>
      </c>
      <c r="DX127" t="s">
        <v>357</v>
      </c>
      <c r="DY127">
        <v>2.98074</v>
      </c>
      <c r="DZ127">
        <v>2.72829</v>
      </c>
      <c r="EA127">
        <v>0.0518049</v>
      </c>
      <c r="EB127">
        <v>0.0488132</v>
      </c>
      <c r="EC127">
        <v>0.107471</v>
      </c>
      <c r="ED127">
        <v>0.105947</v>
      </c>
      <c r="EE127">
        <v>28528.5</v>
      </c>
      <c r="EF127">
        <v>28233.9</v>
      </c>
      <c r="EG127">
        <v>30612</v>
      </c>
      <c r="EH127">
        <v>29923.8</v>
      </c>
      <c r="EI127">
        <v>37675.1</v>
      </c>
      <c r="EJ127">
        <v>35205.5</v>
      </c>
      <c r="EK127">
        <v>46809.6</v>
      </c>
      <c r="EL127">
        <v>44493.3</v>
      </c>
      <c r="EM127">
        <v>1.8885</v>
      </c>
      <c r="EN127">
        <v>1.91</v>
      </c>
      <c r="EO127">
        <v>0.128221</v>
      </c>
      <c r="EP127">
        <v>0</v>
      </c>
      <c r="EQ127">
        <v>25.3952</v>
      </c>
      <c r="ER127">
        <v>999.9</v>
      </c>
      <c r="ES127">
        <v>50.8</v>
      </c>
      <c r="ET127">
        <v>30</v>
      </c>
      <c r="EU127">
        <v>24.0135</v>
      </c>
      <c r="EV127">
        <v>63.0908</v>
      </c>
      <c r="EW127">
        <v>22.7163</v>
      </c>
      <c r="EX127">
        <v>1</v>
      </c>
      <c r="EY127">
        <v>-0.135983</v>
      </c>
      <c r="EZ127">
        <v>-0.0156073</v>
      </c>
      <c r="FA127">
        <v>20.2038</v>
      </c>
      <c r="FB127">
        <v>5.23092</v>
      </c>
      <c r="FC127">
        <v>11.968</v>
      </c>
      <c r="FD127">
        <v>4.97075</v>
      </c>
      <c r="FE127">
        <v>3.2895</v>
      </c>
      <c r="FF127">
        <v>9999</v>
      </c>
      <c r="FG127">
        <v>9999</v>
      </c>
      <c r="FH127">
        <v>9999</v>
      </c>
      <c r="FI127">
        <v>999.9</v>
      </c>
      <c r="FJ127">
        <v>4.97295</v>
      </c>
      <c r="FK127">
        <v>1.87701</v>
      </c>
      <c r="FL127">
        <v>1.87515</v>
      </c>
      <c r="FM127">
        <v>1.87797</v>
      </c>
      <c r="FN127">
        <v>1.87466</v>
      </c>
      <c r="FO127">
        <v>1.87835</v>
      </c>
      <c r="FP127">
        <v>1.87534</v>
      </c>
      <c r="FQ127">
        <v>1.8765</v>
      </c>
      <c r="FR127">
        <v>0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2.88</v>
      </c>
      <c r="GF127">
        <v>0.361</v>
      </c>
      <c r="GG127">
        <v>1.972114183739502</v>
      </c>
      <c r="GH127">
        <v>0.004449671774874308</v>
      </c>
      <c r="GI127">
        <v>-1.829466635312074E-06</v>
      </c>
      <c r="GJ127">
        <v>4.661545964856727E-10</v>
      </c>
      <c r="GK127">
        <v>0.005649818396270764</v>
      </c>
      <c r="GL127">
        <v>0.003047750899037379</v>
      </c>
      <c r="GM127">
        <v>0.0005145890388989142</v>
      </c>
      <c r="GN127">
        <v>-5.930110997495773E-07</v>
      </c>
      <c r="GO127">
        <v>0</v>
      </c>
      <c r="GP127">
        <v>2134</v>
      </c>
      <c r="GQ127">
        <v>1</v>
      </c>
      <c r="GR127">
        <v>23</v>
      </c>
      <c r="GS127">
        <v>898.4</v>
      </c>
      <c r="GT127">
        <v>898.4</v>
      </c>
      <c r="GU127">
        <v>0.616455</v>
      </c>
      <c r="GV127">
        <v>2.55493</v>
      </c>
      <c r="GW127">
        <v>1.39893</v>
      </c>
      <c r="GX127">
        <v>2.3584</v>
      </c>
      <c r="GY127">
        <v>1.44897</v>
      </c>
      <c r="GZ127">
        <v>2.46094</v>
      </c>
      <c r="HA127">
        <v>36.105</v>
      </c>
      <c r="HB127">
        <v>24.0612</v>
      </c>
      <c r="HC127">
        <v>18</v>
      </c>
      <c r="HD127">
        <v>488.909</v>
      </c>
      <c r="HE127">
        <v>473.606</v>
      </c>
      <c r="HF127">
        <v>24.6847</v>
      </c>
      <c r="HG127">
        <v>25.3661</v>
      </c>
      <c r="HH127">
        <v>29.9999</v>
      </c>
      <c r="HI127">
        <v>25.1977</v>
      </c>
      <c r="HJ127">
        <v>25.2734</v>
      </c>
      <c r="HK127">
        <v>12.3904</v>
      </c>
      <c r="HL127">
        <v>11.7939</v>
      </c>
      <c r="HM127">
        <v>100</v>
      </c>
      <c r="HN127">
        <v>24.6949</v>
      </c>
      <c r="HO127">
        <v>179.462</v>
      </c>
      <c r="HP127">
        <v>23.4078</v>
      </c>
      <c r="HQ127">
        <v>101.176</v>
      </c>
      <c r="HR127">
        <v>102.316</v>
      </c>
    </row>
    <row r="128" spans="1:226">
      <c r="A128">
        <v>112</v>
      </c>
      <c r="B128">
        <v>1679508270.6</v>
      </c>
      <c r="C128">
        <v>3014.5</v>
      </c>
      <c r="D128" t="s">
        <v>583</v>
      </c>
      <c r="E128" t="s">
        <v>584</v>
      </c>
      <c r="F128">
        <v>5</v>
      </c>
      <c r="G128" t="s">
        <v>353</v>
      </c>
      <c r="H128" t="s">
        <v>354</v>
      </c>
      <c r="I128">
        <v>1679508262.760714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206.8876587565465</v>
      </c>
      <c r="AK128">
        <v>218.5760484848483</v>
      </c>
      <c r="AL128">
        <v>-3.33417179137181</v>
      </c>
      <c r="AM128">
        <v>63.93369429513372</v>
      </c>
      <c r="AN128">
        <f>(AP128 - AO128 + BO128*1E3/(8.314*(BQ128+273.15)) * AR128/BN128 * AQ128) * BN128/(100*BB128) * 1000/(1000 - AP128)</f>
        <v>0</v>
      </c>
      <c r="AO128">
        <v>23.3421641316263</v>
      </c>
      <c r="AP128">
        <v>24.13149575757576</v>
      </c>
      <c r="AQ128">
        <v>-4.755628564482864E-06</v>
      </c>
      <c r="AR128">
        <v>100.9875523592358</v>
      </c>
      <c r="AS128">
        <v>3</v>
      </c>
      <c r="AT128">
        <v>1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1.65</v>
      </c>
      <c r="BC128">
        <v>0.5</v>
      </c>
      <c r="BD128" t="s">
        <v>355</v>
      </c>
      <c r="BE128">
        <v>2</v>
      </c>
      <c r="BF128" t="b">
        <v>1</v>
      </c>
      <c r="BG128">
        <v>1679508262.760714</v>
      </c>
      <c r="BH128">
        <v>237.136</v>
      </c>
      <c r="BI128">
        <v>218.6101071428571</v>
      </c>
      <c r="BJ128">
        <v>24.13671071428572</v>
      </c>
      <c r="BK128">
        <v>23.34735357142857</v>
      </c>
      <c r="BL128">
        <v>234.2165357142858</v>
      </c>
      <c r="BM128">
        <v>23.77568571428571</v>
      </c>
      <c r="BN128">
        <v>500.0318571428571</v>
      </c>
      <c r="BO128">
        <v>90.12554642857143</v>
      </c>
      <c r="BP128">
        <v>0.09999183571428572</v>
      </c>
      <c r="BQ128">
        <v>26.50797142857143</v>
      </c>
      <c r="BR128">
        <v>27.50038928571428</v>
      </c>
      <c r="BS128">
        <v>999.9000000000002</v>
      </c>
      <c r="BT128">
        <v>0</v>
      </c>
      <c r="BU128">
        <v>0</v>
      </c>
      <c r="BV128">
        <v>9994.441785714285</v>
      </c>
      <c r="BW128">
        <v>0</v>
      </c>
      <c r="BX128">
        <v>9.26756</v>
      </c>
      <c r="BY128">
        <v>18.526</v>
      </c>
      <c r="BZ128">
        <v>243.0015</v>
      </c>
      <c r="CA128">
        <v>223.8362142857143</v>
      </c>
      <c r="CB128">
        <v>0.7893617500000001</v>
      </c>
      <c r="CC128">
        <v>218.6101071428571</v>
      </c>
      <c r="CD128">
        <v>23.34735357142857</v>
      </c>
      <c r="CE128">
        <v>2.175333928571428</v>
      </c>
      <c r="CF128">
        <v>2.104193571428572</v>
      </c>
      <c r="CG128">
        <v>18.78181785714286</v>
      </c>
      <c r="CH128">
        <v>18.25095357142857</v>
      </c>
      <c r="CI128">
        <v>2000.015714285714</v>
      </c>
      <c r="CJ128">
        <v>0.9799991785714284</v>
      </c>
      <c r="CK128">
        <v>0.02000068214285714</v>
      </c>
      <c r="CL128">
        <v>0</v>
      </c>
      <c r="CM128">
        <v>2.196514285714286</v>
      </c>
      <c r="CN128">
        <v>0</v>
      </c>
      <c r="CO128">
        <v>3264.545714285714</v>
      </c>
      <c r="CP128">
        <v>17338.36071428571</v>
      </c>
      <c r="CQ128">
        <v>37.86582142857143</v>
      </c>
      <c r="CR128">
        <v>39.10699999999999</v>
      </c>
      <c r="CS128">
        <v>38.16046428571428</v>
      </c>
      <c r="CT128">
        <v>37.10467857142856</v>
      </c>
      <c r="CU128">
        <v>37.69832142857143</v>
      </c>
      <c r="CV128">
        <v>1960.014285714286</v>
      </c>
      <c r="CW128">
        <v>40.00142857142857</v>
      </c>
      <c r="CX128">
        <v>0</v>
      </c>
      <c r="CY128">
        <v>1679508300.9</v>
      </c>
      <c r="CZ128">
        <v>0</v>
      </c>
      <c r="DA128">
        <v>0</v>
      </c>
      <c r="DB128" t="s">
        <v>356</v>
      </c>
      <c r="DC128">
        <v>1679454360.5</v>
      </c>
      <c r="DD128">
        <v>1679454360.5</v>
      </c>
      <c r="DE128">
        <v>0</v>
      </c>
      <c r="DF128">
        <v>-0.152</v>
      </c>
      <c r="DG128">
        <v>-0.046</v>
      </c>
      <c r="DH128">
        <v>3.296</v>
      </c>
      <c r="DI128">
        <v>0.35</v>
      </c>
      <c r="DJ128">
        <v>420</v>
      </c>
      <c r="DK128">
        <v>24</v>
      </c>
      <c r="DL128">
        <v>0.27</v>
      </c>
      <c r="DM128">
        <v>0.09</v>
      </c>
      <c r="DN128">
        <v>18.31413170731707</v>
      </c>
      <c r="DO128">
        <v>4.088468989547051</v>
      </c>
      <c r="DP128">
        <v>0.4047087585394573</v>
      </c>
      <c r="DQ128">
        <v>0</v>
      </c>
      <c r="DR128">
        <v>0.7908706585365853</v>
      </c>
      <c r="DS128">
        <v>-0.02299329616724518</v>
      </c>
      <c r="DT128">
        <v>0.002853884025279272</v>
      </c>
      <c r="DU128">
        <v>1</v>
      </c>
      <c r="DV128">
        <v>1</v>
      </c>
      <c r="DW128">
        <v>2</v>
      </c>
      <c r="DX128" t="s">
        <v>357</v>
      </c>
      <c r="DY128">
        <v>2.98097</v>
      </c>
      <c r="DZ128">
        <v>2.72837</v>
      </c>
      <c r="EA128">
        <v>0.0488715</v>
      </c>
      <c r="EB128">
        <v>0.0457354</v>
      </c>
      <c r="EC128">
        <v>0.107463</v>
      </c>
      <c r="ED128">
        <v>0.105938</v>
      </c>
      <c r="EE128">
        <v>28617.2</v>
      </c>
      <c r="EF128">
        <v>28325.6</v>
      </c>
      <c r="EG128">
        <v>30612.4</v>
      </c>
      <c r="EH128">
        <v>29924.1</v>
      </c>
      <c r="EI128">
        <v>37675.5</v>
      </c>
      <c r="EJ128">
        <v>35206.2</v>
      </c>
      <c r="EK128">
        <v>46809.9</v>
      </c>
      <c r="EL128">
        <v>44494.1</v>
      </c>
      <c r="EM128">
        <v>1.88832</v>
      </c>
      <c r="EN128">
        <v>1.90995</v>
      </c>
      <c r="EO128">
        <v>0.129342</v>
      </c>
      <c r="EP128">
        <v>0</v>
      </c>
      <c r="EQ128">
        <v>25.3952</v>
      </c>
      <c r="ER128">
        <v>999.9</v>
      </c>
      <c r="ES128">
        <v>50.8</v>
      </c>
      <c r="ET128">
        <v>30</v>
      </c>
      <c r="EU128">
        <v>24.0143</v>
      </c>
      <c r="EV128">
        <v>63.2008</v>
      </c>
      <c r="EW128">
        <v>22.6522</v>
      </c>
      <c r="EX128">
        <v>1</v>
      </c>
      <c r="EY128">
        <v>-0.135953</v>
      </c>
      <c r="EZ128">
        <v>-0.0438943</v>
      </c>
      <c r="FA128">
        <v>20.2038</v>
      </c>
      <c r="FB128">
        <v>5.23002</v>
      </c>
      <c r="FC128">
        <v>11.968</v>
      </c>
      <c r="FD128">
        <v>4.97075</v>
      </c>
      <c r="FE128">
        <v>3.28945</v>
      </c>
      <c r="FF128">
        <v>9999</v>
      </c>
      <c r="FG128">
        <v>9999</v>
      </c>
      <c r="FH128">
        <v>9999</v>
      </c>
      <c r="FI128">
        <v>999.9</v>
      </c>
      <c r="FJ128">
        <v>4.97295</v>
      </c>
      <c r="FK128">
        <v>1.87704</v>
      </c>
      <c r="FL128">
        <v>1.87515</v>
      </c>
      <c r="FM128">
        <v>1.87796</v>
      </c>
      <c r="FN128">
        <v>1.87464</v>
      </c>
      <c r="FO128">
        <v>1.87834</v>
      </c>
      <c r="FP128">
        <v>1.87533</v>
      </c>
      <c r="FQ128">
        <v>1.87647</v>
      </c>
      <c r="FR128">
        <v>0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2.826</v>
      </c>
      <c r="GF128">
        <v>0.3609</v>
      </c>
      <c r="GG128">
        <v>1.972114183739502</v>
      </c>
      <c r="GH128">
        <v>0.004449671774874308</v>
      </c>
      <c r="GI128">
        <v>-1.829466635312074E-06</v>
      </c>
      <c r="GJ128">
        <v>4.661545964856727E-10</v>
      </c>
      <c r="GK128">
        <v>0.005649818396270764</v>
      </c>
      <c r="GL128">
        <v>0.003047750899037379</v>
      </c>
      <c r="GM128">
        <v>0.0005145890388989142</v>
      </c>
      <c r="GN128">
        <v>-5.930110997495773E-07</v>
      </c>
      <c r="GO128">
        <v>0</v>
      </c>
      <c r="GP128">
        <v>2134</v>
      </c>
      <c r="GQ128">
        <v>1</v>
      </c>
      <c r="GR128">
        <v>23</v>
      </c>
      <c r="GS128">
        <v>898.5</v>
      </c>
      <c r="GT128">
        <v>898.5</v>
      </c>
      <c r="GU128">
        <v>0.585938</v>
      </c>
      <c r="GV128">
        <v>2.55859</v>
      </c>
      <c r="GW128">
        <v>1.39893</v>
      </c>
      <c r="GX128">
        <v>2.3584</v>
      </c>
      <c r="GY128">
        <v>1.44897</v>
      </c>
      <c r="GZ128">
        <v>2.49146</v>
      </c>
      <c r="HA128">
        <v>36.105</v>
      </c>
      <c r="HB128">
        <v>24.0612</v>
      </c>
      <c r="HC128">
        <v>18</v>
      </c>
      <c r="HD128">
        <v>488.815</v>
      </c>
      <c r="HE128">
        <v>473.574</v>
      </c>
      <c r="HF128">
        <v>24.6865</v>
      </c>
      <c r="HG128">
        <v>25.3661</v>
      </c>
      <c r="HH128">
        <v>29.9999</v>
      </c>
      <c r="HI128">
        <v>25.1977</v>
      </c>
      <c r="HJ128">
        <v>25.2734</v>
      </c>
      <c r="HK128">
        <v>11.6343</v>
      </c>
      <c r="HL128">
        <v>11.7939</v>
      </c>
      <c r="HM128">
        <v>100</v>
      </c>
      <c r="HN128">
        <v>24.696</v>
      </c>
      <c r="HO128">
        <v>166.097</v>
      </c>
      <c r="HP128">
        <v>23.4075</v>
      </c>
      <c r="HQ128">
        <v>101.177</v>
      </c>
      <c r="HR128">
        <v>102.318</v>
      </c>
    </row>
    <row r="129" spans="1:226">
      <c r="A129">
        <v>113</v>
      </c>
      <c r="B129">
        <v>1679508275.6</v>
      </c>
      <c r="C129">
        <v>3019.5</v>
      </c>
      <c r="D129" t="s">
        <v>585</v>
      </c>
      <c r="E129" t="s">
        <v>586</v>
      </c>
      <c r="F129">
        <v>5</v>
      </c>
      <c r="G129" t="s">
        <v>353</v>
      </c>
      <c r="H129" t="s">
        <v>354</v>
      </c>
      <c r="I129">
        <v>1679508268.062963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190.0095219078655</v>
      </c>
      <c r="AK129">
        <v>201.9476545454544</v>
      </c>
      <c r="AL129">
        <v>-3.329614581160043</v>
      </c>
      <c r="AM129">
        <v>63.93369429513372</v>
      </c>
      <c r="AN129">
        <f>(AP129 - AO129 + BO129*1E3/(8.314*(BQ129+273.15)) * AR129/BN129 * AQ129) * BN129/(100*BB129) * 1000/(1000 - AP129)</f>
        <v>0</v>
      </c>
      <c r="AO129">
        <v>23.3401793131713</v>
      </c>
      <c r="AP129">
        <v>24.12849333333333</v>
      </c>
      <c r="AQ129">
        <v>-4.845795260318867E-06</v>
      </c>
      <c r="AR129">
        <v>100.9875523592358</v>
      </c>
      <c r="AS129">
        <v>3</v>
      </c>
      <c r="AT129">
        <v>1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1.65</v>
      </c>
      <c r="BC129">
        <v>0.5</v>
      </c>
      <c r="BD129" t="s">
        <v>355</v>
      </c>
      <c r="BE129">
        <v>2</v>
      </c>
      <c r="BF129" t="b">
        <v>1</v>
      </c>
      <c r="BG129">
        <v>1679508268.062963</v>
      </c>
      <c r="BH129">
        <v>219.9296296296296</v>
      </c>
      <c r="BI129">
        <v>201.0718518518519</v>
      </c>
      <c r="BJ129">
        <v>24.13254074074074</v>
      </c>
      <c r="BK129">
        <v>23.34356666666666</v>
      </c>
      <c r="BL129">
        <v>217.0734444444444</v>
      </c>
      <c r="BM129">
        <v>23.77162592592593</v>
      </c>
      <c r="BN129">
        <v>500.0384814814814</v>
      </c>
      <c r="BO129">
        <v>90.12596296296296</v>
      </c>
      <c r="BP129">
        <v>0.09993557777777778</v>
      </c>
      <c r="BQ129">
        <v>26.50252592592593</v>
      </c>
      <c r="BR129">
        <v>27.49855185185185</v>
      </c>
      <c r="BS129">
        <v>999.9000000000001</v>
      </c>
      <c r="BT129">
        <v>0</v>
      </c>
      <c r="BU129">
        <v>0</v>
      </c>
      <c r="BV129">
        <v>10004.79555555555</v>
      </c>
      <c r="BW129">
        <v>0</v>
      </c>
      <c r="BX129">
        <v>9.278745555555556</v>
      </c>
      <c r="BY129">
        <v>18.85788518518518</v>
      </c>
      <c r="BZ129">
        <v>225.3685185185185</v>
      </c>
      <c r="CA129">
        <v>205.8778518518518</v>
      </c>
      <c r="CB129">
        <v>0.7889775925925926</v>
      </c>
      <c r="CC129">
        <v>201.0718518518519</v>
      </c>
      <c r="CD129">
        <v>23.34356666666666</v>
      </c>
      <c r="CE129">
        <v>2.174968148148148</v>
      </c>
      <c r="CF129">
        <v>2.103861851851851</v>
      </c>
      <c r="CG129">
        <v>18.77911851851852</v>
      </c>
      <c r="CH129">
        <v>18.24844074074074</v>
      </c>
      <c r="CI129">
        <v>1999.998148148148</v>
      </c>
      <c r="CJ129">
        <v>0.9799989999999998</v>
      </c>
      <c r="CK129">
        <v>0.02000086666666667</v>
      </c>
      <c r="CL129">
        <v>0</v>
      </c>
      <c r="CM129">
        <v>2.189951851851851</v>
      </c>
      <c r="CN129">
        <v>0</v>
      </c>
      <c r="CO129">
        <v>3268.437407407407</v>
      </c>
      <c r="CP129">
        <v>17338.2</v>
      </c>
      <c r="CQ129">
        <v>37.81696296296297</v>
      </c>
      <c r="CR129">
        <v>39.08766666666666</v>
      </c>
      <c r="CS129">
        <v>38.16418518518518</v>
      </c>
      <c r="CT129">
        <v>37.06688888888888</v>
      </c>
      <c r="CU129">
        <v>37.67566666666666</v>
      </c>
      <c r="CV129">
        <v>1959.997037037037</v>
      </c>
      <c r="CW129">
        <v>40.00111111111111</v>
      </c>
      <c r="CX129">
        <v>0</v>
      </c>
      <c r="CY129">
        <v>1679508305.7</v>
      </c>
      <c r="CZ129">
        <v>0</v>
      </c>
      <c r="DA129">
        <v>0</v>
      </c>
      <c r="DB129" t="s">
        <v>356</v>
      </c>
      <c r="DC129">
        <v>1679454360.5</v>
      </c>
      <c r="DD129">
        <v>1679454360.5</v>
      </c>
      <c r="DE129">
        <v>0</v>
      </c>
      <c r="DF129">
        <v>-0.152</v>
      </c>
      <c r="DG129">
        <v>-0.046</v>
      </c>
      <c r="DH129">
        <v>3.296</v>
      </c>
      <c r="DI129">
        <v>0.35</v>
      </c>
      <c r="DJ129">
        <v>420</v>
      </c>
      <c r="DK129">
        <v>24</v>
      </c>
      <c r="DL129">
        <v>0.27</v>
      </c>
      <c r="DM129">
        <v>0.09</v>
      </c>
      <c r="DN129">
        <v>18.63296341463415</v>
      </c>
      <c r="DO129">
        <v>3.765827874564466</v>
      </c>
      <c r="DP129">
        <v>0.3737709796745554</v>
      </c>
      <c r="DQ129">
        <v>0</v>
      </c>
      <c r="DR129">
        <v>0.7894293414634146</v>
      </c>
      <c r="DS129">
        <v>-0.004185700348431359</v>
      </c>
      <c r="DT129">
        <v>0.001344761554886326</v>
      </c>
      <c r="DU129">
        <v>1</v>
      </c>
      <c r="DV129">
        <v>1</v>
      </c>
      <c r="DW129">
        <v>2</v>
      </c>
      <c r="DX129" t="s">
        <v>357</v>
      </c>
      <c r="DY129">
        <v>2.98082</v>
      </c>
      <c r="DZ129">
        <v>2.72826</v>
      </c>
      <c r="EA129">
        <v>0.0455393</v>
      </c>
      <c r="EB129">
        <v>0.0422352</v>
      </c>
      <c r="EC129">
        <v>0.107455</v>
      </c>
      <c r="ED129">
        <v>0.105923</v>
      </c>
      <c r="EE129">
        <v>28717.6</v>
      </c>
      <c r="EF129">
        <v>28429.3</v>
      </c>
      <c r="EG129">
        <v>30612.5</v>
      </c>
      <c r="EH129">
        <v>29923.9</v>
      </c>
      <c r="EI129">
        <v>37675.7</v>
      </c>
      <c r="EJ129">
        <v>35206.2</v>
      </c>
      <c r="EK129">
        <v>46810</v>
      </c>
      <c r="EL129">
        <v>44493.6</v>
      </c>
      <c r="EM129">
        <v>1.88862</v>
      </c>
      <c r="EN129">
        <v>1.90998</v>
      </c>
      <c r="EO129">
        <v>0.127755</v>
      </c>
      <c r="EP129">
        <v>0</v>
      </c>
      <c r="EQ129">
        <v>25.3965</v>
      </c>
      <c r="ER129">
        <v>999.9</v>
      </c>
      <c r="ES129">
        <v>50.8</v>
      </c>
      <c r="ET129">
        <v>30</v>
      </c>
      <c r="EU129">
        <v>24.0139</v>
      </c>
      <c r="EV129">
        <v>63.0008</v>
      </c>
      <c r="EW129">
        <v>22.472</v>
      </c>
      <c r="EX129">
        <v>1</v>
      </c>
      <c r="EY129">
        <v>-0.13592</v>
      </c>
      <c r="EZ129">
        <v>-0.0476961</v>
      </c>
      <c r="FA129">
        <v>20.2037</v>
      </c>
      <c r="FB129">
        <v>5.23047</v>
      </c>
      <c r="FC129">
        <v>11.968</v>
      </c>
      <c r="FD129">
        <v>4.97075</v>
      </c>
      <c r="FE129">
        <v>3.28948</v>
      </c>
      <c r="FF129">
        <v>9999</v>
      </c>
      <c r="FG129">
        <v>9999</v>
      </c>
      <c r="FH129">
        <v>9999</v>
      </c>
      <c r="FI129">
        <v>999.9</v>
      </c>
      <c r="FJ129">
        <v>4.97297</v>
      </c>
      <c r="FK129">
        <v>1.87709</v>
      </c>
      <c r="FL129">
        <v>1.87515</v>
      </c>
      <c r="FM129">
        <v>1.87797</v>
      </c>
      <c r="FN129">
        <v>1.87468</v>
      </c>
      <c r="FO129">
        <v>1.87835</v>
      </c>
      <c r="FP129">
        <v>1.87537</v>
      </c>
      <c r="FQ129">
        <v>1.87653</v>
      </c>
      <c r="FR129">
        <v>0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2.765</v>
      </c>
      <c r="GF129">
        <v>0.3608</v>
      </c>
      <c r="GG129">
        <v>1.972114183739502</v>
      </c>
      <c r="GH129">
        <v>0.004449671774874308</v>
      </c>
      <c r="GI129">
        <v>-1.829466635312074E-06</v>
      </c>
      <c r="GJ129">
        <v>4.661545964856727E-10</v>
      </c>
      <c r="GK129">
        <v>0.005649818396270764</v>
      </c>
      <c r="GL129">
        <v>0.003047750899037379</v>
      </c>
      <c r="GM129">
        <v>0.0005145890388989142</v>
      </c>
      <c r="GN129">
        <v>-5.930110997495773E-07</v>
      </c>
      <c r="GO129">
        <v>0</v>
      </c>
      <c r="GP129">
        <v>2134</v>
      </c>
      <c r="GQ129">
        <v>1</v>
      </c>
      <c r="GR129">
        <v>23</v>
      </c>
      <c r="GS129">
        <v>898.6</v>
      </c>
      <c r="GT129">
        <v>898.6</v>
      </c>
      <c r="GU129">
        <v>0.544434</v>
      </c>
      <c r="GV129">
        <v>2.57568</v>
      </c>
      <c r="GW129">
        <v>1.39893</v>
      </c>
      <c r="GX129">
        <v>2.3584</v>
      </c>
      <c r="GY129">
        <v>1.44897</v>
      </c>
      <c r="GZ129">
        <v>2.39502</v>
      </c>
      <c r="HA129">
        <v>36.105</v>
      </c>
      <c r="HB129">
        <v>24.0525</v>
      </c>
      <c r="HC129">
        <v>18</v>
      </c>
      <c r="HD129">
        <v>488.977</v>
      </c>
      <c r="HE129">
        <v>473.59</v>
      </c>
      <c r="HF129">
        <v>24.6917</v>
      </c>
      <c r="HG129">
        <v>25.3683</v>
      </c>
      <c r="HH129">
        <v>30</v>
      </c>
      <c r="HI129">
        <v>25.1977</v>
      </c>
      <c r="HJ129">
        <v>25.2734</v>
      </c>
      <c r="HK129">
        <v>10.8722</v>
      </c>
      <c r="HL129">
        <v>11.517</v>
      </c>
      <c r="HM129">
        <v>100</v>
      </c>
      <c r="HN129">
        <v>24.6926</v>
      </c>
      <c r="HO129">
        <v>152.74</v>
      </c>
      <c r="HP129">
        <v>23.4116</v>
      </c>
      <c r="HQ129">
        <v>101.177</v>
      </c>
      <c r="HR129">
        <v>102.317</v>
      </c>
    </row>
    <row r="130" spans="1:226">
      <c r="A130">
        <v>114</v>
      </c>
      <c r="B130">
        <v>1679508280.6</v>
      </c>
      <c r="C130">
        <v>3024.5</v>
      </c>
      <c r="D130" t="s">
        <v>587</v>
      </c>
      <c r="E130" t="s">
        <v>588</v>
      </c>
      <c r="F130">
        <v>5</v>
      </c>
      <c r="G130" t="s">
        <v>353</v>
      </c>
      <c r="H130" t="s">
        <v>354</v>
      </c>
      <c r="I130">
        <v>1679508273.081481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173.0070553288658</v>
      </c>
      <c r="AK130">
        <v>185.3289818181818</v>
      </c>
      <c r="AL130">
        <v>-3.317083359063281</v>
      </c>
      <c r="AM130">
        <v>63.93369429513372</v>
      </c>
      <c r="AN130">
        <f>(AP130 - AO130 + BO130*1E3/(8.314*(BQ130+273.15)) * AR130/BN130 * AQ130) * BN130/(100*BB130) * 1000/(1000 - AP130)</f>
        <v>0</v>
      </c>
      <c r="AO130">
        <v>23.35633746967985</v>
      </c>
      <c r="AP130">
        <v>24.13091030303029</v>
      </c>
      <c r="AQ130">
        <v>3.516624311593196E-06</v>
      </c>
      <c r="AR130">
        <v>100.9875523592358</v>
      </c>
      <c r="AS130">
        <v>3</v>
      </c>
      <c r="AT130">
        <v>1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1.65</v>
      </c>
      <c r="BC130">
        <v>0.5</v>
      </c>
      <c r="BD130" t="s">
        <v>355</v>
      </c>
      <c r="BE130">
        <v>2</v>
      </c>
      <c r="BF130" t="b">
        <v>1</v>
      </c>
      <c r="BG130">
        <v>1679508273.081481</v>
      </c>
      <c r="BH130">
        <v>203.6334814814815</v>
      </c>
      <c r="BI130">
        <v>184.4691111111111</v>
      </c>
      <c r="BJ130">
        <v>24.13016666666667</v>
      </c>
      <c r="BK130">
        <v>23.34618148148148</v>
      </c>
      <c r="BL130">
        <v>200.837962962963</v>
      </c>
      <c r="BM130">
        <v>23.7693111111111</v>
      </c>
      <c r="BN130">
        <v>500.0321481481481</v>
      </c>
      <c r="BO130">
        <v>90.12697407407406</v>
      </c>
      <c r="BP130">
        <v>0.1000028666666666</v>
      </c>
      <c r="BQ130">
        <v>26.49914074074074</v>
      </c>
      <c r="BR130">
        <v>27.49482962962963</v>
      </c>
      <c r="BS130">
        <v>999.9000000000001</v>
      </c>
      <c r="BT130">
        <v>0</v>
      </c>
      <c r="BU130">
        <v>0</v>
      </c>
      <c r="BV130">
        <v>9997.530000000001</v>
      </c>
      <c r="BW130">
        <v>0</v>
      </c>
      <c r="BX130">
        <v>9.288705185185185</v>
      </c>
      <c r="BY130">
        <v>19.16448148148148</v>
      </c>
      <c r="BZ130">
        <v>208.6687407407408</v>
      </c>
      <c r="CA130">
        <v>188.8784814814815</v>
      </c>
      <c r="CB130">
        <v>0.7839880370370371</v>
      </c>
      <c r="CC130">
        <v>184.4691111111111</v>
      </c>
      <c r="CD130">
        <v>23.34618148148148</v>
      </c>
      <c r="CE130">
        <v>2.174778888888889</v>
      </c>
      <c r="CF130">
        <v>2.104121111111111</v>
      </c>
      <c r="CG130">
        <v>18.77772222222222</v>
      </c>
      <c r="CH130">
        <v>18.25040370370371</v>
      </c>
      <c r="CI130">
        <v>1999.994074074074</v>
      </c>
      <c r="CJ130">
        <v>0.979999</v>
      </c>
      <c r="CK130">
        <v>0.02000086666666667</v>
      </c>
      <c r="CL130">
        <v>0</v>
      </c>
      <c r="CM130">
        <v>2.120959259259259</v>
      </c>
      <c r="CN130">
        <v>0</v>
      </c>
      <c r="CO130">
        <v>3273.061851851851</v>
      </c>
      <c r="CP130">
        <v>17338.16296296296</v>
      </c>
      <c r="CQ130">
        <v>37.80766666666666</v>
      </c>
      <c r="CR130">
        <v>39.07137037037037</v>
      </c>
      <c r="CS130">
        <v>38.12251851851852</v>
      </c>
      <c r="CT130">
        <v>37.03685185185185</v>
      </c>
      <c r="CU130">
        <v>37.64333333333333</v>
      </c>
      <c r="CV130">
        <v>1959.992962962963</v>
      </c>
      <c r="CW130">
        <v>40.00111111111111</v>
      </c>
      <c r="CX130">
        <v>0</v>
      </c>
      <c r="CY130">
        <v>1679508310.5</v>
      </c>
      <c r="CZ130">
        <v>0</v>
      </c>
      <c r="DA130">
        <v>0</v>
      </c>
      <c r="DB130" t="s">
        <v>356</v>
      </c>
      <c r="DC130">
        <v>1679454360.5</v>
      </c>
      <c r="DD130">
        <v>1679454360.5</v>
      </c>
      <c r="DE130">
        <v>0</v>
      </c>
      <c r="DF130">
        <v>-0.152</v>
      </c>
      <c r="DG130">
        <v>-0.046</v>
      </c>
      <c r="DH130">
        <v>3.296</v>
      </c>
      <c r="DI130">
        <v>0.35</v>
      </c>
      <c r="DJ130">
        <v>420</v>
      </c>
      <c r="DK130">
        <v>24</v>
      </c>
      <c r="DL130">
        <v>0.27</v>
      </c>
      <c r="DM130">
        <v>0.09</v>
      </c>
      <c r="DN130">
        <v>18.95404390243902</v>
      </c>
      <c r="DO130">
        <v>3.548167944250871</v>
      </c>
      <c r="DP130">
        <v>0.3518667333985636</v>
      </c>
      <c r="DQ130">
        <v>0</v>
      </c>
      <c r="DR130">
        <v>0.7863776585365854</v>
      </c>
      <c r="DS130">
        <v>-0.03737270383275047</v>
      </c>
      <c r="DT130">
        <v>0.00755627749238601</v>
      </c>
      <c r="DU130">
        <v>1</v>
      </c>
      <c r="DV130">
        <v>1</v>
      </c>
      <c r="DW130">
        <v>2</v>
      </c>
      <c r="DX130" t="s">
        <v>357</v>
      </c>
      <c r="DY130">
        <v>2.98095</v>
      </c>
      <c r="DZ130">
        <v>2.72842</v>
      </c>
      <c r="EA130">
        <v>0.0421322</v>
      </c>
      <c r="EB130">
        <v>0.0386111</v>
      </c>
      <c r="EC130">
        <v>0.107471</v>
      </c>
      <c r="ED130">
        <v>0.106067</v>
      </c>
      <c r="EE130">
        <v>28819.6</v>
      </c>
      <c r="EF130">
        <v>28536.7</v>
      </c>
      <c r="EG130">
        <v>30612</v>
      </c>
      <c r="EH130">
        <v>29923.7</v>
      </c>
      <c r="EI130">
        <v>37674.2</v>
      </c>
      <c r="EJ130">
        <v>35200.1</v>
      </c>
      <c r="EK130">
        <v>46809.4</v>
      </c>
      <c r="EL130">
        <v>44493.6</v>
      </c>
      <c r="EM130">
        <v>1.88843</v>
      </c>
      <c r="EN130">
        <v>1.90995</v>
      </c>
      <c r="EO130">
        <v>0.127845</v>
      </c>
      <c r="EP130">
        <v>0</v>
      </c>
      <c r="EQ130">
        <v>25.3973</v>
      </c>
      <c r="ER130">
        <v>999.9</v>
      </c>
      <c r="ES130">
        <v>50.8</v>
      </c>
      <c r="ET130">
        <v>30</v>
      </c>
      <c r="EU130">
        <v>24.0115</v>
      </c>
      <c r="EV130">
        <v>63.1308</v>
      </c>
      <c r="EW130">
        <v>22.6162</v>
      </c>
      <c r="EX130">
        <v>1</v>
      </c>
      <c r="EY130">
        <v>-0.135874</v>
      </c>
      <c r="EZ130">
        <v>-0.0429412</v>
      </c>
      <c r="FA130">
        <v>20.204</v>
      </c>
      <c r="FB130">
        <v>5.23017</v>
      </c>
      <c r="FC130">
        <v>11.968</v>
      </c>
      <c r="FD130">
        <v>4.97095</v>
      </c>
      <c r="FE130">
        <v>3.28945</v>
      </c>
      <c r="FF130">
        <v>9999</v>
      </c>
      <c r="FG130">
        <v>9999</v>
      </c>
      <c r="FH130">
        <v>9999</v>
      </c>
      <c r="FI130">
        <v>999.9</v>
      </c>
      <c r="FJ130">
        <v>4.97297</v>
      </c>
      <c r="FK130">
        <v>1.87703</v>
      </c>
      <c r="FL130">
        <v>1.87515</v>
      </c>
      <c r="FM130">
        <v>1.87796</v>
      </c>
      <c r="FN130">
        <v>1.87469</v>
      </c>
      <c r="FO130">
        <v>1.87836</v>
      </c>
      <c r="FP130">
        <v>1.87536</v>
      </c>
      <c r="FQ130">
        <v>1.87651</v>
      </c>
      <c r="FR130">
        <v>0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2.703</v>
      </c>
      <c r="GF130">
        <v>0.3609</v>
      </c>
      <c r="GG130">
        <v>1.972114183739502</v>
      </c>
      <c r="GH130">
        <v>0.004449671774874308</v>
      </c>
      <c r="GI130">
        <v>-1.829466635312074E-06</v>
      </c>
      <c r="GJ130">
        <v>4.661545964856727E-10</v>
      </c>
      <c r="GK130">
        <v>0.005649818396270764</v>
      </c>
      <c r="GL130">
        <v>0.003047750899037379</v>
      </c>
      <c r="GM130">
        <v>0.0005145890388989142</v>
      </c>
      <c r="GN130">
        <v>-5.930110997495773E-07</v>
      </c>
      <c r="GO130">
        <v>0</v>
      </c>
      <c r="GP130">
        <v>2134</v>
      </c>
      <c r="GQ130">
        <v>1</v>
      </c>
      <c r="GR130">
        <v>23</v>
      </c>
      <c r="GS130">
        <v>898.7</v>
      </c>
      <c r="GT130">
        <v>898.7</v>
      </c>
      <c r="GU130">
        <v>0.506592</v>
      </c>
      <c r="GV130">
        <v>2.56348</v>
      </c>
      <c r="GW130">
        <v>1.39893</v>
      </c>
      <c r="GX130">
        <v>2.3584</v>
      </c>
      <c r="GY130">
        <v>1.44897</v>
      </c>
      <c r="GZ130">
        <v>2.5</v>
      </c>
      <c r="HA130">
        <v>36.105</v>
      </c>
      <c r="HB130">
        <v>24.0612</v>
      </c>
      <c r="HC130">
        <v>18</v>
      </c>
      <c r="HD130">
        <v>488.882</v>
      </c>
      <c r="HE130">
        <v>473.574</v>
      </c>
      <c r="HF130">
        <v>24.6915</v>
      </c>
      <c r="HG130">
        <v>25.3683</v>
      </c>
      <c r="HH130">
        <v>30.0002</v>
      </c>
      <c r="HI130">
        <v>25.1996</v>
      </c>
      <c r="HJ130">
        <v>25.2734</v>
      </c>
      <c r="HK130">
        <v>10.052</v>
      </c>
      <c r="HL130">
        <v>11.517</v>
      </c>
      <c r="HM130">
        <v>100</v>
      </c>
      <c r="HN130">
        <v>24.6922</v>
      </c>
      <c r="HO130">
        <v>132.706</v>
      </c>
      <c r="HP130">
        <v>23.409</v>
      </c>
      <c r="HQ130">
        <v>101.176</v>
      </c>
      <c r="HR130">
        <v>102.316</v>
      </c>
    </row>
    <row r="131" spans="1:226">
      <c r="A131">
        <v>115</v>
      </c>
      <c r="B131">
        <v>1679508285.6</v>
      </c>
      <c r="C131">
        <v>3029.5</v>
      </c>
      <c r="D131" t="s">
        <v>589</v>
      </c>
      <c r="E131" t="s">
        <v>590</v>
      </c>
      <c r="F131">
        <v>5</v>
      </c>
      <c r="G131" t="s">
        <v>353</v>
      </c>
      <c r="H131" t="s">
        <v>354</v>
      </c>
      <c r="I131">
        <v>1679508278.1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156.0278528287035</v>
      </c>
      <c r="AK131">
        <v>168.6609999999999</v>
      </c>
      <c r="AL131">
        <v>-3.332617854709095</v>
      </c>
      <c r="AM131">
        <v>63.93369429513372</v>
      </c>
      <c r="AN131">
        <f>(AP131 - AO131 + BO131*1E3/(8.314*(BQ131+273.15)) * AR131/BN131 * AQ131) * BN131/(100*BB131) * 1000/(1000 - AP131)</f>
        <v>0</v>
      </c>
      <c r="AO131">
        <v>23.38773836080519</v>
      </c>
      <c r="AP131">
        <v>24.14686181818182</v>
      </c>
      <c r="AQ131">
        <v>2.22614536030242E-05</v>
      </c>
      <c r="AR131">
        <v>100.9875523592358</v>
      </c>
      <c r="AS131">
        <v>3</v>
      </c>
      <c r="AT131">
        <v>1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1.65</v>
      </c>
      <c r="BC131">
        <v>0.5</v>
      </c>
      <c r="BD131" t="s">
        <v>355</v>
      </c>
      <c r="BE131">
        <v>2</v>
      </c>
      <c r="BF131" t="b">
        <v>1</v>
      </c>
      <c r="BG131">
        <v>1679508278.1</v>
      </c>
      <c r="BH131">
        <v>187.3325555555556</v>
      </c>
      <c r="BI131">
        <v>167.8408888888889</v>
      </c>
      <c r="BJ131">
        <v>24.13278518518518</v>
      </c>
      <c r="BK131">
        <v>23.3609962962963</v>
      </c>
      <c r="BL131">
        <v>184.5986296296296</v>
      </c>
      <c r="BM131">
        <v>23.77186296296296</v>
      </c>
      <c r="BN131">
        <v>500.046037037037</v>
      </c>
      <c r="BO131">
        <v>90.12803703703702</v>
      </c>
      <c r="BP131">
        <v>0.1000006111111111</v>
      </c>
      <c r="BQ131">
        <v>26.49769259259259</v>
      </c>
      <c r="BR131">
        <v>27.4884074074074</v>
      </c>
      <c r="BS131">
        <v>999.9000000000001</v>
      </c>
      <c r="BT131">
        <v>0</v>
      </c>
      <c r="BU131">
        <v>0</v>
      </c>
      <c r="BV131">
        <v>9995.004444444445</v>
      </c>
      <c r="BW131">
        <v>0</v>
      </c>
      <c r="BX131">
        <v>9.303772592592592</v>
      </c>
      <c r="BY131">
        <v>19.49173333333333</v>
      </c>
      <c r="BZ131">
        <v>191.9651111111111</v>
      </c>
      <c r="CA131">
        <v>171.8551851851852</v>
      </c>
      <c r="CB131">
        <v>0.7717924814814815</v>
      </c>
      <c r="CC131">
        <v>167.8408888888889</v>
      </c>
      <c r="CD131">
        <v>23.3609962962963</v>
      </c>
      <c r="CE131">
        <v>2.175040740740741</v>
      </c>
      <c r="CF131">
        <v>2.105481111111112</v>
      </c>
      <c r="CG131">
        <v>18.77964814814814</v>
      </c>
      <c r="CH131">
        <v>18.26070740740741</v>
      </c>
      <c r="CI131">
        <v>1999.945555555556</v>
      </c>
      <c r="CJ131">
        <v>0.9799993333333334</v>
      </c>
      <c r="CK131">
        <v>0.02000052222222222</v>
      </c>
      <c r="CL131">
        <v>0</v>
      </c>
      <c r="CM131">
        <v>2.104611111111111</v>
      </c>
      <c r="CN131">
        <v>0</v>
      </c>
      <c r="CO131">
        <v>3277.346666666667</v>
      </c>
      <c r="CP131">
        <v>17337.74074074074</v>
      </c>
      <c r="CQ131">
        <v>37.75907407407407</v>
      </c>
      <c r="CR131">
        <v>39.05285185185185</v>
      </c>
      <c r="CS131">
        <v>38.10851851851852</v>
      </c>
      <c r="CT131">
        <v>37.01614814814815</v>
      </c>
      <c r="CU131">
        <v>37.62477777777778</v>
      </c>
      <c r="CV131">
        <v>1959.944814814815</v>
      </c>
      <c r="CW131">
        <v>40.00074074074074</v>
      </c>
      <c r="CX131">
        <v>0</v>
      </c>
      <c r="CY131">
        <v>1679508315.9</v>
      </c>
      <c r="CZ131">
        <v>0</v>
      </c>
      <c r="DA131">
        <v>0</v>
      </c>
      <c r="DB131" t="s">
        <v>356</v>
      </c>
      <c r="DC131">
        <v>1679454360.5</v>
      </c>
      <c r="DD131">
        <v>1679454360.5</v>
      </c>
      <c r="DE131">
        <v>0</v>
      </c>
      <c r="DF131">
        <v>-0.152</v>
      </c>
      <c r="DG131">
        <v>-0.046</v>
      </c>
      <c r="DH131">
        <v>3.296</v>
      </c>
      <c r="DI131">
        <v>0.35</v>
      </c>
      <c r="DJ131">
        <v>420</v>
      </c>
      <c r="DK131">
        <v>24</v>
      </c>
      <c r="DL131">
        <v>0.27</v>
      </c>
      <c r="DM131">
        <v>0.09</v>
      </c>
      <c r="DN131">
        <v>19.3190475</v>
      </c>
      <c r="DO131">
        <v>3.959339212007478</v>
      </c>
      <c r="DP131">
        <v>0.383290681459581</v>
      </c>
      <c r="DQ131">
        <v>0</v>
      </c>
      <c r="DR131">
        <v>0.7766873000000001</v>
      </c>
      <c r="DS131">
        <v>-0.1471704315197013</v>
      </c>
      <c r="DT131">
        <v>0.01657840413188194</v>
      </c>
      <c r="DU131">
        <v>0</v>
      </c>
      <c r="DV131">
        <v>0</v>
      </c>
      <c r="DW131">
        <v>2</v>
      </c>
      <c r="DX131" t="s">
        <v>397</v>
      </c>
      <c r="DY131">
        <v>2.9809</v>
      </c>
      <c r="DZ131">
        <v>2.72839</v>
      </c>
      <c r="EA131">
        <v>0.0386357</v>
      </c>
      <c r="EB131">
        <v>0.0349328</v>
      </c>
      <c r="EC131">
        <v>0.107518</v>
      </c>
      <c r="ED131">
        <v>0.106087</v>
      </c>
      <c r="EE131">
        <v>28924.6</v>
      </c>
      <c r="EF131">
        <v>28645.7</v>
      </c>
      <c r="EG131">
        <v>30611.7</v>
      </c>
      <c r="EH131">
        <v>29923.5</v>
      </c>
      <c r="EI131">
        <v>37671.4</v>
      </c>
      <c r="EJ131">
        <v>35198.6</v>
      </c>
      <c r="EK131">
        <v>46808.7</v>
      </c>
      <c r="EL131">
        <v>44492.9</v>
      </c>
      <c r="EM131">
        <v>1.88795</v>
      </c>
      <c r="EN131">
        <v>1.90995</v>
      </c>
      <c r="EO131">
        <v>0.127401</v>
      </c>
      <c r="EP131">
        <v>0</v>
      </c>
      <c r="EQ131">
        <v>25.3973</v>
      </c>
      <c r="ER131">
        <v>999.9</v>
      </c>
      <c r="ES131">
        <v>50.8</v>
      </c>
      <c r="ET131">
        <v>30</v>
      </c>
      <c r="EU131">
        <v>24.0156</v>
      </c>
      <c r="EV131">
        <v>63.2008</v>
      </c>
      <c r="EW131">
        <v>22.3998</v>
      </c>
      <c r="EX131">
        <v>1</v>
      </c>
      <c r="EY131">
        <v>-0.135818</v>
      </c>
      <c r="EZ131">
        <v>-0.0604793</v>
      </c>
      <c r="FA131">
        <v>20.2041</v>
      </c>
      <c r="FB131">
        <v>5.23107</v>
      </c>
      <c r="FC131">
        <v>11.968</v>
      </c>
      <c r="FD131">
        <v>4.97085</v>
      </c>
      <c r="FE131">
        <v>3.28965</v>
      </c>
      <c r="FF131">
        <v>9999</v>
      </c>
      <c r="FG131">
        <v>9999</v>
      </c>
      <c r="FH131">
        <v>9999</v>
      </c>
      <c r="FI131">
        <v>999.9</v>
      </c>
      <c r="FJ131">
        <v>4.97294</v>
      </c>
      <c r="FK131">
        <v>1.877</v>
      </c>
      <c r="FL131">
        <v>1.87515</v>
      </c>
      <c r="FM131">
        <v>1.87798</v>
      </c>
      <c r="FN131">
        <v>1.87468</v>
      </c>
      <c r="FO131">
        <v>1.87835</v>
      </c>
      <c r="FP131">
        <v>1.87534</v>
      </c>
      <c r="FQ131">
        <v>1.87651</v>
      </c>
      <c r="FR131">
        <v>0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2.64</v>
      </c>
      <c r="GF131">
        <v>0.3613</v>
      </c>
      <c r="GG131">
        <v>1.972114183739502</v>
      </c>
      <c r="GH131">
        <v>0.004449671774874308</v>
      </c>
      <c r="GI131">
        <v>-1.829466635312074E-06</v>
      </c>
      <c r="GJ131">
        <v>4.661545964856727E-10</v>
      </c>
      <c r="GK131">
        <v>0.005649818396270764</v>
      </c>
      <c r="GL131">
        <v>0.003047750899037379</v>
      </c>
      <c r="GM131">
        <v>0.0005145890388989142</v>
      </c>
      <c r="GN131">
        <v>-5.930110997495773E-07</v>
      </c>
      <c r="GO131">
        <v>0</v>
      </c>
      <c r="GP131">
        <v>2134</v>
      </c>
      <c r="GQ131">
        <v>1</v>
      </c>
      <c r="GR131">
        <v>23</v>
      </c>
      <c r="GS131">
        <v>898.8</v>
      </c>
      <c r="GT131">
        <v>898.8</v>
      </c>
      <c r="GU131">
        <v>0.465088</v>
      </c>
      <c r="GV131">
        <v>2.58179</v>
      </c>
      <c r="GW131">
        <v>1.39893</v>
      </c>
      <c r="GX131">
        <v>2.3584</v>
      </c>
      <c r="GY131">
        <v>1.44897</v>
      </c>
      <c r="GZ131">
        <v>2.37549</v>
      </c>
      <c r="HA131">
        <v>36.105</v>
      </c>
      <c r="HB131">
        <v>24.0525</v>
      </c>
      <c r="HC131">
        <v>18</v>
      </c>
      <c r="HD131">
        <v>488.627</v>
      </c>
      <c r="HE131">
        <v>473.588</v>
      </c>
      <c r="HF131">
        <v>24.692</v>
      </c>
      <c r="HG131">
        <v>25.3686</v>
      </c>
      <c r="HH131">
        <v>30.0001</v>
      </c>
      <c r="HI131">
        <v>25.1998</v>
      </c>
      <c r="HJ131">
        <v>25.275</v>
      </c>
      <c r="HK131">
        <v>9.28435</v>
      </c>
      <c r="HL131">
        <v>11.517</v>
      </c>
      <c r="HM131">
        <v>100</v>
      </c>
      <c r="HN131">
        <v>24.7027</v>
      </c>
      <c r="HO131">
        <v>119.349</v>
      </c>
      <c r="HP131">
        <v>23.409</v>
      </c>
      <c r="HQ131">
        <v>101.174</v>
      </c>
      <c r="HR131">
        <v>102.315</v>
      </c>
    </row>
    <row r="132" spans="1:226">
      <c r="A132">
        <v>116</v>
      </c>
      <c r="B132">
        <v>1679508290.6</v>
      </c>
      <c r="C132">
        <v>3034.5</v>
      </c>
      <c r="D132" t="s">
        <v>591</v>
      </c>
      <c r="E132" t="s">
        <v>592</v>
      </c>
      <c r="F132">
        <v>5</v>
      </c>
      <c r="G132" t="s">
        <v>353</v>
      </c>
      <c r="H132" t="s">
        <v>354</v>
      </c>
      <c r="I132">
        <v>1679508282.814285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139.0073021426481</v>
      </c>
      <c r="AK132">
        <v>151.9743878787878</v>
      </c>
      <c r="AL132">
        <v>-3.343079979416065</v>
      </c>
      <c r="AM132">
        <v>63.93369429513372</v>
      </c>
      <c r="AN132">
        <f>(AP132 - AO132 + BO132*1E3/(8.314*(BQ132+273.15)) * AR132/BN132 * AQ132) * BN132/(100*BB132) * 1000/(1000 - AP132)</f>
        <v>0</v>
      </c>
      <c r="AO132">
        <v>23.38720312093914</v>
      </c>
      <c r="AP132">
        <v>24.15835999999999</v>
      </c>
      <c r="AQ132">
        <v>1.566722803067873E-05</v>
      </c>
      <c r="AR132">
        <v>100.9875523592358</v>
      </c>
      <c r="AS132">
        <v>3</v>
      </c>
      <c r="AT132">
        <v>1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1.65</v>
      </c>
      <c r="BC132">
        <v>0.5</v>
      </c>
      <c r="BD132" t="s">
        <v>355</v>
      </c>
      <c r="BE132">
        <v>2</v>
      </c>
      <c r="BF132" t="b">
        <v>1</v>
      </c>
      <c r="BG132">
        <v>1679508282.814285</v>
      </c>
      <c r="BH132">
        <v>172.0107857142857</v>
      </c>
      <c r="BI132">
        <v>152.1861071428571</v>
      </c>
      <c r="BJ132">
        <v>24.14059642857143</v>
      </c>
      <c r="BK132">
        <v>23.37525357142857</v>
      </c>
      <c r="BL132">
        <v>169.3356785714286</v>
      </c>
      <c r="BM132">
        <v>23.779475</v>
      </c>
      <c r="BN132">
        <v>500.049857142857</v>
      </c>
      <c r="BO132">
        <v>90.12798214285715</v>
      </c>
      <c r="BP132">
        <v>0.1000875392857143</v>
      </c>
      <c r="BQ132">
        <v>26.49475357142857</v>
      </c>
      <c r="BR132">
        <v>27.483725</v>
      </c>
      <c r="BS132">
        <v>999.9000000000002</v>
      </c>
      <c r="BT132">
        <v>0</v>
      </c>
      <c r="BU132">
        <v>0</v>
      </c>
      <c r="BV132">
        <v>9990.556071428571</v>
      </c>
      <c r="BW132">
        <v>0</v>
      </c>
      <c r="BX132">
        <v>9.301001785714286</v>
      </c>
      <c r="BY132">
        <v>19.82481428571428</v>
      </c>
      <c r="BZ132">
        <v>176.2658214285714</v>
      </c>
      <c r="CA132">
        <v>155.8283214285714</v>
      </c>
      <c r="CB132">
        <v>0.7653480714285713</v>
      </c>
      <c r="CC132">
        <v>152.1861071428571</v>
      </c>
      <c r="CD132">
        <v>23.37525357142857</v>
      </c>
      <c r="CE132">
        <v>2.175743214285714</v>
      </c>
      <c r="CF132">
        <v>2.106765</v>
      </c>
      <c r="CG132">
        <v>18.78481428571428</v>
      </c>
      <c r="CH132">
        <v>18.27042142857143</v>
      </c>
      <c r="CI132">
        <v>1999.980714285715</v>
      </c>
      <c r="CJ132">
        <v>0.98000025</v>
      </c>
      <c r="CK132">
        <v>0.019999575</v>
      </c>
      <c r="CL132">
        <v>0</v>
      </c>
      <c r="CM132">
        <v>2.032689285714285</v>
      </c>
      <c r="CN132">
        <v>0</v>
      </c>
      <c r="CO132">
        <v>3281.760000000001</v>
      </c>
      <c r="CP132">
        <v>17338.06428571429</v>
      </c>
      <c r="CQ132">
        <v>37.72964285714285</v>
      </c>
      <c r="CR132">
        <v>39.031</v>
      </c>
      <c r="CS132">
        <v>38.06435714285714</v>
      </c>
      <c r="CT132">
        <v>37.01553571428571</v>
      </c>
      <c r="CU132">
        <v>37.58457142857143</v>
      </c>
      <c r="CV132">
        <v>1959.98</v>
      </c>
      <c r="CW132">
        <v>40.00071428571429</v>
      </c>
      <c r="CX132">
        <v>0</v>
      </c>
      <c r="CY132">
        <v>1679508320.7</v>
      </c>
      <c r="CZ132">
        <v>0</v>
      </c>
      <c r="DA132">
        <v>0</v>
      </c>
      <c r="DB132" t="s">
        <v>356</v>
      </c>
      <c r="DC132">
        <v>1679454360.5</v>
      </c>
      <c r="DD132">
        <v>1679454360.5</v>
      </c>
      <c r="DE132">
        <v>0</v>
      </c>
      <c r="DF132">
        <v>-0.152</v>
      </c>
      <c r="DG132">
        <v>-0.046</v>
      </c>
      <c r="DH132">
        <v>3.296</v>
      </c>
      <c r="DI132">
        <v>0.35</v>
      </c>
      <c r="DJ132">
        <v>420</v>
      </c>
      <c r="DK132">
        <v>24</v>
      </c>
      <c r="DL132">
        <v>0.27</v>
      </c>
      <c r="DM132">
        <v>0.09</v>
      </c>
      <c r="DN132">
        <v>19.651005</v>
      </c>
      <c r="DO132">
        <v>4.249064915572215</v>
      </c>
      <c r="DP132">
        <v>0.4101775036188605</v>
      </c>
      <c r="DQ132">
        <v>0</v>
      </c>
      <c r="DR132">
        <v>0.7708883999999999</v>
      </c>
      <c r="DS132">
        <v>-0.1057234446529098</v>
      </c>
      <c r="DT132">
        <v>0.01515531707487508</v>
      </c>
      <c r="DU132">
        <v>0</v>
      </c>
      <c r="DV132">
        <v>0</v>
      </c>
      <c r="DW132">
        <v>2</v>
      </c>
      <c r="DX132" t="s">
        <v>397</v>
      </c>
      <c r="DY132">
        <v>2.98105</v>
      </c>
      <c r="DZ132">
        <v>2.72844</v>
      </c>
      <c r="EA132">
        <v>0.0350514</v>
      </c>
      <c r="EB132">
        <v>0.031157</v>
      </c>
      <c r="EC132">
        <v>0.107548</v>
      </c>
      <c r="ED132">
        <v>0.106071</v>
      </c>
      <c r="EE132">
        <v>29032.2</v>
      </c>
      <c r="EF132">
        <v>28757.7</v>
      </c>
      <c r="EG132">
        <v>30611.5</v>
      </c>
      <c r="EH132">
        <v>29923.4</v>
      </c>
      <c r="EI132">
        <v>37669.7</v>
      </c>
      <c r="EJ132">
        <v>35198.8</v>
      </c>
      <c r="EK132">
        <v>46808.5</v>
      </c>
      <c r="EL132">
        <v>44492.7</v>
      </c>
      <c r="EM132">
        <v>1.88875</v>
      </c>
      <c r="EN132">
        <v>1.90987</v>
      </c>
      <c r="EO132">
        <v>0.12701</v>
      </c>
      <c r="EP132">
        <v>0</v>
      </c>
      <c r="EQ132">
        <v>25.3952</v>
      </c>
      <c r="ER132">
        <v>999.9</v>
      </c>
      <c r="ES132">
        <v>50.8</v>
      </c>
      <c r="ET132">
        <v>30</v>
      </c>
      <c r="EU132">
        <v>24.0138</v>
      </c>
      <c r="EV132">
        <v>63.0008</v>
      </c>
      <c r="EW132">
        <v>22.492</v>
      </c>
      <c r="EX132">
        <v>1</v>
      </c>
      <c r="EY132">
        <v>-0.135772</v>
      </c>
      <c r="EZ132">
        <v>-0.09133719999999999</v>
      </c>
      <c r="FA132">
        <v>20.2039</v>
      </c>
      <c r="FB132">
        <v>5.23107</v>
      </c>
      <c r="FC132">
        <v>11.968</v>
      </c>
      <c r="FD132">
        <v>4.971</v>
      </c>
      <c r="FE132">
        <v>3.28965</v>
      </c>
      <c r="FF132">
        <v>9999</v>
      </c>
      <c r="FG132">
        <v>9999</v>
      </c>
      <c r="FH132">
        <v>9999</v>
      </c>
      <c r="FI132">
        <v>999.9</v>
      </c>
      <c r="FJ132">
        <v>4.97295</v>
      </c>
      <c r="FK132">
        <v>1.87698</v>
      </c>
      <c r="FL132">
        <v>1.87515</v>
      </c>
      <c r="FM132">
        <v>1.87793</v>
      </c>
      <c r="FN132">
        <v>1.87466</v>
      </c>
      <c r="FO132">
        <v>1.87832</v>
      </c>
      <c r="FP132">
        <v>1.87533</v>
      </c>
      <c r="FQ132">
        <v>1.87646</v>
      </c>
      <c r="FR132">
        <v>0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2.577</v>
      </c>
      <c r="GF132">
        <v>0.3616</v>
      </c>
      <c r="GG132">
        <v>1.972114183739502</v>
      </c>
      <c r="GH132">
        <v>0.004449671774874308</v>
      </c>
      <c r="GI132">
        <v>-1.829466635312074E-06</v>
      </c>
      <c r="GJ132">
        <v>4.661545964856727E-10</v>
      </c>
      <c r="GK132">
        <v>0.005649818396270764</v>
      </c>
      <c r="GL132">
        <v>0.003047750899037379</v>
      </c>
      <c r="GM132">
        <v>0.0005145890388989142</v>
      </c>
      <c r="GN132">
        <v>-5.930110997495773E-07</v>
      </c>
      <c r="GO132">
        <v>0</v>
      </c>
      <c r="GP132">
        <v>2134</v>
      </c>
      <c r="GQ132">
        <v>1</v>
      </c>
      <c r="GR132">
        <v>23</v>
      </c>
      <c r="GS132">
        <v>898.8</v>
      </c>
      <c r="GT132">
        <v>898.8</v>
      </c>
      <c r="GU132">
        <v>0.427246</v>
      </c>
      <c r="GV132">
        <v>2.5708</v>
      </c>
      <c r="GW132">
        <v>1.39893</v>
      </c>
      <c r="GX132">
        <v>2.3584</v>
      </c>
      <c r="GY132">
        <v>1.44897</v>
      </c>
      <c r="GZ132">
        <v>2.4939</v>
      </c>
      <c r="HA132">
        <v>36.105</v>
      </c>
      <c r="HB132">
        <v>24.0612</v>
      </c>
      <c r="HC132">
        <v>18</v>
      </c>
      <c r="HD132">
        <v>489.06</v>
      </c>
      <c r="HE132">
        <v>473.544</v>
      </c>
      <c r="HF132">
        <v>24.702</v>
      </c>
      <c r="HG132">
        <v>25.3704</v>
      </c>
      <c r="HH132">
        <v>30.0001</v>
      </c>
      <c r="HI132">
        <v>25.1998</v>
      </c>
      <c r="HJ132">
        <v>25.2755</v>
      </c>
      <c r="HK132">
        <v>8.45434</v>
      </c>
      <c r="HL132">
        <v>11.517</v>
      </c>
      <c r="HM132">
        <v>100</v>
      </c>
      <c r="HN132">
        <v>24.7152</v>
      </c>
      <c r="HO132">
        <v>99.31319999999999</v>
      </c>
      <c r="HP132">
        <v>23.409</v>
      </c>
      <c r="HQ132">
        <v>101.174</v>
      </c>
      <c r="HR132">
        <v>102.315</v>
      </c>
    </row>
    <row r="133" spans="1:226">
      <c r="A133">
        <v>117</v>
      </c>
      <c r="B133">
        <v>1679508295.6</v>
      </c>
      <c r="C133">
        <v>3039.5</v>
      </c>
      <c r="D133" t="s">
        <v>593</v>
      </c>
      <c r="E133" t="s">
        <v>594</v>
      </c>
      <c r="F133">
        <v>5</v>
      </c>
      <c r="G133" t="s">
        <v>353</v>
      </c>
      <c r="H133" t="s">
        <v>354</v>
      </c>
      <c r="I133">
        <v>1679508288.1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122.0311632469733</v>
      </c>
      <c r="AK133">
        <v>135.3624303030303</v>
      </c>
      <c r="AL133">
        <v>-3.322054727631502</v>
      </c>
      <c r="AM133">
        <v>63.93369429513372</v>
      </c>
      <c r="AN133">
        <f>(AP133 - AO133 + BO133*1E3/(8.314*(BQ133+273.15)) * AR133/BN133 * AQ133) * BN133/(100*BB133) * 1000/(1000 - AP133)</f>
        <v>0</v>
      </c>
      <c r="AO133">
        <v>23.38247144874357</v>
      </c>
      <c r="AP133">
        <v>24.16350303030302</v>
      </c>
      <c r="AQ133">
        <v>6.355769704823146E-06</v>
      </c>
      <c r="AR133">
        <v>100.9875523592358</v>
      </c>
      <c r="AS133">
        <v>3</v>
      </c>
      <c r="AT133">
        <v>1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1.65</v>
      </c>
      <c r="BC133">
        <v>0.5</v>
      </c>
      <c r="BD133" t="s">
        <v>355</v>
      </c>
      <c r="BE133">
        <v>2</v>
      </c>
      <c r="BF133" t="b">
        <v>1</v>
      </c>
      <c r="BG133">
        <v>1679508288.1</v>
      </c>
      <c r="BH133">
        <v>154.8315185185185</v>
      </c>
      <c r="BI133">
        <v>134.6467407407407</v>
      </c>
      <c r="BJ133">
        <v>24.15211111111111</v>
      </c>
      <c r="BK133">
        <v>23.38554074074074</v>
      </c>
      <c r="BL133">
        <v>152.223074074074</v>
      </c>
      <c r="BM133">
        <v>23.79068888888889</v>
      </c>
      <c r="BN133">
        <v>500.0503703703704</v>
      </c>
      <c r="BO133">
        <v>90.1271</v>
      </c>
      <c r="BP133">
        <v>0.1000610555555556</v>
      </c>
      <c r="BQ133">
        <v>26.49251481481482</v>
      </c>
      <c r="BR133">
        <v>27.47942592592593</v>
      </c>
      <c r="BS133">
        <v>999.9000000000001</v>
      </c>
      <c r="BT133">
        <v>0</v>
      </c>
      <c r="BU133">
        <v>0</v>
      </c>
      <c r="BV133">
        <v>9991.245925925927</v>
      </c>
      <c r="BW133">
        <v>0</v>
      </c>
      <c r="BX133">
        <v>9.303772592592592</v>
      </c>
      <c r="BY133">
        <v>20.1848962962963</v>
      </c>
      <c r="BZ133">
        <v>158.6634814814815</v>
      </c>
      <c r="CA133">
        <v>137.8708888888889</v>
      </c>
      <c r="CB133">
        <v>0.7665712592592592</v>
      </c>
      <c r="CC133">
        <v>134.6467407407407</v>
      </c>
      <c r="CD133">
        <v>23.38554074074074</v>
      </c>
      <c r="CE133">
        <v>2.17675925925926</v>
      </c>
      <c r="CF133">
        <v>2.107671111111111</v>
      </c>
      <c r="CG133">
        <v>18.79228518518518</v>
      </c>
      <c r="CH133">
        <v>18.27727777777778</v>
      </c>
      <c r="CI133">
        <v>1999.959629629629</v>
      </c>
      <c r="CJ133">
        <v>0.9800010000000001</v>
      </c>
      <c r="CK133">
        <v>0.0199988</v>
      </c>
      <c r="CL133">
        <v>0</v>
      </c>
      <c r="CM133">
        <v>2.086503703703704</v>
      </c>
      <c r="CN133">
        <v>0</v>
      </c>
      <c r="CO133">
        <v>3287.148148148148</v>
      </c>
      <c r="CP133">
        <v>17337.88518518518</v>
      </c>
      <c r="CQ133">
        <v>37.70125925925926</v>
      </c>
      <c r="CR133">
        <v>39.00448148148148</v>
      </c>
      <c r="CS133">
        <v>38.0412962962963</v>
      </c>
      <c r="CT133">
        <v>37.01607407407408</v>
      </c>
      <c r="CU133">
        <v>37.57614814814815</v>
      </c>
      <c r="CV133">
        <v>1959.959629629629</v>
      </c>
      <c r="CW133">
        <v>40</v>
      </c>
      <c r="CX133">
        <v>0</v>
      </c>
      <c r="CY133">
        <v>1679508325.5</v>
      </c>
      <c r="CZ133">
        <v>0</v>
      </c>
      <c r="DA133">
        <v>0</v>
      </c>
      <c r="DB133" t="s">
        <v>356</v>
      </c>
      <c r="DC133">
        <v>1679454360.5</v>
      </c>
      <c r="DD133">
        <v>1679454360.5</v>
      </c>
      <c r="DE133">
        <v>0</v>
      </c>
      <c r="DF133">
        <v>-0.152</v>
      </c>
      <c r="DG133">
        <v>-0.046</v>
      </c>
      <c r="DH133">
        <v>3.296</v>
      </c>
      <c r="DI133">
        <v>0.35</v>
      </c>
      <c r="DJ133">
        <v>420</v>
      </c>
      <c r="DK133">
        <v>24</v>
      </c>
      <c r="DL133">
        <v>0.27</v>
      </c>
      <c r="DM133">
        <v>0.09</v>
      </c>
      <c r="DN133">
        <v>19.9250825</v>
      </c>
      <c r="DO133">
        <v>4.174337335834886</v>
      </c>
      <c r="DP133">
        <v>0.4031820189985539</v>
      </c>
      <c r="DQ133">
        <v>0</v>
      </c>
      <c r="DR133">
        <v>0.7686771749999999</v>
      </c>
      <c r="DS133">
        <v>-0.005695621013134223</v>
      </c>
      <c r="DT133">
        <v>0.01302032263979565</v>
      </c>
      <c r="DU133">
        <v>1</v>
      </c>
      <c r="DV133">
        <v>1</v>
      </c>
      <c r="DW133">
        <v>2</v>
      </c>
      <c r="DX133" t="s">
        <v>357</v>
      </c>
      <c r="DY133">
        <v>2.98073</v>
      </c>
      <c r="DZ133">
        <v>2.72818</v>
      </c>
      <c r="EA133">
        <v>0.0313975</v>
      </c>
      <c r="EB133">
        <v>0.0273037</v>
      </c>
      <c r="EC133">
        <v>0.107561</v>
      </c>
      <c r="ED133">
        <v>0.106056</v>
      </c>
      <c r="EE133">
        <v>29142.5</v>
      </c>
      <c r="EF133">
        <v>28872.3</v>
      </c>
      <c r="EG133">
        <v>30611.8</v>
      </c>
      <c r="EH133">
        <v>29923.5</v>
      </c>
      <c r="EI133">
        <v>37668.8</v>
      </c>
      <c r="EJ133">
        <v>35199.2</v>
      </c>
      <c r="EK133">
        <v>46808.5</v>
      </c>
      <c r="EL133">
        <v>44492.9</v>
      </c>
      <c r="EM133">
        <v>1.88878</v>
      </c>
      <c r="EN133">
        <v>1.90998</v>
      </c>
      <c r="EO133">
        <v>0.126787</v>
      </c>
      <c r="EP133">
        <v>0</v>
      </c>
      <c r="EQ133">
        <v>25.3952</v>
      </c>
      <c r="ER133">
        <v>999.9</v>
      </c>
      <c r="ES133">
        <v>50.7</v>
      </c>
      <c r="ET133">
        <v>30</v>
      </c>
      <c r="EU133">
        <v>23.9674</v>
      </c>
      <c r="EV133">
        <v>63.1008</v>
      </c>
      <c r="EW133">
        <v>22.476</v>
      </c>
      <c r="EX133">
        <v>1</v>
      </c>
      <c r="EY133">
        <v>-0.135567</v>
      </c>
      <c r="EZ133">
        <v>-0.114861</v>
      </c>
      <c r="FA133">
        <v>20.2041</v>
      </c>
      <c r="FB133">
        <v>5.23077</v>
      </c>
      <c r="FC133">
        <v>11.968</v>
      </c>
      <c r="FD133">
        <v>4.971</v>
      </c>
      <c r="FE133">
        <v>3.28965</v>
      </c>
      <c r="FF133">
        <v>9999</v>
      </c>
      <c r="FG133">
        <v>9999</v>
      </c>
      <c r="FH133">
        <v>9999</v>
      </c>
      <c r="FI133">
        <v>999.9</v>
      </c>
      <c r="FJ133">
        <v>4.97296</v>
      </c>
      <c r="FK133">
        <v>1.87698</v>
      </c>
      <c r="FL133">
        <v>1.87515</v>
      </c>
      <c r="FM133">
        <v>1.87794</v>
      </c>
      <c r="FN133">
        <v>1.87464</v>
      </c>
      <c r="FO133">
        <v>1.87832</v>
      </c>
      <c r="FP133">
        <v>1.87533</v>
      </c>
      <c r="FQ133">
        <v>1.87643</v>
      </c>
      <c r="FR133">
        <v>0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2.513</v>
      </c>
      <c r="GF133">
        <v>0.3617</v>
      </c>
      <c r="GG133">
        <v>1.972114183739502</v>
      </c>
      <c r="GH133">
        <v>0.004449671774874308</v>
      </c>
      <c r="GI133">
        <v>-1.829466635312074E-06</v>
      </c>
      <c r="GJ133">
        <v>4.661545964856727E-10</v>
      </c>
      <c r="GK133">
        <v>0.005649818396270764</v>
      </c>
      <c r="GL133">
        <v>0.003047750899037379</v>
      </c>
      <c r="GM133">
        <v>0.0005145890388989142</v>
      </c>
      <c r="GN133">
        <v>-5.930110997495773E-07</v>
      </c>
      <c r="GO133">
        <v>0</v>
      </c>
      <c r="GP133">
        <v>2134</v>
      </c>
      <c r="GQ133">
        <v>1</v>
      </c>
      <c r="GR133">
        <v>23</v>
      </c>
      <c r="GS133">
        <v>898.9</v>
      </c>
      <c r="GT133">
        <v>898.9</v>
      </c>
      <c r="GU133">
        <v>0.384521</v>
      </c>
      <c r="GV133">
        <v>2.59277</v>
      </c>
      <c r="GW133">
        <v>1.39893</v>
      </c>
      <c r="GX133">
        <v>2.3584</v>
      </c>
      <c r="GY133">
        <v>1.44897</v>
      </c>
      <c r="GZ133">
        <v>2.38892</v>
      </c>
      <c r="HA133">
        <v>36.105</v>
      </c>
      <c r="HB133">
        <v>24.0525</v>
      </c>
      <c r="HC133">
        <v>18</v>
      </c>
      <c r="HD133">
        <v>489.074</v>
      </c>
      <c r="HE133">
        <v>473.609</v>
      </c>
      <c r="HF133">
        <v>24.7156</v>
      </c>
      <c r="HG133">
        <v>25.3704</v>
      </c>
      <c r="HH133">
        <v>30.0003</v>
      </c>
      <c r="HI133">
        <v>25.1998</v>
      </c>
      <c r="HJ133">
        <v>25.2755</v>
      </c>
      <c r="HK133">
        <v>7.67692</v>
      </c>
      <c r="HL133">
        <v>11.517</v>
      </c>
      <c r="HM133">
        <v>100</v>
      </c>
      <c r="HN133">
        <v>24.7323</v>
      </c>
      <c r="HO133">
        <v>85.95529999999999</v>
      </c>
      <c r="HP133">
        <v>23.409</v>
      </c>
      <c r="HQ133">
        <v>101.174</v>
      </c>
      <c r="HR133">
        <v>102.315</v>
      </c>
    </row>
    <row r="134" spans="1:226">
      <c r="A134">
        <v>118</v>
      </c>
      <c r="B134">
        <v>1679508300.6</v>
      </c>
      <c r="C134">
        <v>3044.5</v>
      </c>
      <c r="D134" t="s">
        <v>595</v>
      </c>
      <c r="E134" t="s">
        <v>596</v>
      </c>
      <c r="F134">
        <v>5</v>
      </c>
      <c r="G134" t="s">
        <v>353</v>
      </c>
      <c r="H134" t="s">
        <v>354</v>
      </c>
      <c r="I134">
        <v>1679508292.814285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105.0284048230111</v>
      </c>
      <c r="AK134">
        <v>118.6618181818181</v>
      </c>
      <c r="AL134">
        <v>-3.341896143705531</v>
      </c>
      <c r="AM134">
        <v>63.93369429513372</v>
      </c>
      <c r="AN134">
        <f>(AP134 - AO134 + BO134*1E3/(8.314*(BQ134+273.15)) * AR134/BN134 * AQ134) * BN134/(100*BB134) * 1000/(1000 - AP134)</f>
        <v>0</v>
      </c>
      <c r="AO134">
        <v>23.3763970488175</v>
      </c>
      <c r="AP134">
        <v>24.16639272727272</v>
      </c>
      <c r="AQ134">
        <v>5.127550170575019E-06</v>
      </c>
      <c r="AR134">
        <v>100.9875523592358</v>
      </c>
      <c r="AS134">
        <v>3</v>
      </c>
      <c r="AT134">
        <v>1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1.65</v>
      </c>
      <c r="BC134">
        <v>0.5</v>
      </c>
      <c r="BD134" t="s">
        <v>355</v>
      </c>
      <c r="BE134">
        <v>2</v>
      </c>
      <c r="BF134" t="b">
        <v>1</v>
      </c>
      <c r="BG134">
        <v>1679508292.814285</v>
      </c>
      <c r="BH134">
        <v>139.5033571428571</v>
      </c>
      <c r="BI134">
        <v>118.9939428571428</v>
      </c>
      <c r="BJ134">
        <v>24.16003214285714</v>
      </c>
      <c r="BK134">
        <v>23.38228928571429</v>
      </c>
      <c r="BL134">
        <v>136.9552142857143</v>
      </c>
      <c r="BM134">
        <v>23.79840714285714</v>
      </c>
      <c r="BN134">
        <v>500.0345</v>
      </c>
      <c r="BO134">
        <v>90.12545714285713</v>
      </c>
      <c r="BP134">
        <v>0.1000107857142857</v>
      </c>
      <c r="BQ134">
        <v>26.49013571428572</v>
      </c>
      <c r="BR134">
        <v>27.47950714285714</v>
      </c>
      <c r="BS134">
        <v>999.9000000000002</v>
      </c>
      <c r="BT134">
        <v>0</v>
      </c>
      <c r="BU134">
        <v>0</v>
      </c>
      <c r="BV134">
        <v>9994.951785714287</v>
      </c>
      <c r="BW134">
        <v>0</v>
      </c>
      <c r="BX134">
        <v>9.301493928571428</v>
      </c>
      <c r="BY134">
        <v>20.50945714285714</v>
      </c>
      <c r="BZ134">
        <v>142.9571785714286</v>
      </c>
      <c r="CA134">
        <v>121.842925</v>
      </c>
      <c r="CB134">
        <v>0.7777532142857142</v>
      </c>
      <c r="CC134">
        <v>118.9939428571428</v>
      </c>
      <c r="CD134">
        <v>23.38228928571429</v>
      </c>
      <c r="CE134">
        <v>2.177433928571428</v>
      </c>
      <c r="CF134">
        <v>2.107338571428572</v>
      </c>
      <c r="CG134">
        <v>18.79724642857143</v>
      </c>
      <c r="CH134">
        <v>18.27476071428572</v>
      </c>
      <c r="CI134">
        <v>2000.047857142857</v>
      </c>
      <c r="CJ134">
        <v>0.9800009999999998</v>
      </c>
      <c r="CK134">
        <v>0.0199988</v>
      </c>
      <c r="CL134">
        <v>0</v>
      </c>
      <c r="CM134">
        <v>2.068082142857143</v>
      </c>
      <c r="CN134">
        <v>0</v>
      </c>
      <c r="CO134">
        <v>3295.327857142859</v>
      </c>
      <c r="CP134">
        <v>17338.64642857143</v>
      </c>
      <c r="CQ134">
        <v>37.67385714285714</v>
      </c>
      <c r="CR134">
        <v>38.99546428571428</v>
      </c>
      <c r="CS134">
        <v>38.031</v>
      </c>
      <c r="CT134">
        <v>36.9975</v>
      </c>
      <c r="CU134">
        <v>37.57557142857143</v>
      </c>
      <c r="CV134">
        <v>1960.047857142857</v>
      </c>
      <c r="CW134">
        <v>40</v>
      </c>
      <c r="CX134">
        <v>0</v>
      </c>
      <c r="CY134">
        <v>1679508330.9</v>
      </c>
      <c r="CZ134">
        <v>0</v>
      </c>
      <c r="DA134">
        <v>0</v>
      </c>
      <c r="DB134" t="s">
        <v>356</v>
      </c>
      <c r="DC134">
        <v>1679454360.5</v>
      </c>
      <c r="DD134">
        <v>1679454360.5</v>
      </c>
      <c r="DE134">
        <v>0</v>
      </c>
      <c r="DF134">
        <v>-0.152</v>
      </c>
      <c r="DG134">
        <v>-0.046</v>
      </c>
      <c r="DH134">
        <v>3.296</v>
      </c>
      <c r="DI134">
        <v>0.35</v>
      </c>
      <c r="DJ134">
        <v>420</v>
      </c>
      <c r="DK134">
        <v>24</v>
      </c>
      <c r="DL134">
        <v>0.27</v>
      </c>
      <c r="DM134">
        <v>0.09</v>
      </c>
      <c r="DN134">
        <v>20.29162926829268</v>
      </c>
      <c r="DO134">
        <v>3.981037630662025</v>
      </c>
      <c r="DP134">
        <v>0.3935793800641234</v>
      </c>
      <c r="DQ134">
        <v>0</v>
      </c>
      <c r="DR134">
        <v>0.7703282439024389</v>
      </c>
      <c r="DS134">
        <v>0.136368480836237</v>
      </c>
      <c r="DT134">
        <v>0.01362371632401002</v>
      </c>
      <c r="DU134">
        <v>0</v>
      </c>
      <c r="DV134">
        <v>0</v>
      </c>
      <c r="DW134">
        <v>2</v>
      </c>
      <c r="DX134" t="s">
        <v>397</v>
      </c>
      <c r="DY134">
        <v>2.98099</v>
      </c>
      <c r="DZ134">
        <v>2.72824</v>
      </c>
      <c r="EA134">
        <v>0.027648</v>
      </c>
      <c r="EB134">
        <v>0.023333</v>
      </c>
      <c r="EC134">
        <v>0.107567</v>
      </c>
      <c r="ED134">
        <v>0.106038</v>
      </c>
      <c r="EE134">
        <v>29255.1</v>
      </c>
      <c r="EF134">
        <v>28990.5</v>
      </c>
      <c r="EG134">
        <v>30611.6</v>
      </c>
      <c r="EH134">
        <v>29923.8</v>
      </c>
      <c r="EI134">
        <v>37668.3</v>
      </c>
      <c r="EJ134">
        <v>35199.7</v>
      </c>
      <c r="EK134">
        <v>46808.5</v>
      </c>
      <c r="EL134">
        <v>44492.9</v>
      </c>
      <c r="EM134">
        <v>1.88888</v>
      </c>
      <c r="EN134">
        <v>1.90958</v>
      </c>
      <c r="EO134">
        <v>0.128169</v>
      </c>
      <c r="EP134">
        <v>0</v>
      </c>
      <c r="EQ134">
        <v>25.3944</v>
      </c>
      <c r="ER134">
        <v>999.9</v>
      </c>
      <c r="ES134">
        <v>50.7</v>
      </c>
      <c r="ET134">
        <v>30</v>
      </c>
      <c r="EU134">
        <v>23.9677</v>
      </c>
      <c r="EV134">
        <v>63.0508</v>
      </c>
      <c r="EW134">
        <v>22.5481</v>
      </c>
      <c r="EX134">
        <v>1</v>
      </c>
      <c r="EY134">
        <v>-0.135081</v>
      </c>
      <c r="EZ134">
        <v>-0.144485</v>
      </c>
      <c r="FA134">
        <v>20.2038</v>
      </c>
      <c r="FB134">
        <v>5.23047</v>
      </c>
      <c r="FC134">
        <v>11.968</v>
      </c>
      <c r="FD134">
        <v>4.97085</v>
      </c>
      <c r="FE134">
        <v>3.28965</v>
      </c>
      <c r="FF134">
        <v>9999</v>
      </c>
      <c r="FG134">
        <v>9999</v>
      </c>
      <c r="FH134">
        <v>9999</v>
      </c>
      <c r="FI134">
        <v>999.9</v>
      </c>
      <c r="FJ134">
        <v>4.97293</v>
      </c>
      <c r="FK134">
        <v>1.87701</v>
      </c>
      <c r="FL134">
        <v>1.87515</v>
      </c>
      <c r="FM134">
        <v>1.87795</v>
      </c>
      <c r="FN134">
        <v>1.87469</v>
      </c>
      <c r="FO134">
        <v>1.87833</v>
      </c>
      <c r="FP134">
        <v>1.87535</v>
      </c>
      <c r="FQ134">
        <v>1.87647</v>
      </c>
      <c r="FR134">
        <v>0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2.448</v>
      </c>
      <c r="GF134">
        <v>0.3618</v>
      </c>
      <c r="GG134">
        <v>1.972114183739502</v>
      </c>
      <c r="GH134">
        <v>0.004449671774874308</v>
      </c>
      <c r="GI134">
        <v>-1.829466635312074E-06</v>
      </c>
      <c r="GJ134">
        <v>4.661545964856727E-10</v>
      </c>
      <c r="GK134">
        <v>0.005649818396270764</v>
      </c>
      <c r="GL134">
        <v>0.003047750899037379</v>
      </c>
      <c r="GM134">
        <v>0.0005145890388989142</v>
      </c>
      <c r="GN134">
        <v>-5.930110997495773E-07</v>
      </c>
      <c r="GO134">
        <v>0</v>
      </c>
      <c r="GP134">
        <v>2134</v>
      </c>
      <c r="GQ134">
        <v>1</v>
      </c>
      <c r="GR134">
        <v>23</v>
      </c>
      <c r="GS134">
        <v>899</v>
      </c>
      <c r="GT134">
        <v>899</v>
      </c>
      <c r="GU134">
        <v>0.34668</v>
      </c>
      <c r="GV134">
        <v>2.58301</v>
      </c>
      <c r="GW134">
        <v>1.39893</v>
      </c>
      <c r="GX134">
        <v>2.3584</v>
      </c>
      <c r="GY134">
        <v>1.44897</v>
      </c>
      <c r="GZ134">
        <v>2.51099</v>
      </c>
      <c r="HA134">
        <v>36.105</v>
      </c>
      <c r="HB134">
        <v>24.07</v>
      </c>
      <c r="HC134">
        <v>18</v>
      </c>
      <c r="HD134">
        <v>489.141</v>
      </c>
      <c r="HE134">
        <v>473.351</v>
      </c>
      <c r="HF134">
        <v>24.7327</v>
      </c>
      <c r="HG134">
        <v>25.3713</v>
      </c>
      <c r="HH134">
        <v>30.0004</v>
      </c>
      <c r="HI134">
        <v>25.2018</v>
      </c>
      <c r="HJ134">
        <v>25.2755</v>
      </c>
      <c r="HK134">
        <v>6.84094</v>
      </c>
      <c r="HL134">
        <v>11.517</v>
      </c>
      <c r="HM134">
        <v>100</v>
      </c>
      <c r="HN134">
        <v>24.7481</v>
      </c>
      <c r="HO134">
        <v>65.9226</v>
      </c>
      <c r="HP134">
        <v>23.409</v>
      </c>
      <c r="HQ134">
        <v>101.174</v>
      </c>
      <c r="HR134">
        <v>102.316</v>
      </c>
    </row>
    <row r="135" spans="1:226">
      <c r="A135">
        <v>119</v>
      </c>
      <c r="B135">
        <v>1679508305.6</v>
      </c>
      <c r="C135">
        <v>3049.5</v>
      </c>
      <c r="D135" t="s">
        <v>597</v>
      </c>
      <c r="E135" t="s">
        <v>598</v>
      </c>
      <c r="F135">
        <v>5</v>
      </c>
      <c r="G135" t="s">
        <v>353</v>
      </c>
      <c r="H135" t="s">
        <v>354</v>
      </c>
      <c r="I135">
        <v>1679508298.1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88.01247801265365</v>
      </c>
      <c r="AK135">
        <v>102.0262363636363</v>
      </c>
      <c r="AL135">
        <v>-3.32946909699246</v>
      </c>
      <c r="AM135">
        <v>63.93369429513372</v>
      </c>
      <c r="AN135">
        <f>(AP135 - AO135 + BO135*1E3/(8.314*(BQ135+273.15)) * AR135/BN135 * AQ135) * BN135/(100*BB135) * 1000/(1000 - AP135)</f>
        <v>0</v>
      </c>
      <c r="AO135">
        <v>23.37199723601509</v>
      </c>
      <c r="AP135">
        <v>24.16557151515151</v>
      </c>
      <c r="AQ135">
        <v>4.083844020468162E-07</v>
      </c>
      <c r="AR135">
        <v>100.9875523592358</v>
      </c>
      <c r="AS135">
        <v>3</v>
      </c>
      <c r="AT135">
        <v>1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1.65</v>
      </c>
      <c r="BC135">
        <v>0.5</v>
      </c>
      <c r="BD135" t="s">
        <v>355</v>
      </c>
      <c r="BE135">
        <v>2</v>
      </c>
      <c r="BF135" t="b">
        <v>1</v>
      </c>
      <c r="BG135">
        <v>1679508298.1</v>
      </c>
      <c r="BH135">
        <v>122.3170259259259</v>
      </c>
      <c r="BI135">
        <v>101.4365518518518</v>
      </c>
      <c r="BJ135">
        <v>24.16414444444444</v>
      </c>
      <c r="BK135">
        <v>23.37707037037037</v>
      </c>
      <c r="BL135">
        <v>119.8373185185185</v>
      </c>
      <c r="BM135">
        <v>23.8024037037037</v>
      </c>
      <c r="BN135">
        <v>500.031111111111</v>
      </c>
      <c r="BO135">
        <v>90.1247</v>
      </c>
      <c r="BP135">
        <v>0.09992163333333333</v>
      </c>
      <c r="BQ135">
        <v>26.48969259259259</v>
      </c>
      <c r="BR135">
        <v>27.4813962962963</v>
      </c>
      <c r="BS135">
        <v>999.9000000000001</v>
      </c>
      <c r="BT135">
        <v>0</v>
      </c>
      <c r="BU135">
        <v>0</v>
      </c>
      <c r="BV135">
        <v>9996.828518518518</v>
      </c>
      <c r="BW135">
        <v>0</v>
      </c>
      <c r="BX135">
        <v>9.306377037037038</v>
      </c>
      <c r="BY135">
        <v>20.88043333333333</v>
      </c>
      <c r="BZ135">
        <v>125.3458518518519</v>
      </c>
      <c r="CA135">
        <v>103.8646222222222</v>
      </c>
      <c r="CB135">
        <v>0.787079185185185</v>
      </c>
      <c r="CC135">
        <v>101.4365518518518</v>
      </c>
      <c r="CD135">
        <v>23.37707037037037</v>
      </c>
      <c r="CE135">
        <v>2.177786296296296</v>
      </c>
      <c r="CF135">
        <v>2.106851111111111</v>
      </c>
      <c r="CG135">
        <v>18.79983333333334</v>
      </c>
      <c r="CH135">
        <v>18.27107407407407</v>
      </c>
      <c r="CI135">
        <v>2000.034074074074</v>
      </c>
      <c r="CJ135">
        <v>0.9799997777777776</v>
      </c>
      <c r="CK135">
        <v>0.02000006296296297</v>
      </c>
      <c r="CL135">
        <v>0</v>
      </c>
      <c r="CM135">
        <v>2.069107407407408</v>
      </c>
      <c r="CN135">
        <v>0</v>
      </c>
      <c r="CO135">
        <v>3305.68888888889</v>
      </c>
      <c r="CP135">
        <v>17338.50740740741</v>
      </c>
      <c r="CQ135">
        <v>37.69422222222222</v>
      </c>
      <c r="CR135">
        <v>38.97666666666666</v>
      </c>
      <c r="CS135">
        <v>38.02996296296296</v>
      </c>
      <c r="CT135">
        <v>36.99503703703704</v>
      </c>
      <c r="CU135">
        <v>37.57144444444445</v>
      </c>
      <c r="CV135">
        <v>1960.034074074074</v>
      </c>
      <c r="CW135">
        <v>40</v>
      </c>
      <c r="CX135">
        <v>0</v>
      </c>
      <c r="CY135">
        <v>1679508335.7</v>
      </c>
      <c r="CZ135">
        <v>0</v>
      </c>
      <c r="DA135">
        <v>0</v>
      </c>
      <c r="DB135" t="s">
        <v>356</v>
      </c>
      <c r="DC135">
        <v>1679454360.5</v>
      </c>
      <c r="DD135">
        <v>1679454360.5</v>
      </c>
      <c r="DE135">
        <v>0</v>
      </c>
      <c r="DF135">
        <v>-0.152</v>
      </c>
      <c r="DG135">
        <v>-0.046</v>
      </c>
      <c r="DH135">
        <v>3.296</v>
      </c>
      <c r="DI135">
        <v>0.35</v>
      </c>
      <c r="DJ135">
        <v>420</v>
      </c>
      <c r="DK135">
        <v>24</v>
      </c>
      <c r="DL135">
        <v>0.27</v>
      </c>
      <c r="DM135">
        <v>0.09</v>
      </c>
      <c r="DN135">
        <v>20.63783414634146</v>
      </c>
      <c r="DO135">
        <v>4.218478745644649</v>
      </c>
      <c r="DP135">
        <v>0.4168438062800349</v>
      </c>
      <c r="DQ135">
        <v>0</v>
      </c>
      <c r="DR135">
        <v>0.7801555853658536</v>
      </c>
      <c r="DS135">
        <v>0.1126555818815331</v>
      </c>
      <c r="DT135">
        <v>0.01136404704185714</v>
      </c>
      <c r="DU135">
        <v>0</v>
      </c>
      <c r="DV135">
        <v>0</v>
      </c>
      <c r="DW135">
        <v>2</v>
      </c>
      <c r="DX135" t="s">
        <v>397</v>
      </c>
      <c r="DY135">
        <v>2.98086</v>
      </c>
      <c r="DZ135">
        <v>2.7283</v>
      </c>
      <c r="EA135">
        <v>0.0238247</v>
      </c>
      <c r="EB135">
        <v>0.0192952</v>
      </c>
      <c r="EC135">
        <v>0.107565</v>
      </c>
      <c r="ED135">
        <v>0.106022</v>
      </c>
      <c r="EE135">
        <v>29370.4</v>
      </c>
      <c r="EF135">
        <v>29110.2</v>
      </c>
      <c r="EG135">
        <v>30611.8</v>
      </c>
      <c r="EH135">
        <v>29923.6</v>
      </c>
      <c r="EI135">
        <v>37668.3</v>
      </c>
      <c r="EJ135">
        <v>35200</v>
      </c>
      <c r="EK135">
        <v>46808.7</v>
      </c>
      <c r="EL135">
        <v>44492.8</v>
      </c>
      <c r="EM135">
        <v>1.8887</v>
      </c>
      <c r="EN135">
        <v>1.9093</v>
      </c>
      <c r="EO135">
        <v>0.128347</v>
      </c>
      <c r="EP135">
        <v>0</v>
      </c>
      <c r="EQ135">
        <v>25.393</v>
      </c>
      <c r="ER135">
        <v>999.9</v>
      </c>
      <c r="ES135">
        <v>50.7</v>
      </c>
      <c r="ET135">
        <v>30</v>
      </c>
      <c r="EU135">
        <v>23.9684</v>
      </c>
      <c r="EV135">
        <v>63.1208</v>
      </c>
      <c r="EW135">
        <v>22.4479</v>
      </c>
      <c r="EX135">
        <v>1</v>
      </c>
      <c r="EY135">
        <v>-0.135229</v>
      </c>
      <c r="EZ135">
        <v>-0.136563</v>
      </c>
      <c r="FA135">
        <v>20.2038</v>
      </c>
      <c r="FB135">
        <v>5.23017</v>
      </c>
      <c r="FC135">
        <v>11.968</v>
      </c>
      <c r="FD135">
        <v>4.9704</v>
      </c>
      <c r="FE135">
        <v>3.2895</v>
      </c>
      <c r="FF135">
        <v>9999</v>
      </c>
      <c r="FG135">
        <v>9999</v>
      </c>
      <c r="FH135">
        <v>9999</v>
      </c>
      <c r="FI135">
        <v>999.9</v>
      </c>
      <c r="FJ135">
        <v>4.97295</v>
      </c>
      <c r="FK135">
        <v>1.87698</v>
      </c>
      <c r="FL135">
        <v>1.87514</v>
      </c>
      <c r="FM135">
        <v>1.87792</v>
      </c>
      <c r="FN135">
        <v>1.87465</v>
      </c>
      <c r="FO135">
        <v>1.8783</v>
      </c>
      <c r="FP135">
        <v>1.87532</v>
      </c>
      <c r="FQ135">
        <v>1.87643</v>
      </c>
      <c r="FR135">
        <v>0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2.381</v>
      </c>
      <c r="GF135">
        <v>0.3618</v>
      </c>
      <c r="GG135">
        <v>1.972114183739502</v>
      </c>
      <c r="GH135">
        <v>0.004449671774874308</v>
      </c>
      <c r="GI135">
        <v>-1.829466635312074E-06</v>
      </c>
      <c r="GJ135">
        <v>4.661545964856727E-10</v>
      </c>
      <c r="GK135">
        <v>0.005649818396270764</v>
      </c>
      <c r="GL135">
        <v>0.003047750899037379</v>
      </c>
      <c r="GM135">
        <v>0.0005145890388989142</v>
      </c>
      <c r="GN135">
        <v>-5.930110997495773E-07</v>
      </c>
      <c r="GO135">
        <v>0</v>
      </c>
      <c r="GP135">
        <v>2134</v>
      </c>
      <c r="GQ135">
        <v>1</v>
      </c>
      <c r="GR135">
        <v>23</v>
      </c>
      <c r="GS135">
        <v>899.1</v>
      </c>
      <c r="GT135">
        <v>899.1</v>
      </c>
      <c r="GU135">
        <v>0.303955</v>
      </c>
      <c r="GV135">
        <v>2.61108</v>
      </c>
      <c r="GW135">
        <v>1.39893</v>
      </c>
      <c r="GX135">
        <v>2.3584</v>
      </c>
      <c r="GY135">
        <v>1.44897</v>
      </c>
      <c r="GZ135">
        <v>2.39014</v>
      </c>
      <c r="HA135">
        <v>36.1285</v>
      </c>
      <c r="HB135">
        <v>24.0437</v>
      </c>
      <c r="HC135">
        <v>18</v>
      </c>
      <c r="HD135">
        <v>489.048</v>
      </c>
      <c r="HE135">
        <v>473.173</v>
      </c>
      <c r="HF135">
        <v>24.7508</v>
      </c>
      <c r="HG135">
        <v>25.3725</v>
      </c>
      <c r="HH135">
        <v>30.0001</v>
      </c>
      <c r="HI135">
        <v>25.202</v>
      </c>
      <c r="HJ135">
        <v>25.2755</v>
      </c>
      <c r="HK135">
        <v>6.06162</v>
      </c>
      <c r="HL135">
        <v>11.517</v>
      </c>
      <c r="HM135">
        <v>100</v>
      </c>
      <c r="HN135">
        <v>24.757</v>
      </c>
      <c r="HO135">
        <v>52.5663</v>
      </c>
      <c r="HP135">
        <v>23.409</v>
      </c>
      <c r="HQ135">
        <v>101.174</v>
      </c>
      <c r="HR135">
        <v>102.315</v>
      </c>
    </row>
    <row r="136" spans="1:226">
      <c r="A136">
        <v>120</v>
      </c>
      <c r="B136">
        <v>1679508310.6</v>
      </c>
      <c r="C136">
        <v>3054.5</v>
      </c>
      <c r="D136" t="s">
        <v>599</v>
      </c>
      <c r="E136" t="s">
        <v>600</v>
      </c>
      <c r="F136">
        <v>5</v>
      </c>
      <c r="G136" t="s">
        <v>353</v>
      </c>
      <c r="H136" t="s">
        <v>354</v>
      </c>
      <c r="I136">
        <v>1679508302.814285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70.84641463453413</v>
      </c>
      <c r="AK136">
        <v>85.3002236363636</v>
      </c>
      <c r="AL136">
        <v>-3.347485811284111</v>
      </c>
      <c r="AM136">
        <v>63.93369429513372</v>
      </c>
      <c r="AN136">
        <f>(AP136 - AO136 + BO136*1E3/(8.314*(BQ136+273.15)) * AR136/BN136 * AQ136) * BN136/(100*BB136) * 1000/(1000 - AP136)</f>
        <v>0</v>
      </c>
      <c r="AO136">
        <v>23.36680317027898</v>
      </c>
      <c r="AP136">
        <v>24.16352787878787</v>
      </c>
      <c r="AQ136">
        <v>-2.511633199815513E-06</v>
      </c>
      <c r="AR136">
        <v>100.9875523592358</v>
      </c>
      <c r="AS136">
        <v>3</v>
      </c>
      <c r="AT136">
        <v>1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1.65</v>
      </c>
      <c r="BC136">
        <v>0.5</v>
      </c>
      <c r="BD136" t="s">
        <v>355</v>
      </c>
      <c r="BE136">
        <v>2</v>
      </c>
      <c r="BF136" t="b">
        <v>1</v>
      </c>
      <c r="BG136">
        <v>1679508302.814285</v>
      </c>
      <c r="BH136">
        <v>106.9814285714286</v>
      </c>
      <c r="BI136">
        <v>85.72289285714285</v>
      </c>
      <c r="BJ136">
        <v>24.16487857142857</v>
      </c>
      <c r="BK136">
        <v>23.37218928571428</v>
      </c>
      <c r="BL136">
        <v>104.5637785714286</v>
      </c>
      <c r="BM136">
        <v>23.80311428571429</v>
      </c>
      <c r="BN136">
        <v>500.0228928571428</v>
      </c>
      <c r="BO136">
        <v>90.12461428571429</v>
      </c>
      <c r="BP136">
        <v>0.09995500357142857</v>
      </c>
      <c r="BQ136">
        <v>26.48901785714285</v>
      </c>
      <c r="BR136">
        <v>27.48682142857143</v>
      </c>
      <c r="BS136">
        <v>999.9000000000002</v>
      </c>
      <c r="BT136">
        <v>0</v>
      </c>
      <c r="BU136">
        <v>0</v>
      </c>
      <c r="BV136">
        <v>9997.010357142859</v>
      </c>
      <c r="BW136">
        <v>0</v>
      </c>
      <c r="BX136">
        <v>9.311146785714286</v>
      </c>
      <c r="BY136">
        <v>21.25848214285714</v>
      </c>
      <c r="BZ136">
        <v>109.6306392857143</v>
      </c>
      <c r="CA136">
        <v>87.77442857142857</v>
      </c>
      <c r="CB136">
        <v>0.7926899285714286</v>
      </c>
      <c r="CC136">
        <v>85.72289285714285</v>
      </c>
      <c r="CD136">
        <v>23.37218928571428</v>
      </c>
      <c r="CE136">
        <v>2.177850357142857</v>
      </c>
      <c r="CF136">
        <v>2.106409642857143</v>
      </c>
      <c r="CG136">
        <v>18.8003</v>
      </c>
      <c r="CH136">
        <v>18.26773214285714</v>
      </c>
      <c r="CI136">
        <v>2000.044642857143</v>
      </c>
      <c r="CJ136">
        <v>0.9799987499999998</v>
      </c>
      <c r="CK136">
        <v>0.020001125</v>
      </c>
      <c r="CL136">
        <v>0</v>
      </c>
      <c r="CM136">
        <v>2.113907142857143</v>
      </c>
      <c r="CN136">
        <v>0</v>
      </c>
      <c r="CO136">
        <v>3315.707857142857</v>
      </c>
      <c r="CP136">
        <v>17338.58571428572</v>
      </c>
      <c r="CQ136">
        <v>37.62692857142856</v>
      </c>
      <c r="CR136">
        <v>38.96174999999999</v>
      </c>
      <c r="CS136">
        <v>38.02885714285713</v>
      </c>
      <c r="CT136">
        <v>36.96832142857143</v>
      </c>
      <c r="CU136">
        <v>37.54203571428571</v>
      </c>
      <c r="CV136">
        <v>1960.044642857143</v>
      </c>
      <c r="CW136">
        <v>40</v>
      </c>
      <c r="CX136">
        <v>0</v>
      </c>
      <c r="CY136">
        <v>1679508340.5</v>
      </c>
      <c r="CZ136">
        <v>0</v>
      </c>
      <c r="DA136">
        <v>0</v>
      </c>
      <c r="DB136" t="s">
        <v>356</v>
      </c>
      <c r="DC136">
        <v>1679454360.5</v>
      </c>
      <c r="DD136">
        <v>1679454360.5</v>
      </c>
      <c r="DE136">
        <v>0</v>
      </c>
      <c r="DF136">
        <v>-0.152</v>
      </c>
      <c r="DG136">
        <v>-0.046</v>
      </c>
      <c r="DH136">
        <v>3.296</v>
      </c>
      <c r="DI136">
        <v>0.35</v>
      </c>
      <c r="DJ136">
        <v>420</v>
      </c>
      <c r="DK136">
        <v>24</v>
      </c>
      <c r="DL136">
        <v>0.27</v>
      </c>
      <c r="DM136">
        <v>0.09</v>
      </c>
      <c r="DN136">
        <v>21.01204146341464</v>
      </c>
      <c r="DO136">
        <v>4.723229268292689</v>
      </c>
      <c r="DP136">
        <v>0.4667677324812235</v>
      </c>
      <c r="DQ136">
        <v>0</v>
      </c>
      <c r="DR136">
        <v>0.7882913170731707</v>
      </c>
      <c r="DS136">
        <v>0.07588749825783882</v>
      </c>
      <c r="DT136">
        <v>0.007687413191860542</v>
      </c>
      <c r="DU136">
        <v>1</v>
      </c>
      <c r="DV136">
        <v>1</v>
      </c>
      <c r="DW136">
        <v>2</v>
      </c>
      <c r="DX136" t="s">
        <v>357</v>
      </c>
      <c r="DY136">
        <v>2.98086</v>
      </c>
      <c r="DZ136">
        <v>2.72829</v>
      </c>
      <c r="EA136">
        <v>0.0199032</v>
      </c>
      <c r="EB136">
        <v>0.0151663</v>
      </c>
      <c r="EC136">
        <v>0.10756</v>
      </c>
      <c r="ED136">
        <v>0.106006</v>
      </c>
      <c r="EE136">
        <v>29488.2</v>
      </c>
      <c r="EF136">
        <v>29232.9</v>
      </c>
      <c r="EG136">
        <v>30611.5</v>
      </c>
      <c r="EH136">
        <v>29923.7</v>
      </c>
      <c r="EI136">
        <v>37667.9</v>
      </c>
      <c r="EJ136">
        <v>35200.3</v>
      </c>
      <c r="EK136">
        <v>46808.3</v>
      </c>
      <c r="EL136">
        <v>44492.8</v>
      </c>
      <c r="EM136">
        <v>1.88862</v>
      </c>
      <c r="EN136">
        <v>1.90947</v>
      </c>
      <c r="EO136">
        <v>0.128593</v>
      </c>
      <c r="EP136">
        <v>0</v>
      </c>
      <c r="EQ136">
        <v>25.3909</v>
      </c>
      <c r="ER136">
        <v>999.9</v>
      </c>
      <c r="ES136">
        <v>50.7</v>
      </c>
      <c r="ET136">
        <v>30</v>
      </c>
      <c r="EU136">
        <v>23.9678</v>
      </c>
      <c r="EV136">
        <v>63.3108</v>
      </c>
      <c r="EW136">
        <v>22.6002</v>
      </c>
      <c r="EX136">
        <v>1</v>
      </c>
      <c r="EY136">
        <v>-0.135198</v>
      </c>
      <c r="EZ136">
        <v>-0.122696</v>
      </c>
      <c r="FA136">
        <v>20.2039</v>
      </c>
      <c r="FB136">
        <v>5.23047</v>
      </c>
      <c r="FC136">
        <v>11.968</v>
      </c>
      <c r="FD136">
        <v>4.97075</v>
      </c>
      <c r="FE136">
        <v>3.28953</v>
      </c>
      <c r="FF136">
        <v>9999</v>
      </c>
      <c r="FG136">
        <v>9999</v>
      </c>
      <c r="FH136">
        <v>9999</v>
      </c>
      <c r="FI136">
        <v>999.9</v>
      </c>
      <c r="FJ136">
        <v>4.97292</v>
      </c>
      <c r="FK136">
        <v>1.87699</v>
      </c>
      <c r="FL136">
        <v>1.87514</v>
      </c>
      <c r="FM136">
        <v>1.87792</v>
      </c>
      <c r="FN136">
        <v>1.87466</v>
      </c>
      <c r="FO136">
        <v>1.87832</v>
      </c>
      <c r="FP136">
        <v>1.87532</v>
      </c>
      <c r="FQ136">
        <v>1.87647</v>
      </c>
      <c r="FR136">
        <v>0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2.313</v>
      </c>
      <c r="GF136">
        <v>0.3617</v>
      </c>
      <c r="GG136">
        <v>1.972114183739502</v>
      </c>
      <c r="GH136">
        <v>0.004449671774874308</v>
      </c>
      <c r="GI136">
        <v>-1.829466635312074E-06</v>
      </c>
      <c r="GJ136">
        <v>4.661545964856727E-10</v>
      </c>
      <c r="GK136">
        <v>0.005649818396270764</v>
      </c>
      <c r="GL136">
        <v>0.003047750899037379</v>
      </c>
      <c r="GM136">
        <v>0.0005145890388989142</v>
      </c>
      <c r="GN136">
        <v>-5.930110997495773E-07</v>
      </c>
      <c r="GO136">
        <v>0</v>
      </c>
      <c r="GP136">
        <v>2134</v>
      </c>
      <c r="GQ136">
        <v>1</v>
      </c>
      <c r="GR136">
        <v>23</v>
      </c>
      <c r="GS136">
        <v>899.2</v>
      </c>
      <c r="GT136">
        <v>899.2</v>
      </c>
      <c r="GU136">
        <v>0.266113</v>
      </c>
      <c r="GV136">
        <v>2.59644</v>
      </c>
      <c r="GW136">
        <v>1.39893</v>
      </c>
      <c r="GX136">
        <v>2.3584</v>
      </c>
      <c r="GY136">
        <v>1.44897</v>
      </c>
      <c r="GZ136">
        <v>2.50854</v>
      </c>
      <c r="HA136">
        <v>36.1285</v>
      </c>
      <c r="HB136">
        <v>24.0612</v>
      </c>
      <c r="HC136">
        <v>18</v>
      </c>
      <c r="HD136">
        <v>489.008</v>
      </c>
      <c r="HE136">
        <v>473.292</v>
      </c>
      <c r="HF136">
        <v>24.761</v>
      </c>
      <c r="HG136">
        <v>25.3725</v>
      </c>
      <c r="HH136">
        <v>30.0001</v>
      </c>
      <c r="HI136">
        <v>25.202</v>
      </c>
      <c r="HJ136">
        <v>25.2762</v>
      </c>
      <c r="HK136">
        <v>5.22577</v>
      </c>
      <c r="HL136">
        <v>11.517</v>
      </c>
      <c r="HM136">
        <v>100</v>
      </c>
      <c r="HN136">
        <v>24.7621</v>
      </c>
      <c r="HO136">
        <v>32.5336</v>
      </c>
      <c r="HP136">
        <v>23.409</v>
      </c>
      <c r="HQ136">
        <v>101.174</v>
      </c>
      <c r="HR136">
        <v>102.315</v>
      </c>
    </row>
    <row r="137" spans="1:226">
      <c r="A137">
        <v>121</v>
      </c>
      <c r="B137">
        <v>1679508407.6</v>
      </c>
      <c r="C137">
        <v>3151.5</v>
      </c>
      <c r="D137" t="s">
        <v>601</v>
      </c>
      <c r="E137" t="s">
        <v>602</v>
      </c>
      <c r="F137">
        <v>5</v>
      </c>
      <c r="G137" t="s">
        <v>353</v>
      </c>
      <c r="H137" t="s">
        <v>354</v>
      </c>
      <c r="I137">
        <v>1679508399.599999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430.0818693764641</v>
      </c>
      <c r="AK137">
        <v>422.8025939393939</v>
      </c>
      <c r="AL137">
        <v>-0.0006591864721069285</v>
      </c>
      <c r="AM137">
        <v>63.93369429513372</v>
      </c>
      <c r="AN137">
        <f>(AP137 - AO137 + BO137*1E3/(8.314*(BQ137+273.15)) * AR137/BN137 * AQ137) * BN137/(100*BB137) * 1000/(1000 - AP137)</f>
        <v>0</v>
      </c>
      <c r="AO137">
        <v>23.33725648448811</v>
      </c>
      <c r="AP137">
        <v>24.18781030303029</v>
      </c>
      <c r="AQ137">
        <v>2.954089606886518E-07</v>
      </c>
      <c r="AR137">
        <v>100.9875523592358</v>
      </c>
      <c r="AS137">
        <v>3</v>
      </c>
      <c r="AT137">
        <v>1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1.65</v>
      </c>
      <c r="BC137">
        <v>0.5</v>
      </c>
      <c r="BD137" t="s">
        <v>355</v>
      </c>
      <c r="BE137">
        <v>2</v>
      </c>
      <c r="BF137" t="b">
        <v>1</v>
      </c>
      <c r="BG137">
        <v>1679508399.599999</v>
      </c>
      <c r="BH137">
        <v>412.6310645161291</v>
      </c>
      <c r="BI137">
        <v>420.0809032258064</v>
      </c>
      <c r="BJ137">
        <v>24.18821612903226</v>
      </c>
      <c r="BK137">
        <v>23.34163225806453</v>
      </c>
      <c r="BL137">
        <v>409.1127741935485</v>
      </c>
      <c r="BM137">
        <v>23.82585806451612</v>
      </c>
      <c r="BN137">
        <v>500.0201290322581</v>
      </c>
      <c r="BO137">
        <v>90.12461290322578</v>
      </c>
      <c r="BP137">
        <v>0.09990686129032257</v>
      </c>
      <c r="BQ137">
        <v>26.51663548387097</v>
      </c>
      <c r="BR137">
        <v>27.47507419354839</v>
      </c>
      <c r="BS137">
        <v>999.9000000000003</v>
      </c>
      <c r="BT137">
        <v>0</v>
      </c>
      <c r="BU137">
        <v>0</v>
      </c>
      <c r="BV137">
        <v>10004.90161290323</v>
      </c>
      <c r="BW137">
        <v>0</v>
      </c>
      <c r="BX137">
        <v>9.314935806451613</v>
      </c>
      <c r="BY137">
        <v>-7.449766129032258</v>
      </c>
      <c r="BZ137">
        <v>422.8592580645162</v>
      </c>
      <c r="CA137">
        <v>430.1205483870967</v>
      </c>
      <c r="CB137">
        <v>0.8465925483870967</v>
      </c>
      <c r="CC137">
        <v>420.0809032258064</v>
      </c>
      <c r="CD137">
        <v>23.34163225806453</v>
      </c>
      <c r="CE137">
        <v>2.179953548387097</v>
      </c>
      <c r="CF137">
        <v>2.103654516129032</v>
      </c>
      <c r="CG137">
        <v>18.81574838709677</v>
      </c>
      <c r="CH137">
        <v>18.24687741935484</v>
      </c>
      <c r="CI137">
        <v>1999.989677419355</v>
      </c>
      <c r="CJ137">
        <v>0.9799959677419351</v>
      </c>
      <c r="CK137">
        <v>0.02000400000000001</v>
      </c>
      <c r="CL137">
        <v>0</v>
      </c>
      <c r="CM137">
        <v>2.198822580645161</v>
      </c>
      <c r="CN137">
        <v>0</v>
      </c>
      <c r="CO137">
        <v>3265.226129032258</v>
      </c>
      <c r="CP137">
        <v>17338.11612903226</v>
      </c>
      <c r="CQ137">
        <v>37.35261290322581</v>
      </c>
      <c r="CR137">
        <v>38.62493548387097</v>
      </c>
      <c r="CS137">
        <v>37.59645161290322</v>
      </c>
      <c r="CT137">
        <v>36.67509677419353</v>
      </c>
      <c r="CU137">
        <v>37.18119354838709</v>
      </c>
      <c r="CV137">
        <v>1959.979677419355</v>
      </c>
      <c r="CW137">
        <v>40.01</v>
      </c>
      <c r="CX137">
        <v>0</v>
      </c>
      <c r="CY137">
        <v>1679508437.7</v>
      </c>
      <c r="CZ137">
        <v>0</v>
      </c>
      <c r="DA137">
        <v>0</v>
      </c>
      <c r="DB137" t="s">
        <v>356</v>
      </c>
      <c r="DC137">
        <v>1679454360.5</v>
      </c>
      <c r="DD137">
        <v>1679454360.5</v>
      </c>
      <c r="DE137">
        <v>0</v>
      </c>
      <c r="DF137">
        <v>-0.152</v>
      </c>
      <c r="DG137">
        <v>-0.046</v>
      </c>
      <c r="DH137">
        <v>3.296</v>
      </c>
      <c r="DI137">
        <v>0.35</v>
      </c>
      <c r="DJ137">
        <v>420</v>
      </c>
      <c r="DK137">
        <v>24</v>
      </c>
      <c r="DL137">
        <v>0.27</v>
      </c>
      <c r="DM137">
        <v>0.09</v>
      </c>
      <c r="DN137">
        <v>-7.43365225</v>
      </c>
      <c r="DO137">
        <v>-0.3469201125703482</v>
      </c>
      <c r="DP137">
        <v>0.04615293882774418</v>
      </c>
      <c r="DQ137">
        <v>0</v>
      </c>
      <c r="DR137">
        <v>0.8456658499999999</v>
      </c>
      <c r="DS137">
        <v>0.03167320075046848</v>
      </c>
      <c r="DT137">
        <v>0.003226513966729413</v>
      </c>
      <c r="DU137">
        <v>1</v>
      </c>
      <c r="DV137">
        <v>1</v>
      </c>
      <c r="DW137">
        <v>2</v>
      </c>
      <c r="DX137" t="s">
        <v>357</v>
      </c>
      <c r="DY137">
        <v>2.98074</v>
      </c>
      <c r="DZ137">
        <v>2.72823</v>
      </c>
      <c r="EA137">
        <v>0.0845171</v>
      </c>
      <c r="EB137">
        <v>0.08667999999999999</v>
      </c>
      <c r="EC137">
        <v>0.107634</v>
      </c>
      <c r="ED137">
        <v>0.105921</v>
      </c>
      <c r="EE137">
        <v>27542.6</v>
      </c>
      <c r="EF137">
        <v>27109.1</v>
      </c>
      <c r="EG137">
        <v>30610.3</v>
      </c>
      <c r="EH137">
        <v>29923.3</v>
      </c>
      <c r="EI137">
        <v>37668.7</v>
      </c>
      <c r="EJ137">
        <v>35208.6</v>
      </c>
      <c r="EK137">
        <v>46807.2</v>
      </c>
      <c r="EL137">
        <v>44492.6</v>
      </c>
      <c r="EM137">
        <v>1.88822</v>
      </c>
      <c r="EN137">
        <v>1.91042</v>
      </c>
      <c r="EO137">
        <v>0.126135</v>
      </c>
      <c r="EP137">
        <v>0</v>
      </c>
      <c r="EQ137">
        <v>25.4332</v>
      </c>
      <c r="ER137">
        <v>999.9</v>
      </c>
      <c r="ES137">
        <v>50.7</v>
      </c>
      <c r="ET137">
        <v>29.9</v>
      </c>
      <c r="EU137">
        <v>23.8294</v>
      </c>
      <c r="EV137">
        <v>63.2108</v>
      </c>
      <c r="EW137">
        <v>22.6002</v>
      </c>
      <c r="EX137">
        <v>1</v>
      </c>
      <c r="EY137">
        <v>-0.133938</v>
      </c>
      <c r="EZ137">
        <v>-0.345523</v>
      </c>
      <c r="FA137">
        <v>20.2042</v>
      </c>
      <c r="FB137">
        <v>5.23511</v>
      </c>
      <c r="FC137">
        <v>11.968</v>
      </c>
      <c r="FD137">
        <v>4.972</v>
      </c>
      <c r="FE137">
        <v>3.29033</v>
      </c>
      <c r="FF137">
        <v>9999</v>
      </c>
      <c r="FG137">
        <v>9999</v>
      </c>
      <c r="FH137">
        <v>9999</v>
      </c>
      <c r="FI137">
        <v>999.9</v>
      </c>
      <c r="FJ137">
        <v>4.97293</v>
      </c>
      <c r="FK137">
        <v>1.877</v>
      </c>
      <c r="FL137">
        <v>1.87515</v>
      </c>
      <c r="FM137">
        <v>1.87793</v>
      </c>
      <c r="FN137">
        <v>1.87468</v>
      </c>
      <c r="FO137">
        <v>1.87834</v>
      </c>
      <c r="FP137">
        <v>1.87533</v>
      </c>
      <c r="FQ137">
        <v>1.8765</v>
      </c>
      <c r="FR137">
        <v>0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3.518</v>
      </c>
      <c r="GF137">
        <v>0.3623</v>
      </c>
      <c r="GG137">
        <v>1.972114183739502</v>
      </c>
      <c r="GH137">
        <v>0.004449671774874308</v>
      </c>
      <c r="GI137">
        <v>-1.829466635312074E-06</v>
      </c>
      <c r="GJ137">
        <v>4.661545964856727E-10</v>
      </c>
      <c r="GK137">
        <v>0.005649818396270764</v>
      </c>
      <c r="GL137">
        <v>0.003047750899037379</v>
      </c>
      <c r="GM137">
        <v>0.0005145890388989142</v>
      </c>
      <c r="GN137">
        <v>-5.930110997495773E-07</v>
      </c>
      <c r="GO137">
        <v>0</v>
      </c>
      <c r="GP137">
        <v>2134</v>
      </c>
      <c r="GQ137">
        <v>1</v>
      </c>
      <c r="GR137">
        <v>23</v>
      </c>
      <c r="GS137">
        <v>900.8</v>
      </c>
      <c r="GT137">
        <v>900.8</v>
      </c>
      <c r="GU137">
        <v>1.12061</v>
      </c>
      <c r="GV137">
        <v>2.55493</v>
      </c>
      <c r="GW137">
        <v>1.39893</v>
      </c>
      <c r="GX137">
        <v>2.3584</v>
      </c>
      <c r="GY137">
        <v>1.44897</v>
      </c>
      <c r="GZ137">
        <v>2.48901</v>
      </c>
      <c r="HA137">
        <v>36.1285</v>
      </c>
      <c r="HB137">
        <v>24.0612</v>
      </c>
      <c r="HC137">
        <v>18</v>
      </c>
      <c r="HD137">
        <v>488.851</v>
      </c>
      <c r="HE137">
        <v>473.978</v>
      </c>
      <c r="HF137">
        <v>25.0662</v>
      </c>
      <c r="HG137">
        <v>25.3832</v>
      </c>
      <c r="HH137">
        <v>30.0002</v>
      </c>
      <c r="HI137">
        <v>25.2105</v>
      </c>
      <c r="HJ137">
        <v>25.2847</v>
      </c>
      <c r="HK137">
        <v>22.4606</v>
      </c>
      <c r="HL137">
        <v>11.517</v>
      </c>
      <c r="HM137">
        <v>100</v>
      </c>
      <c r="HN137">
        <v>25.071</v>
      </c>
      <c r="HO137">
        <v>420.072</v>
      </c>
      <c r="HP137">
        <v>23.3952</v>
      </c>
      <c r="HQ137">
        <v>101.171</v>
      </c>
      <c r="HR137">
        <v>102.314</v>
      </c>
    </row>
    <row r="138" spans="1:226">
      <c r="A138">
        <v>122</v>
      </c>
      <c r="B138">
        <v>1679508412.6</v>
      </c>
      <c r="C138">
        <v>3156.5</v>
      </c>
      <c r="D138" t="s">
        <v>603</v>
      </c>
      <c r="E138" t="s">
        <v>604</v>
      </c>
      <c r="F138">
        <v>5</v>
      </c>
      <c r="G138" t="s">
        <v>353</v>
      </c>
      <c r="H138" t="s">
        <v>354</v>
      </c>
      <c r="I138">
        <v>1679508404.755172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430.167698383586</v>
      </c>
      <c r="AK138">
        <v>422.8685999999998</v>
      </c>
      <c r="AL138">
        <v>0.001679845166259946</v>
      </c>
      <c r="AM138">
        <v>63.93369429513372</v>
      </c>
      <c r="AN138">
        <f>(AP138 - AO138 + BO138*1E3/(8.314*(BQ138+273.15)) * AR138/BN138 * AQ138) * BN138/(100*BB138) * 1000/(1000 - AP138)</f>
        <v>0</v>
      </c>
      <c r="AO138">
        <v>23.33434536614945</v>
      </c>
      <c r="AP138">
        <v>24.18568424242424</v>
      </c>
      <c r="AQ138">
        <v>-1.964655580341325E-06</v>
      </c>
      <c r="AR138">
        <v>100.9875523592358</v>
      </c>
      <c r="AS138">
        <v>3</v>
      </c>
      <c r="AT138">
        <v>1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1.65</v>
      </c>
      <c r="BC138">
        <v>0.5</v>
      </c>
      <c r="BD138" t="s">
        <v>355</v>
      </c>
      <c r="BE138">
        <v>2</v>
      </c>
      <c r="BF138" t="b">
        <v>1</v>
      </c>
      <c r="BG138">
        <v>1679508404.755172</v>
      </c>
      <c r="BH138">
        <v>412.604172413793</v>
      </c>
      <c r="BI138">
        <v>420.2180344827586</v>
      </c>
      <c r="BJ138">
        <v>24.18783448275862</v>
      </c>
      <c r="BK138">
        <v>23.3381551724138</v>
      </c>
      <c r="BL138">
        <v>409.086</v>
      </c>
      <c r="BM138">
        <v>23.82548620689655</v>
      </c>
      <c r="BN138">
        <v>500.001</v>
      </c>
      <c r="BO138">
        <v>90.12429655172416</v>
      </c>
      <c r="BP138">
        <v>0.09976734827586206</v>
      </c>
      <c r="BQ138">
        <v>26.52172413793104</v>
      </c>
      <c r="BR138">
        <v>27.48750344827586</v>
      </c>
      <c r="BS138">
        <v>999.9000000000002</v>
      </c>
      <c r="BT138">
        <v>0</v>
      </c>
      <c r="BU138">
        <v>0</v>
      </c>
      <c r="BV138">
        <v>10011.46034482759</v>
      </c>
      <c r="BW138">
        <v>0</v>
      </c>
      <c r="BX138">
        <v>9.316063103448275</v>
      </c>
      <c r="BY138">
        <v>-7.613769655172414</v>
      </c>
      <c r="BZ138">
        <v>422.8315862068966</v>
      </c>
      <c r="CA138">
        <v>430.2593793103449</v>
      </c>
      <c r="CB138">
        <v>0.849676724137931</v>
      </c>
      <c r="CC138">
        <v>420.2180344827586</v>
      </c>
      <c r="CD138">
        <v>23.3381551724138</v>
      </c>
      <c r="CE138">
        <v>2.179911034482759</v>
      </c>
      <c r="CF138">
        <v>2.103334137931034</v>
      </c>
      <c r="CG138">
        <v>18.81543448275862</v>
      </c>
      <c r="CH138">
        <v>18.24445517241379</v>
      </c>
      <c r="CI138">
        <v>2000.002758620689</v>
      </c>
      <c r="CJ138">
        <v>0.9799960344827583</v>
      </c>
      <c r="CK138">
        <v>0.02000393103448276</v>
      </c>
      <c r="CL138">
        <v>0</v>
      </c>
      <c r="CM138">
        <v>2.164424137931034</v>
      </c>
      <c r="CN138">
        <v>0</v>
      </c>
      <c r="CO138">
        <v>3264.694137931035</v>
      </c>
      <c r="CP138">
        <v>17338.23103448276</v>
      </c>
      <c r="CQ138">
        <v>37.39420689655172</v>
      </c>
      <c r="CR138">
        <v>38.61196551724137</v>
      </c>
      <c r="CS138">
        <v>37.63331034482758</v>
      </c>
      <c r="CT138">
        <v>36.68293103448276</v>
      </c>
      <c r="CU138">
        <v>37.16141379310345</v>
      </c>
      <c r="CV138">
        <v>1959.99275862069</v>
      </c>
      <c r="CW138">
        <v>40.01</v>
      </c>
      <c r="CX138">
        <v>0</v>
      </c>
      <c r="CY138">
        <v>1679508442.5</v>
      </c>
      <c r="CZ138">
        <v>0</v>
      </c>
      <c r="DA138">
        <v>0</v>
      </c>
      <c r="DB138" t="s">
        <v>356</v>
      </c>
      <c r="DC138">
        <v>1679454360.5</v>
      </c>
      <c r="DD138">
        <v>1679454360.5</v>
      </c>
      <c r="DE138">
        <v>0</v>
      </c>
      <c r="DF138">
        <v>-0.152</v>
      </c>
      <c r="DG138">
        <v>-0.046</v>
      </c>
      <c r="DH138">
        <v>3.296</v>
      </c>
      <c r="DI138">
        <v>0.35</v>
      </c>
      <c r="DJ138">
        <v>420</v>
      </c>
      <c r="DK138">
        <v>24</v>
      </c>
      <c r="DL138">
        <v>0.27</v>
      </c>
      <c r="DM138">
        <v>0.09</v>
      </c>
      <c r="DN138">
        <v>-7.49232825</v>
      </c>
      <c r="DO138">
        <v>-0.7881619136960542</v>
      </c>
      <c r="DP138">
        <v>0.1374230279263178</v>
      </c>
      <c r="DQ138">
        <v>0</v>
      </c>
      <c r="DR138">
        <v>0.8476207500000001</v>
      </c>
      <c r="DS138">
        <v>0.03587747842401236</v>
      </c>
      <c r="DT138">
        <v>0.003568288768793804</v>
      </c>
      <c r="DU138">
        <v>1</v>
      </c>
      <c r="DV138">
        <v>1</v>
      </c>
      <c r="DW138">
        <v>2</v>
      </c>
      <c r="DX138" t="s">
        <v>357</v>
      </c>
      <c r="DY138">
        <v>2.98092</v>
      </c>
      <c r="DZ138">
        <v>2.72857</v>
      </c>
      <c r="EA138">
        <v>0.0845414</v>
      </c>
      <c r="EB138">
        <v>0.0870812</v>
      </c>
      <c r="EC138">
        <v>0.107625</v>
      </c>
      <c r="ED138">
        <v>0.105906</v>
      </c>
      <c r="EE138">
        <v>27541.6</v>
      </c>
      <c r="EF138">
        <v>27097.1</v>
      </c>
      <c r="EG138">
        <v>30610</v>
      </c>
      <c r="EH138">
        <v>29923.2</v>
      </c>
      <c r="EI138">
        <v>37668.4</v>
      </c>
      <c r="EJ138">
        <v>35209</v>
      </c>
      <c r="EK138">
        <v>46806.5</v>
      </c>
      <c r="EL138">
        <v>44492.2</v>
      </c>
      <c r="EM138">
        <v>1.88845</v>
      </c>
      <c r="EN138">
        <v>1.91028</v>
      </c>
      <c r="EO138">
        <v>0.125613</v>
      </c>
      <c r="EP138">
        <v>0</v>
      </c>
      <c r="EQ138">
        <v>25.4386</v>
      </c>
      <c r="ER138">
        <v>999.9</v>
      </c>
      <c r="ES138">
        <v>50.7</v>
      </c>
      <c r="ET138">
        <v>29.9</v>
      </c>
      <c r="EU138">
        <v>23.827</v>
      </c>
      <c r="EV138">
        <v>63.2808</v>
      </c>
      <c r="EW138">
        <v>22.4159</v>
      </c>
      <c r="EX138">
        <v>1</v>
      </c>
      <c r="EY138">
        <v>-0.133399</v>
      </c>
      <c r="EZ138">
        <v>0.417059</v>
      </c>
      <c r="FA138">
        <v>20.2028</v>
      </c>
      <c r="FB138">
        <v>5.23032</v>
      </c>
      <c r="FC138">
        <v>11.968</v>
      </c>
      <c r="FD138">
        <v>4.97075</v>
      </c>
      <c r="FE138">
        <v>3.28958</v>
      </c>
      <c r="FF138">
        <v>9999</v>
      </c>
      <c r="FG138">
        <v>9999</v>
      </c>
      <c r="FH138">
        <v>9999</v>
      </c>
      <c r="FI138">
        <v>999.9</v>
      </c>
      <c r="FJ138">
        <v>4.97292</v>
      </c>
      <c r="FK138">
        <v>1.87699</v>
      </c>
      <c r="FL138">
        <v>1.87515</v>
      </c>
      <c r="FM138">
        <v>1.87794</v>
      </c>
      <c r="FN138">
        <v>1.87469</v>
      </c>
      <c r="FO138">
        <v>1.87833</v>
      </c>
      <c r="FP138">
        <v>1.87532</v>
      </c>
      <c r="FQ138">
        <v>1.87651</v>
      </c>
      <c r="FR138">
        <v>0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3.519</v>
      </c>
      <c r="GF138">
        <v>0.3623</v>
      </c>
      <c r="GG138">
        <v>1.972114183739502</v>
      </c>
      <c r="GH138">
        <v>0.004449671774874308</v>
      </c>
      <c r="GI138">
        <v>-1.829466635312074E-06</v>
      </c>
      <c r="GJ138">
        <v>4.661545964856727E-10</v>
      </c>
      <c r="GK138">
        <v>0.005649818396270764</v>
      </c>
      <c r="GL138">
        <v>0.003047750899037379</v>
      </c>
      <c r="GM138">
        <v>0.0005145890388989142</v>
      </c>
      <c r="GN138">
        <v>-5.930110997495773E-07</v>
      </c>
      <c r="GO138">
        <v>0</v>
      </c>
      <c r="GP138">
        <v>2134</v>
      </c>
      <c r="GQ138">
        <v>1</v>
      </c>
      <c r="GR138">
        <v>23</v>
      </c>
      <c r="GS138">
        <v>900.9</v>
      </c>
      <c r="GT138">
        <v>900.9</v>
      </c>
      <c r="GU138">
        <v>1.14502</v>
      </c>
      <c r="GV138">
        <v>2.56714</v>
      </c>
      <c r="GW138">
        <v>1.39893</v>
      </c>
      <c r="GX138">
        <v>2.3584</v>
      </c>
      <c r="GY138">
        <v>1.44897</v>
      </c>
      <c r="GZ138">
        <v>2.40234</v>
      </c>
      <c r="HA138">
        <v>36.1285</v>
      </c>
      <c r="HB138">
        <v>24.0437</v>
      </c>
      <c r="HC138">
        <v>18</v>
      </c>
      <c r="HD138">
        <v>488.988</v>
      </c>
      <c r="HE138">
        <v>473.893</v>
      </c>
      <c r="HF138">
        <v>25.0174</v>
      </c>
      <c r="HG138">
        <v>25.3832</v>
      </c>
      <c r="HH138">
        <v>30.0006</v>
      </c>
      <c r="HI138">
        <v>25.2126</v>
      </c>
      <c r="HJ138">
        <v>25.2861</v>
      </c>
      <c r="HK138">
        <v>22.998</v>
      </c>
      <c r="HL138">
        <v>11.517</v>
      </c>
      <c r="HM138">
        <v>100</v>
      </c>
      <c r="HN138">
        <v>24.8824</v>
      </c>
      <c r="HO138">
        <v>440.116</v>
      </c>
      <c r="HP138">
        <v>23.3954</v>
      </c>
      <c r="HQ138">
        <v>101.169</v>
      </c>
      <c r="HR138">
        <v>102.314</v>
      </c>
    </row>
    <row r="139" spans="1:226">
      <c r="A139">
        <v>123</v>
      </c>
      <c r="B139">
        <v>1679508417.6</v>
      </c>
      <c r="C139">
        <v>3161.5</v>
      </c>
      <c r="D139" t="s">
        <v>605</v>
      </c>
      <c r="E139" t="s">
        <v>606</v>
      </c>
      <c r="F139">
        <v>5</v>
      </c>
      <c r="G139" t="s">
        <v>353</v>
      </c>
      <c r="H139" t="s">
        <v>354</v>
      </c>
      <c r="I139">
        <v>1679508409.832142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437.6177728712331</v>
      </c>
      <c r="AK139">
        <v>426.2227333333332</v>
      </c>
      <c r="AL139">
        <v>0.8520518947647083</v>
      </c>
      <c r="AM139">
        <v>63.93369429513372</v>
      </c>
      <c r="AN139">
        <f>(AP139 - AO139 + BO139*1E3/(8.314*(BQ139+273.15)) * AR139/BN139 * AQ139) * BN139/(100*BB139) * 1000/(1000 - AP139)</f>
        <v>0</v>
      </c>
      <c r="AO139">
        <v>23.33183349107032</v>
      </c>
      <c r="AP139">
        <v>24.17654666666666</v>
      </c>
      <c r="AQ139">
        <v>-9.046952009039292E-06</v>
      </c>
      <c r="AR139">
        <v>100.9875523592358</v>
      </c>
      <c r="AS139">
        <v>3</v>
      </c>
      <c r="AT139">
        <v>1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1.65</v>
      </c>
      <c r="BC139">
        <v>0.5</v>
      </c>
      <c r="BD139" t="s">
        <v>355</v>
      </c>
      <c r="BE139">
        <v>2</v>
      </c>
      <c r="BF139" t="b">
        <v>1</v>
      </c>
      <c r="BG139">
        <v>1679508409.832142</v>
      </c>
      <c r="BH139">
        <v>413.0687142857143</v>
      </c>
      <c r="BI139">
        <v>422.9080714285715</v>
      </c>
      <c r="BJ139">
        <v>24.18547857142857</v>
      </c>
      <c r="BK139">
        <v>23.33489285714287</v>
      </c>
      <c r="BL139">
        <v>409.5489999999999</v>
      </c>
      <c r="BM139">
        <v>23.82319285714286</v>
      </c>
      <c r="BN139">
        <v>499.99775</v>
      </c>
      <c r="BO139">
        <v>90.12528214285715</v>
      </c>
      <c r="BP139">
        <v>0.09976051071428572</v>
      </c>
      <c r="BQ139">
        <v>26.52766785714286</v>
      </c>
      <c r="BR139">
        <v>27.49354642857143</v>
      </c>
      <c r="BS139">
        <v>999.9000000000002</v>
      </c>
      <c r="BT139">
        <v>0</v>
      </c>
      <c r="BU139">
        <v>0</v>
      </c>
      <c r="BV139">
        <v>10015.3125</v>
      </c>
      <c r="BW139">
        <v>0</v>
      </c>
      <c r="BX139">
        <v>9.318041785714286</v>
      </c>
      <c r="BY139">
        <v>-9.839290714285713</v>
      </c>
      <c r="BZ139">
        <v>423.3065357142856</v>
      </c>
      <c r="CA139">
        <v>433.0122500000001</v>
      </c>
      <c r="CB139">
        <v>0.8505935714285714</v>
      </c>
      <c r="CC139">
        <v>422.9080714285715</v>
      </c>
      <c r="CD139">
        <v>23.33489285714287</v>
      </c>
      <c r="CE139">
        <v>2.179723214285714</v>
      </c>
      <c r="CF139">
        <v>2.103062857142857</v>
      </c>
      <c r="CG139">
        <v>18.81405357142857</v>
      </c>
      <c r="CH139">
        <v>18.24239285714286</v>
      </c>
      <c r="CI139">
        <v>1999.993571428571</v>
      </c>
      <c r="CJ139">
        <v>0.9799959642857141</v>
      </c>
      <c r="CK139">
        <v>0.02000400357142857</v>
      </c>
      <c r="CL139">
        <v>0</v>
      </c>
      <c r="CM139">
        <v>2.137496428571429</v>
      </c>
      <c r="CN139">
        <v>0</v>
      </c>
      <c r="CO139">
        <v>3264.194285714286</v>
      </c>
      <c r="CP139">
        <v>17338.15</v>
      </c>
      <c r="CQ139">
        <v>37.37253571428572</v>
      </c>
      <c r="CR139">
        <v>38.59575</v>
      </c>
      <c r="CS139">
        <v>37.52657142857142</v>
      </c>
      <c r="CT139">
        <v>36.63367857142857</v>
      </c>
      <c r="CU139">
        <v>37.11357142857143</v>
      </c>
      <c r="CV139">
        <v>1959.983571428571</v>
      </c>
      <c r="CW139">
        <v>40.01</v>
      </c>
      <c r="CX139">
        <v>0</v>
      </c>
      <c r="CY139">
        <v>1679508447.9</v>
      </c>
      <c r="CZ139">
        <v>0</v>
      </c>
      <c r="DA139">
        <v>0</v>
      </c>
      <c r="DB139" t="s">
        <v>356</v>
      </c>
      <c r="DC139">
        <v>1679454360.5</v>
      </c>
      <c r="DD139">
        <v>1679454360.5</v>
      </c>
      <c r="DE139">
        <v>0</v>
      </c>
      <c r="DF139">
        <v>-0.152</v>
      </c>
      <c r="DG139">
        <v>-0.046</v>
      </c>
      <c r="DH139">
        <v>3.296</v>
      </c>
      <c r="DI139">
        <v>0.35</v>
      </c>
      <c r="DJ139">
        <v>420</v>
      </c>
      <c r="DK139">
        <v>24</v>
      </c>
      <c r="DL139">
        <v>0.27</v>
      </c>
      <c r="DM139">
        <v>0.09</v>
      </c>
      <c r="DN139">
        <v>-8.684181499999999</v>
      </c>
      <c r="DO139">
        <v>-18.00649981238275</v>
      </c>
      <c r="DP139">
        <v>2.386381994524923</v>
      </c>
      <c r="DQ139">
        <v>0</v>
      </c>
      <c r="DR139">
        <v>0.8495288500000001</v>
      </c>
      <c r="DS139">
        <v>0.02036278424014494</v>
      </c>
      <c r="DT139">
        <v>0.002801134185914691</v>
      </c>
      <c r="DU139">
        <v>1</v>
      </c>
      <c r="DV139">
        <v>1</v>
      </c>
      <c r="DW139">
        <v>2</v>
      </c>
      <c r="DX139" t="s">
        <v>357</v>
      </c>
      <c r="DY139">
        <v>2.98099</v>
      </c>
      <c r="DZ139">
        <v>2.72852</v>
      </c>
      <c r="EA139">
        <v>0.0851397</v>
      </c>
      <c r="EB139">
        <v>0.0890233</v>
      </c>
      <c r="EC139">
        <v>0.107595</v>
      </c>
      <c r="ED139">
        <v>0.105901</v>
      </c>
      <c r="EE139">
        <v>27523.6</v>
      </c>
      <c r="EF139">
        <v>27038.6</v>
      </c>
      <c r="EG139">
        <v>30610.1</v>
      </c>
      <c r="EH139">
        <v>29922.3</v>
      </c>
      <c r="EI139">
        <v>37670.2</v>
      </c>
      <c r="EJ139">
        <v>35208.3</v>
      </c>
      <c r="EK139">
        <v>46807</v>
      </c>
      <c r="EL139">
        <v>44490.9</v>
      </c>
      <c r="EM139">
        <v>1.88845</v>
      </c>
      <c r="EN139">
        <v>1.91037</v>
      </c>
      <c r="EO139">
        <v>0.124816</v>
      </c>
      <c r="EP139">
        <v>0</v>
      </c>
      <c r="EQ139">
        <v>25.4421</v>
      </c>
      <c r="ER139">
        <v>999.9</v>
      </c>
      <c r="ES139">
        <v>50.7</v>
      </c>
      <c r="ET139">
        <v>29.9</v>
      </c>
      <c r="EU139">
        <v>23.8294</v>
      </c>
      <c r="EV139">
        <v>63.1408</v>
      </c>
      <c r="EW139">
        <v>22.5881</v>
      </c>
      <c r="EX139">
        <v>1</v>
      </c>
      <c r="EY139">
        <v>-0.133313</v>
      </c>
      <c r="EZ139">
        <v>-0.0204112</v>
      </c>
      <c r="FA139">
        <v>20.2039</v>
      </c>
      <c r="FB139">
        <v>5.23047</v>
      </c>
      <c r="FC139">
        <v>11.968</v>
      </c>
      <c r="FD139">
        <v>4.9707</v>
      </c>
      <c r="FE139">
        <v>3.28958</v>
      </c>
      <c r="FF139">
        <v>9999</v>
      </c>
      <c r="FG139">
        <v>9999</v>
      </c>
      <c r="FH139">
        <v>9999</v>
      </c>
      <c r="FI139">
        <v>999.9</v>
      </c>
      <c r="FJ139">
        <v>4.97293</v>
      </c>
      <c r="FK139">
        <v>1.877</v>
      </c>
      <c r="FL139">
        <v>1.87515</v>
      </c>
      <c r="FM139">
        <v>1.87795</v>
      </c>
      <c r="FN139">
        <v>1.87468</v>
      </c>
      <c r="FO139">
        <v>1.87833</v>
      </c>
      <c r="FP139">
        <v>1.87532</v>
      </c>
      <c r="FQ139">
        <v>1.87648</v>
      </c>
      <c r="FR139">
        <v>0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3.531</v>
      </c>
      <c r="GF139">
        <v>0.362</v>
      </c>
      <c r="GG139">
        <v>1.972114183739502</v>
      </c>
      <c r="GH139">
        <v>0.004449671774874308</v>
      </c>
      <c r="GI139">
        <v>-1.829466635312074E-06</v>
      </c>
      <c r="GJ139">
        <v>4.661545964856727E-10</v>
      </c>
      <c r="GK139">
        <v>0.005649818396270764</v>
      </c>
      <c r="GL139">
        <v>0.003047750899037379</v>
      </c>
      <c r="GM139">
        <v>0.0005145890388989142</v>
      </c>
      <c r="GN139">
        <v>-5.930110997495773E-07</v>
      </c>
      <c r="GO139">
        <v>0</v>
      </c>
      <c r="GP139">
        <v>2134</v>
      </c>
      <c r="GQ139">
        <v>1</v>
      </c>
      <c r="GR139">
        <v>23</v>
      </c>
      <c r="GS139">
        <v>901</v>
      </c>
      <c r="GT139">
        <v>901</v>
      </c>
      <c r="GU139">
        <v>1.17798</v>
      </c>
      <c r="GV139">
        <v>2.55615</v>
      </c>
      <c r="GW139">
        <v>1.39893</v>
      </c>
      <c r="GX139">
        <v>2.3584</v>
      </c>
      <c r="GY139">
        <v>1.44897</v>
      </c>
      <c r="GZ139">
        <v>2.51587</v>
      </c>
      <c r="HA139">
        <v>36.1285</v>
      </c>
      <c r="HB139">
        <v>24.0612</v>
      </c>
      <c r="HC139">
        <v>18</v>
      </c>
      <c r="HD139">
        <v>488.988</v>
      </c>
      <c r="HE139">
        <v>473.958</v>
      </c>
      <c r="HF139">
        <v>24.8925</v>
      </c>
      <c r="HG139">
        <v>25.3853</v>
      </c>
      <c r="HH139">
        <v>30.0002</v>
      </c>
      <c r="HI139">
        <v>25.2126</v>
      </c>
      <c r="HJ139">
        <v>25.2861</v>
      </c>
      <c r="HK139">
        <v>23.6115</v>
      </c>
      <c r="HL139">
        <v>11.517</v>
      </c>
      <c r="HM139">
        <v>100</v>
      </c>
      <c r="HN139">
        <v>24.9183</v>
      </c>
      <c r="HO139">
        <v>460.151</v>
      </c>
      <c r="HP139">
        <v>23.3954</v>
      </c>
      <c r="HQ139">
        <v>101.17</v>
      </c>
      <c r="HR139">
        <v>102.311</v>
      </c>
    </row>
    <row r="140" spans="1:226">
      <c r="A140">
        <v>124</v>
      </c>
      <c r="B140">
        <v>1679508422.6</v>
      </c>
      <c r="C140">
        <v>3166.5</v>
      </c>
      <c r="D140" t="s">
        <v>607</v>
      </c>
      <c r="E140" t="s">
        <v>608</v>
      </c>
      <c r="F140">
        <v>5</v>
      </c>
      <c r="G140" t="s">
        <v>353</v>
      </c>
      <c r="H140" t="s">
        <v>354</v>
      </c>
      <c r="I140">
        <v>1679508415.1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452.4322618862943</v>
      </c>
      <c r="AK140">
        <v>435.502309090909</v>
      </c>
      <c r="AL140">
        <v>2.010807410186568</v>
      </c>
      <c r="AM140">
        <v>63.93369429513372</v>
      </c>
      <c r="AN140">
        <f>(AP140 - AO140 + BO140*1E3/(8.314*(BQ140+273.15)) * AR140/BN140 * AQ140) * BN140/(100*BB140) * 1000/(1000 - AP140)</f>
        <v>0</v>
      </c>
      <c r="AO140">
        <v>23.32989305479414</v>
      </c>
      <c r="AP140">
        <v>24.1691303030303</v>
      </c>
      <c r="AQ140">
        <v>-6.818568853631869E-06</v>
      </c>
      <c r="AR140">
        <v>100.9875523592358</v>
      </c>
      <c r="AS140">
        <v>3</v>
      </c>
      <c r="AT140">
        <v>1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1.65</v>
      </c>
      <c r="BC140">
        <v>0.5</v>
      </c>
      <c r="BD140" t="s">
        <v>355</v>
      </c>
      <c r="BE140">
        <v>2</v>
      </c>
      <c r="BF140" t="b">
        <v>1</v>
      </c>
      <c r="BG140">
        <v>1679508415.1</v>
      </c>
      <c r="BH140">
        <v>415.8641111111111</v>
      </c>
      <c r="BI140">
        <v>430.6580740740741</v>
      </c>
      <c r="BJ140">
        <v>24.17994074074074</v>
      </c>
      <c r="BK140">
        <v>23.33208148148148</v>
      </c>
      <c r="BL140">
        <v>412.3355185185185</v>
      </c>
      <c r="BM140">
        <v>23.8177962962963</v>
      </c>
      <c r="BN140">
        <v>500.0225185185186</v>
      </c>
      <c r="BO140">
        <v>90.1248111111111</v>
      </c>
      <c r="BP140">
        <v>0.0998486148148148</v>
      </c>
      <c r="BQ140">
        <v>26.53016296296296</v>
      </c>
      <c r="BR140">
        <v>27.48664814814815</v>
      </c>
      <c r="BS140">
        <v>999.9000000000001</v>
      </c>
      <c r="BT140">
        <v>0</v>
      </c>
      <c r="BU140">
        <v>0</v>
      </c>
      <c r="BV140">
        <v>10010.85592592593</v>
      </c>
      <c r="BW140">
        <v>0</v>
      </c>
      <c r="BX140">
        <v>9.319145185185185</v>
      </c>
      <c r="BY140">
        <v>-14.79388296296296</v>
      </c>
      <c r="BZ140">
        <v>426.1687777777777</v>
      </c>
      <c r="CA140">
        <v>440.9461851851851</v>
      </c>
      <c r="CB140">
        <v>0.8478686666666667</v>
      </c>
      <c r="CC140">
        <v>430.6580740740741</v>
      </c>
      <c r="CD140">
        <v>23.33208148148148</v>
      </c>
      <c r="CE140">
        <v>2.179212962962963</v>
      </c>
      <c r="CF140">
        <v>2.102798518518519</v>
      </c>
      <c r="CG140">
        <v>18.8103037037037</v>
      </c>
      <c r="CH140">
        <v>18.2403962962963</v>
      </c>
      <c r="CI140">
        <v>1999.97037037037</v>
      </c>
      <c r="CJ140">
        <v>0.9799956666666665</v>
      </c>
      <c r="CK140">
        <v>0.02000431111111111</v>
      </c>
      <c r="CL140">
        <v>0</v>
      </c>
      <c r="CM140">
        <v>2.090311111111111</v>
      </c>
      <c r="CN140">
        <v>0</v>
      </c>
      <c r="CO140">
        <v>3263.920000000001</v>
      </c>
      <c r="CP140">
        <v>17337.94074074074</v>
      </c>
      <c r="CQ140">
        <v>37.42333333333333</v>
      </c>
      <c r="CR140">
        <v>38.57833333333333</v>
      </c>
      <c r="CS140">
        <v>37.51833333333333</v>
      </c>
      <c r="CT140">
        <v>36.61774074074074</v>
      </c>
      <c r="CU140">
        <v>37.08077777777778</v>
      </c>
      <c r="CV140">
        <v>1959.96037037037</v>
      </c>
      <c r="CW140">
        <v>40.01</v>
      </c>
      <c r="CX140">
        <v>0</v>
      </c>
      <c r="CY140">
        <v>1679508452.7</v>
      </c>
      <c r="CZ140">
        <v>0</v>
      </c>
      <c r="DA140">
        <v>0</v>
      </c>
      <c r="DB140" t="s">
        <v>356</v>
      </c>
      <c r="DC140">
        <v>1679454360.5</v>
      </c>
      <c r="DD140">
        <v>1679454360.5</v>
      </c>
      <c r="DE140">
        <v>0</v>
      </c>
      <c r="DF140">
        <v>-0.152</v>
      </c>
      <c r="DG140">
        <v>-0.046</v>
      </c>
      <c r="DH140">
        <v>3.296</v>
      </c>
      <c r="DI140">
        <v>0.35</v>
      </c>
      <c r="DJ140">
        <v>420</v>
      </c>
      <c r="DK140">
        <v>24</v>
      </c>
      <c r="DL140">
        <v>0.27</v>
      </c>
      <c r="DM140">
        <v>0.09</v>
      </c>
      <c r="DN140">
        <v>-12.21342</v>
      </c>
      <c r="DO140">
        <v>-53.1213668989547</v>
      </c>
      <c r="DP140">
        <v>5.72413165075163</v>
      </c>
      <c r="DQ140">
        <v>0</v>
      </c>
      <c r="DR140">
        <v>0.8487523170731708</v>
      </c>
      <c r="DS140">
        <v>-0.02460271777003635</v>
      </c>
      <c r="DT140">
        <v>0.00382398169731705</v>
      </c>
      <c r="DU140">
        <v>1</v>
      </c>
      <c r="DV140">
        <v>1</v>
      </c>
      <c r="DW140">
        <v>2</v>
      </c>
      <c r="DX140" t="s">
        <v>357</v>
      </c>
      <c r="DY140">
        <v>2.98092</v>
      </c>
      <c r="DZ140">
        <v>2.72818</v>
      </c>
      <c r="EA140">
        <v>0.0866125</v>
      </c>
      <c r="EB140">
        <v>0.0914112</v>
      </c>
      <c r="EC140">
        <v>0.10757</v>
      </c>
      <c r="ED140">
        <v>0.105886</v>
      </c>
      <c r="EE140">
        <v>27479.6</v>
      </c>
      <c r="EF140">
        <v>26968.3</v>
      </c>
      <c r="EG140">
        <v>30610.4</v>
      </c>
      <c r="EH140">
        <v>29922.9</v>
      </c>
      <c r="EI140">
        <v>37671.7</v>
      </c>
      <c r="EJ140">
        <v>35209.9</v>
      </c>
      <c r="EK140">
        <v>46807.5</v>
      </c>
      <c r="EL140">
        <v>44492</v>
      </c>
      <c r="EM140">
        <v>1.88832</v>
      </c>
      <c r="EN140">
        <v>1.91048</v>
      </c>
      <c r="EO140">
        <v>0.123404</v>
      </c>
      <c r="EP140">
        <v>0</v>
      </c>
      <c r="EQ140">
        <v>25.4445</v>
      </c>
      <c r="ER140">
        <v>999.9</v>
      </c>
      <c r="ES140">
        <v>50.7</v>
      </c>
      <c r="ET140">
        <v>29.9</v>
      </c>
      <c r="EU140">
        <v>23.8318</v>
      </c>
      <c r="EV140">
        <v>63.0608</v>
      </c>
      <c r="EW140">
        <v>22.4079</v>
      </c>
      <c r="EX140">
        <v>1</v>
      </c>
      <c r="EY140">
        <v>-0.133618</v>
      </c>
      <c r="EZ140">
        <v>-0.155044</v>
      </c>
      <c r="FA140">
        <v>20.2041</v>
      </c>
      <c r="FB140">
        <v>5.23122</v>
      </c>
      <c r="FC140">
        <v>11.968</v>
      </c>
      <c r="FD140">
        <v>4.9709</v>
      </c>
      <c r="FE140">
        <v>3.28965</v>
      </c>
      <c r="FF140">
        <v>9999</v>
      </c>
      <c r="FG140">
        <v>9999</v>
      </c>
      <c r="FH140">
        <v>9999</v>
      </c>
      <c r="FI140">
        <v>999.9</v>
      </c>
      <c r="FJ140">
        <v>4.97296</v>
      </c>
      <c r="FK140">
        <v>1.87699</v>
      </c>
      <c r="FL140">
        <v>1.87515</v>
      </c>
      <c r="FM140">
        <v>1.87793</v>
      </c>
      <c r="FN140">
        <v>1.87468</v>
      </c>
      <c r="FO140">
        <v>1.87833</v>
      </c>
      <c r="FP140">
        <v>1.87531</v>
      </c>
      <c r="FQ140">
        <v>1.87651</v>
      </c>
      <c r="FR140">
        <v>0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3.561</v>
      </c>
      <c r="GF140">
        <v>0.3618</v>
      </c>
      <c r="GG140">
        <v>1.972114183739502</v>
      </c>
      <c r="GH140">
        <v>0.004449671774874308</v>
      </c>
      <c r="GI140">
        <v>-1.829466635312074E-06</v>
      </c>
      <c r="GJ140">
        <v>4.661545964856727E-10</v>
      </c>
      <c r="GK140">
        <v>0.005649818396270764</v>
      </c>
      <c r="GL140">
        <v>0.003047750899037379</v>
      </c>
      <c r="GM140">
        <v>0.0005145890388989142</v>
      </c>
      <c r="GN140">
        <v>-5.930110997495773E-07</v>
      </c>
      <c r="GO140">
        <v>0</v>
      </c>
      <c r="GP140">
        <v>2134</v>
      </c>
      <c r="GQ140">
        <v>1</v>
      </c>
      <c r="GR140">
        <v>23</v>
      </c>
      <c r="GS140">
        <v>901</v>
      </c>
      <c r="GT140">
        <v>901</v>
      </c>
      <c r="GU140">
        <v>1.21216</v>
      </c>
      <c r="GV140">
        <v>2.56348</v>
      </c>
      <c r="GW140">
        <v>1.39893</v>
      </c>
      <c r="GX140">
        <v>2.3584</v>
      </c>
      <c r="GY140">
        <v>1.44897</v>
      </c>
      <c r="GZ140">
        <v>2.41577</v>
      </c>
      <c r="HA140">
        <v>36.105</v>
      </c>
      <c r="HB140">
        <v>24.0437</v>
      </c>
      <c r="HC140">
        <v>18</v>
      </c>
      <c r="HD140">
        <v>488.92</v>
      </c>
      <c r="HE140">
        <v>474.022</v>
      </c>
      <c r="HF140">
        <v>24.9029</v>
      </c>
      <c r="HG140">
        <v>25.3853</v>
      </c>
      <c r="HH140">
        <v>29.9999</v>
      </c>
      <c r="HI140">
        <v>25.2126</v>
      </c>
      <c r="HJ140">
        <v>25.2861</v>
      </c>
      <c r="HK140">
        <v>24.34</v>
      </c>
      <c r="HL140">
        <v>11.246</v>
      </c>
      <c r="HM140">
        <v>100</v>
      </c>
      <c r="HN140">
        <v>24.9299</v>
      </c>
      <c r="HO140">
        <v>473.512</v>
      </c>
      <c r="HP140">
        <v>23.3954</v>
      </c>
      <c r="HQ140">
        <v>101.171</v>
      </c>
      <c r="HR140">
        <v>102.313</v>
      </c>
    </row>
    <row r="141" spans="1:226">
      <c r="A141">
        <v>125</v>
      </c>
      <c r="B141">
        <v>1679508427.6</v>
      </c>
      <c r="C141">
        <v>3171.5</v>
      </c>
      <c r="D141" t="s">
        <v>609</v>
      </c>
      <c r="E141" t="s">
        <v>610</v>
      </c>
      <c r="F141">
        <v>5</v>
      </c>
      <c r="G141" t="s">
        <v>353</v>
      </c>
      <c r="H141" t="s">
        <v>354</v>
      </c>
      <c r="I141">
        <v>1679508419.814285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468.9896596320218</v>
      </c>
      <c r="AK141">
        <v>448.6274848484848</v>
      </c>
      <c r="AL141">
        <v>2.714310414119792</v>
      </c>
      <c r="AM141">
        <v>63.93369429513372</v>
      </c>
      <c r="AN141">
        <f>(AP141 - AO141 + BO141*1E3/(8.314*(BQ141+273.15)) * AR141/BN141 * AQ141) * BN141/(100*BB141) * 1000/(1000 - AP141)</f>
        <v>0</v>
      </c>
      <c r="AO141">
        <v>23.33430220284043</v>
      </c>
      <c r="AP141">
        <v>24.17084545454547</v>
      </c>
      <c r="AQ141">
        <v>2.097078090117209E-06</v>
      </c>
      <c r="AR141">
        <v>100.9875523592358</v>
      </c>
      <c r="AS141">
        <v>3</v>
      </c>
      <c r="AT141">
        <v>1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1.65</v>
      </c>
      <c r="BC141">
        <v>0.5</v>
      </c>
      <c r="BD141" t="s">
        <v>355</v>
      </c>
      <c r="BE141">
        <v>2</v>
      </c>
      <c r="BF141" t="b">
        <v>1</v>
      </c>
      <c r="BG141">
        <v>1679508419.814285</v>
      </c>
      <c r="BH141">
        <v>422.1233928571428</v>
      </c>
      <c r="BI141">
        <v>442.7606071428572</v>
      </c>
      <c r="BJ141">
        <v>24.17449642857143</v>
      </c>
      <c r="BK141">
        <v>23.33215357142857</v>
      </c>
      <c r="BL141">
        <v>418.5751428571429</v>
      </c>
      <c r="BM141">
        <v>23.81249285714286</v>
      </c>
      <c r="BN141">
        <v>500.0433214285714</v>
      </c>
      <c r="BO141">
        <v>90.12385714285715</v>
      </c>
      <c r="BP141">
        <v>0.1000700535714286</v>
      </c>
      <c r="BQ141">
        <v>26.53043928571429</v>
      </c>
      <c r="BR141">
        <v>27.47812142857143</v>
      </c>
      <c r="BS141">
        <v>999.9000000000002</v>
      </c>
      <c r="BT141">
        <v>0</v>
      </c>
      <c r="BU141">
        <v>0</v>
      </c>
      <c r="BV141">
        <v>9996.919285714286</v>
      </c>
      <c r="BW141">
        <v>0</v>
      </c>
      <c r="BX141">
        <v>9.319518928571428</v>
      </c>
      <c r="BY141">
        <v>-20.63710892857143</v>
      </c>
      <c r="BZ141">
        <v>432.5807857142858</v>
      </c>
      <c r="CA141">
        <v>453.338</v>
      </c>
      <c r="CB141">
        <v>0.8423565357142857</v>
      </c>
      <c r="CC141">
        <v>442.7606071428572</v>
      </c>
      <c r="CD141">
        <v>23.33215357142857</v>
      </c>
      <c r="CE141">
        <v>2.178699285714286</v>
      </c>
      <c r="CF141">
        <v>2.1027825</v>
      </c>
      <c r="CG141">
        <v>18.80653928571429</v>
      </c>
      <c r="CH141">
        <v>18.24027142857143</v>
      </c>
      <c r="CI141">
        <v>1999.944642857143</v>
      </c>
      <c r="CJ141">
        <v>0.9799954285714284</v>
      </c>
      <c r="CK141">
        <v>0.02000455714285715</v>
      </c>
      <c r="CL141">
        <v>0</v>
      </c>
      <c r="CM141">
        <v>2.120335714285714</v>
      </c>
      <c r="CN141">
        <v>0</v>
      </c>
      <c r="CO141">
        <v>3264.623214285714</v>
      </c>
      <c r="CP141">
        <v>17337.73214285714</v>
      </c>
      <c r="CQ141">
        <v>37.34571428571428</v>
      </c>
      <c r="CR141">
        <v>38.55989285714286</v>
      </c>
      <c r="CS141">
        <v>37.45510714285714</v>
      </c>
      <c r="CT141">
        <v>36.61128571428571</v>
      </c>
      <c r="CU141">
        <v>37.05335714285714</v>
      </c>
      <c r="CV141">
        <v>1959.934642857143</v>
      </c>
      <c r="CW141">
        <v>40.01</v>
      </c>
      <c r="CX141">
        <v>0</v>
      </c>
      <c r="CY141">
        <v>1679508457.5</v>
      </c>
      <c r="CZ141">
        <v>0</v>
      </c>
      <c r="DA141">
        <v>0</v>
      </c>
      <c r="DB141" t="s">
        <v>356</v>
      </c>
      <c r="DC141">
        <v>1679454360.5</v>
      </c>
      <c r="DD141">
        <v>1679454360.5</v>
      </c>
      <c r="DE141">
        <v>0</v>
      </c>
      <c r="DF141">
        <v>-0.152</v>
      </c>
      <c r="DG141">
        <v>-0.046</v>
      </c>
      <c r="DH141">
        <v>3.296</v>
      </c>
      <c r="DI141">
        <v>0.35</v>
      </c>
      <c r="DJ141">
        <v>420</v>
      </c>
      <c r="DK141">
        <v>24</v>
      </c>
      <c r="DL141">
        <v>0.27</v>
      </c>
      <c r="DM141">
        <v>0.09</v>
      </c>
      <c r="DN141">
        <v>-16.50956975</v>
      </c>
      <c r="DO141">
        <v>-74.38261249530956</v>
      </c>
      <c r="DP141">
        <v>7.256374669344013</v>
      </c>
      <c r="DQ141">
        <v>0</v>
      </c>
      <c r="DR141">
        <v>0.84612295</v>
      </c>
      <c r="DS141">
        <v>-0.05713348592870649</v>
      </c>
      <c r="DT141">
        <v>0.005972622748633972</v>
      </c>
      <c r="DU141">
        <v>1</v>
      </c>
      <c r="DV141">
        <v>1</v>
      </c>
      <c r="DW141">
        <v>2</v>
      </c>
      <c r="DX141" t="s">
        <v>357</v>
      </c>
      <c r="DY141">
        <v>2.98098</v>
      </c>
      <c r="DZ141">
        <v>2.72837</v>
      </c>
      <c r="EA141">
        <v>0.0886136</v>
      </c>
      <c r="EB141">
        <v>0.0938804</v>
      </c>
      <c r="EC141">
        <v>0.107579</v>
      </c>
      <c r="ED141">
        <v>0.105956</v>
      </c>
      <c r="EE141">
        <v>27419.3</v>
      </c>
      <c r="EF141">
        <v>26895</v>
      </c>
      <c r="EG141">
        <v>30610.3</v>
      </c>
      <c r="EH141">
        <v>29922.9</v>
      </c>
      <c r="EI141">
        <v>37671.2</v>
      </c>
      <c r="EJ141">
        <v>35207.3</v>
      </c>
      <c r="EK141">
        <v>46807</v>
      </c>
      <c r="EL141">
        <v>44492</v>
      </c>
      <c r="EM141">
        <v>1.88845</v>
      </c>
      <c r="EN141">
        <v>1.91037</v>
      </c>
      <c r="EO141">
        <v>0.123382</v>
      </c>
      <c r="EP141">
        <v>0</v>
      </c>
      <c r="EQ141">
        <v>25.4469</v>
      </c>
      <c r="ER141">
        <v>999.9</v>
      </c>
      <c r="ES141">
        <v>50.7</v>
      </c>
      <c r="ET141">
        <v>29.9</v>
      </c>
      <c r="EU141">
        <v>23.8314</v>
      </c>
      <c r="EV141">
        <v>63.2808</v>
      </c>
      <c r="EW141">
        <v>22.5962</v>
      </c>
      <c r="EX141">
        <v>1</v>
      </c>
      <c r="EY141">
        <v>-0.133864</v>
      </c>
      <c r="EZ141">
        <v>-0.258491</v>
      </c>
      <c r="FA141">
        <v>20.2039</v>
      </c>
      <c r="FB141">
        <v>5.23032</v>
      </c>
      <c r="FC141">
        <v>11.968</v>
      </c>
      <c r="FD141">
        <v>4.97065</v>
      </c>
      <c r="FE141">
        <v>3.28958</v>
      </c>
      <c r="FF141">
        <v>9999</v>
      </c>
      <c r="FG141">
        <v>9999</v>
      </c>
      <c r="FH141">
        <v>9999</v>
      </c>
      <c r="FI141">
        <v>999.9</v>
      </c>
      <c r="FJ141">
        <v>4.97294</v>
      </c>
      <c r="FK141">
        <v>1.877</v>
      </c>
      <c r="FL141">
        <v>1.87515</v>
      </c>
      <c r="FM141">
        <v>1.87795</v>
      </c>
      <c r="FN141">
        <v>1.87468</v>
      </c>
      <c r="FO141">
        <v>1.87834</v>
      </c>
      <c r="FP141">
        <v>1.87536</v>
      </c>
      <c r="FQ141">
        <v>1.87649</v>
      </c>
      <c r="FR141">
        <v>0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3.601</v>
      </c>
      <c r="GF141">
        <v>0.3619</v>
      </c>
      <c r="GG141">
        <v>1.972114183739502</v>
      </c>
      <c r="GH141">
        <v>0.004449671774874308</v>
      </c>
      <c r="GI141">
        <v>-1.829466635312074E-06</v>
      </c>
      <c r="GJ141">
        <v>4.661545964856727E-10</v>
      </c>
      <c r="GK141">
        <v>0.005649818396270764</v>
      </c>
      <c r="GL141">
        <v>0.003047750899037379</v>
      </c>
      <c r="GM141">
        <v>0.0005145890388989142</v>
      </c>
      <c r="GN141">
        <v>-5.930110997495773E-07</v>
      </c>
      <c r="GO141">
        <v>0</v>
      </c>
      <c r="GP141">
        <v>2134</v>
      </c>
      <c r="GQ141">
        <v>1</v>
      </c>
      <c r="GR141">
        <v>23</v>
      </c>
      <c r="GS141">
        <v>901.1</v>
      </c>
      <c r="GT141">
        <v>901.1</v>
      </c>
      <c r="GU141">
        <v>1.24512</v>
      </c>
      <c r="GV141">
        <v>2.54883</v>
      </c>
      <c r="GW141">
        <v>1.39893</v>
      </c>
      <c r="GX141">
        <v>2.3584</v>
      </c>
      <c r="GY141">
        <v>1.44897</v>
      </c>
      <c r="GZ141">
        <v>2.49146</v>
      </c>
      <c r="HA141">
        <v>36.1285</v>
      </c>
      <c r="HB141">
        <v>24.0612</v>
      </c>
      <c r="HC141">
        <v>18</v>
      </c>
      <c r="HD141">
        <v>488.988</v>
      </c>
      <c r="HE141">
        <v>473.959</v>
      </c>
      <c r="HF141">
        <v>24.9252</v>
      </c>
      <c r="HG141">
        <v>25.3853</v>
      </c>
      <c r="HH141">
        <v>30.0001</v>
      </c>
      <c r="HI141">
        <v>25.2126</v>
      </c>
      <c r="HJ141">
        <v>25.2863</v>
      </c>
      <c r="HK141">
        <v>24.9977</v>
      </c>
      <c r="HL141">
        <v>11.246</v>
      </c>
      <c r="HM141">
        <v>100</v>
      </c>
      <c r="HN141">
        <v>24.9516</v>
      </c>
      <c r="HO141">
        <v>486.869</v>
      </c>
      <c r="HP141">
        <v>23.3954</v>
      </c>
      <c r="HQ141">
        <v>101.17</v>
      </c>
      <c r="HR141">
        <v>102.313</v>
      </c>
    </row>
    <row r="142" spans="1:226">
      <c r="A142">
        <v>126</v>
      </c>
      <c r="B142">
        <v>1679508432.6</v>
      </c>
      <c r="C142">
        <v>3176.5</v>
      </c>
      <c r="D142" t="s">
        <v>611</v>
      </c>
      <c r="E142" t="s">
        <v>612</v>
      </c>
      <c r="F142">
        <v>5</v>
      </c>
      <c r="G142" t="s">
        <v>353</v>
      </c>
      <c r="H142" t="s">
        <v>354</v>
      </c>
      <c r="I142">
        <v>1679508425.1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486.0333617368819</v>
      </c>
      <c r="AK142">
        <v>463.8710303030301</v>
      </c>
      <c r="AL142">
        <v>3.095038884020342</v>
      </c>
      <c r="AM142">
        <v>63.93369429513372</v>
      </c>
      <c r="AN142">
        <f>(AP142 - AO142 + BO142*1E3/(8.314*(BQ142+273.15)) * AR142/BN142 * AQ142) * BN142/(100*BB142) * 1000/(1000 - AP142)</f>
        <v>0</v>
      </c>
      <c r="AO142">
        <v>23.35373907606538</v>
      </c>
      <c r="AP142">
        <v>24.18000787878788</v>
      </c>
      <c r="AQ142">
        <v>8.75935232264207E-06</v>
      </c>
      <c r="AR142">
        <v>100.9875523592358</v>
      </c>
      <c r="AS142">
        <v>3</v>
      </c>
      <c r="AT142">
        <v>1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1.65</v>
      </c>
      <c r="BC142">
        <v>0.5</v>
      </c>
      <c r="BD142" t="s">
        <v>355</v>
      </c>
      <c r="BE142">
        <v>2</v>
      </c>
      <c r="BF142" t="b">
        <v>1</v>
      </c>
      <c r="BG142">
        <v>1679508425.1</v>
      </c>
      <c r="BH142">
        <v>433.3078148148148</v>
      </c>
      <c r="BI142">
        <v>459.3278888888889</v>
      </c>
      <c r="BJ142">
        <v>24.17230740740741</v>
      </c>
      <c r="BK142">
        <v>23.33925555555556</v>
      </c>
      <c r="BL142">
        <v>429.7244444444444</v>
      </c>
      <c r="BM142">
        <v>23.81035555555556</v>
      </c>
      <c r="BN142">
        <v>500.0449259259259</v>
      </c>
      <c r="BO142">
        <v>90.12253333333332</v>
      </c>
      <c r="BP142">
        <v>0.1000115740740741</v>
      </c>
      <c r="BQ142">
        <v>26.52881111111111</v>
      </c>
      <c r="BR142">
        <v>27.46991851851853</v>
      </c>
      <c r="BS142">
        <v>999.9000000000001</v>
      </c>
      <c r="BT142">
        <v>0</v>
      </c>
      <c r="BU142">
        <v>0</v>
      </c>
      <c r="BV142">
        <v>9996.040370370371</v>
      </c>
      <c r="BW142">
        <v>0</v>
      </c>
      <c r="BX142">
        <v>9.32272</v>
      </c>
      <c r="BY142">
        <v>-26.01999259259259</v>
      </c>
      <c r="BZ142">
        <v>444.0413333333334</v>
      </c>
      <c r="CA142">
        <v>470.3045925925926</v>
      </c>
      <c r="CB142">
        <v>0.8330635555555556</v>
      </c>
      <c r="CC142">
        <v>459.3278888888889</v>
      </c>
      <c r="CD142">
        <v>23.33925555555556</v>
      </c>
      <c r="CE142">
        <v>2.17846962962963</v>
      </c>
      <c r="CF142">
        <v>2.10339074074074</v>
      </c>
      <c r="CG142">
        <v>18.80485185185185</v>
      </c>
      <c r="CH142">
        <v>18.2448925925926</v>
      </c>
      <c r="CI142">
        <v>1999.956666666666</v>
      </c>
      <c r="CJ142">
        <v>0.9799954444444443</v>
      </c>
      <c r="CK142">
        <v>0.02000454074074074</v>
      </c>
      <c r="CL142">
        <v>0</v>
      </c>
      <c r="CM142">
        <v>2.133188888888889</v>
      </c>
      <c r="CN142">
        <v>0</v>
      </c>
      <c r="CO142">
        <v>3267.192592592593</v>
      </c>
      <c r="CP142">
        <v>17337.83703703704</v>
      </c>
      <c r="CQ142">
        <v>37.34233333333333</v>
      </c>
      <c r="CR142">
        <v>38.53674074074074</v>
      </c>
      <c r="CS142">
        <v>37.458</v>
      </c>
      <c r="CT142">
        <v>36.60848148148148</v>
      </c>
      <c r="CU142">
        <v>37.04377777777778</v>
      </c>
      <c r="CV142">
        <v>1959.946666666666</v>
      </c>
      <c r="CW142">
        <v>40.01</v>
      </c>
      <c r="CX142">
        <v>0</v>
      </c>
      <c r="CY142">
        <v>1679508462.9</v>
      </c>
      <c r="CZ142">
        <v>0</v>
      </c>
      <c r="DA142">
        <v>0</v>
      </c>
      <c r="DB142" t="s">
        <v>356</v>
      </c>
      <c r="DC142">
        <v>1679454360.5</v>
      </c>
      <c r="DD142">
        <v>1679454360.5</v>
      </c>
      <c r="DE142">
        <v>0</v>
      </c>
      <c r="DF142">
        <v>-0.152</v>
      </c>
      <c r="DG142">
        <v>-0.046</v>
      </c>
      <c r="DH142">
        <v>3.296</v>
      </c>
      <c r="DI142">
        <v>0.35</v>
      </c>
      <c r="DJ142">
        <v>420</v>
      </c>
      <c r="DK142">
        <v>24</v>
      </c>
      <c r="DL142">
        <v>0.27</v>
      </c>
      <c r="DM142">
        <v>0.09</v>
      </c>
      <c r="DN142">
        <v>-22.8353845</v>
      </c>
      <c r="DO142">
        <v>-60.69893335834893</v>
      </c>
      <c r="DP142">
        <v>6.036683262037999</v>
      </c>
      <c r="DQ142">
        <v>0</v>
      </c>
      <c r="DR142">
        <v>0.8373377</v>
      </c>
      <c r="DS142">
        <v>-0.1043657560975632</v>
      </c>
      <c r="DT142">
        <v>0.01061282518276825</v>
      </c>
      <c r="DU142">
        <v>0</v>
      </c>
      <c r="DV142">
        <v>0</v>
      </c>
      <c r="DW142">
        <v>2</v>
      </c>
      <c r="DX142" t="s">
        <v>397</v>
      </c>
      <c r="DY142">
        <v>2.98076</v>
      </c>
      <c r="DZ142">
        <v>2.72838</v>
      </c>
      <c r="EA142">
        <v>0.0908685</v>
      </c>
      <c r="EB142">
        <v>0.0963432</v>
      </c>
      <c r="EC142">
        <v>0.107611</v>
      </c>
      <c r="ED142">
        <v>0.105968</v>
      </c>
      <c r="EE142">
        <v>27351.8</v>
      </c>
      <c r="EF142">
        <v>26821.5</v>
      </c>
      <c r="EG142">
        <v>30610.7</v>
      </c>
      <c r="EH142">
        <v>29922.5</v>
      </c>
      <c r="EI142">
        <v>37670.5</v>
      </c>
      <c r="EJ142">
        <v>35206.6</v>
      </c>
      <c r="EK142">
        <v>46807.7</v>
      </c>
      <c r="EL142">
        <v>44491.5</v>
      </c>
      <c r="EM142">
        <v>1.88825</v>
      </c>
      <c r="EN142">
        <v>1.91042</v>
      </c>
      <c r="EO142">
        <v>0.123549</v>
      </c>
      <c r="EP142">
        <v>0</v>
      </c>
      <c r="EQ142">
        <v>25.449</v>
      </c>
      <c r="ER142">
        <v>999.9</v>
      </c>
      <c r="ES142">
        <v>50.7</v>
      </c>
      <c r="ET142">
        <v>29.9</v>
      </c>
      <c r="EU142">
        <v>23.8283</v>
      </c>
      <c r="EV142">
        <v>63.2308</v>
      </c>
      <c r="EW142">
        <v>22.4319</v>
      </c>
      <c r="EX142">
        <v>1</v>
      </c>
      <c r="EY142">
        <v>-0.133707</v>
      </c>
      <c r="EZ142">
        <v>-0.300436</v>
      </c>
      <c r="FA142">
        <v>20.2037</v>
      </c>
      <c r="FB142">
        <v>5.22987</v>
      </c>
      <c r="FC142">
        <v>11.968</v>
      </c>
      <c r="FD142">
        <v>4.97055</v>
      </c>
      <c r="FE142">
        <v>3.2895</v>
      </c>
      <c r="FF142">
        <v>9999</v>
      </c>
      <c r="FG142">
        <v>9999</v>
      </c>
      <c r="FH142">
        <v>9999</v>
      </c>
      <c r="FI142">
        <v>999.9</v>
      </c>
      <c r="FJ142">
        <v>4.97295</v>
      </c>
      <c r="FK142">
        <v>1.87699</v>
      </c>
      <c r="FL142">
        <v>1.87515</v>
      </c>
      <c r="FM142">
        <v>1.87793</v>
      </c>
      <c r="FN142">
        <v>1.87469</v>
      </c>
      <c r="FO142">
        <v>1.87834</v>
      </c>
      <c r="FP142">
        <v>1.87532</v>
      </c>
      <c r="FQ142">
        <v>1.87651</v>
      </c>
      <c r="FR142">
        <v>0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3.649</v>
      </c>
      <c r="GF142">
        <v>0.3622</v>
      </c>
      <c r="GG142">
        <v>1.972114183739502</v>
      </c>
      <c r="GH142">
        <v>0.004449671774874308</v>
      </c>
      <c r="GI142">
        <v>-1.829466635312074E-06</v>
      </c>
      <c r="GJ142">
        <v>4.661545964856727E-10</v>
      </c>
      <c r="GK142">
        <v>0.005649818396270764</v>
      </c>
      <c r="GL142">
        <v>0.003047750899037379</v>
      </c>
      <c r="GM142">
        <v>0.0005145890388989142</v>
      </c>
      <c r="GN142">
        <v>-5.930110997495773E-07</v>
      </c>
      <c r="GO142">
        <v>0</v>
      </c>
      <c r="GP142">
        <v>2134</v>
      </c>
      <c r="GQ142">
        <v>1</v>
      </c>
      <c r="GR142">
        <v>23</v>
      </c>
      <c r="GS142">
        <v>901.2</v>
      </c>
      <c r="GT142">
        <v>901.2</v>
      </c>
      <c r="GU142">
        <v>1.28174</v>
      </c>
      <c r="GV142">
        <v>2.56104</v>
      </c>
      <c r="GW142">
        <v>1.39893</v>
      </c>
      <c r="GX142">
        <v>2.3584</v>
      </c>
      <c r="GY142">
        <v>1.44897</v>
      </c>
      <c r="GZ142">
        <v>2.42065</v>
      </c>
      <c r="HA142">
        <v>36.105</v>
      </c>
      <c r="HB142">
        <v>24.0525</v>
      </c>
      <c r="HC142">
        <v>18</v>
      </c>
      <c r="HD142">
        <v>488.885</v>
      </c>
      <c r="HE142">
        <v>474.005</v>
      </c>
      <c r="HF142">
        <v>24.9545</v>
      </c>
      <c r="HG142">
        <v>25.3857</v>
      </c>
      <c r="HH142">
        <v>30.0001</v>
      </c>
      <c r="HI142">
        <v>25.2135</v>
      </c>
      <c r="HJ142">
        <v>25.2879</v>
      </c>
      <c r="HK142">
        <v>25.7307</v>
      </c>
      <c r="HL142">
        <v>11.246</v>
      </c>
      <c r="HM142">
        <v>100</v>
      </c>
      <c r="HN142">
        <v>24.9725</v>
      </c>
      <c r="HO142">
        <v>506.903</v>
      </c>
      <c r="HP142">
        <v>23.3954</v>
      </c>
      <c r="HQ142">
        <v>101.172</v>
      </c>
      <c r="HR142">
        <v>102.312</v>
      </c>
    </row>
    <row r="143" spans="1:226">
      <c r="A143">
        <v>127</v>
      </c>
      <c r="B143">
        <v>1679508437.6</v>
      </c>
      <c r="C143">
        <v>3181.5</v>
      </c>
      <c r="D143" t="s">
        <v>613</v>
      </c>
      <c r="E143" t="s">
        <v>614</v>
      </c>
      <c r="F143">
        <v>5</v>
      </c>
      <c r="G143" t="s">
        <v>353</v>
      </c>
      <c r="H143" t="s">
        <v>354</v>
      </c>
      <c r="I143">
        <v>1679508429.814285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503.2053608469864</v>
      </c>
      <c r="AK143">
        <v>480.0968606060606</v>
      </c>
      <c r="AL143">
        <v>3.272418174592803</v>
      </c>
      <c r="AM143">
        <v>63.93369429513372</v>
      </c>
      <c r="AN143">
        <f>(AP143 - AO143 + BO143*1E3/(8.314*(BQ143+273.15)) * AR143/BN143 * AQ143) * BN143/(100*BB143) * 1000/(1000 - AP143)</f>
        <v>0</v>
      </c>
      <c r="AO143">
        <v>23.35460184530732</v>
      </c>
      <c r="AP143">
        <v>24.18867696969697</v>
      </c>
      <c r="AQ143">
        <v>7.177243507073473E-06</v>
      </c>
      <c r="AR143">
        <v>100.9875523592358</v>
      </c>
      <c r="AS143">
        <v>3</v>
      </c>
      <c r="AT143">
        <v>1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1.65</v>
      </c>
      <c r="BC143">
        <v>0.5</v>
      </c>
      <c r="BD143" t="s">
        <v>355</v>
      </c>
      <c r="BE143">
        <v>2</v>
      </c>
      <c r="BF143" t="b">
        <v>1</v>
      </c>
      <c r="BG143">
        <v>1679508429.814285</v>
      </c>
      <c r="BH143">
        <v>446.2388928571428</v>
      </c>
      <c r="BI143">
        <v>474.9138214285714</v>
      </c>
      <c r="BJ143">
        <v>24.17664285714286</v>
      </c>
      <c r="BK143">
        <v>23.34678571428572</v>
      </c>
      <c r="BL143">
        <v>442.6155</v>
      </c>
      <c r="BM143">
        <v>23.81458214285715</v>
      </c>
      <c r="BN143">
        <v>500.0365</v>
      </c>
      <c r="BO143">
        <v>90.12360714285715</v>
      </c>
      <c r="BP143">
        <v>0.1000292642857143</v>
      </c>
      <c r="BQ143">
        <v>26.52724642857143</v>
      </c>
      <c r="BR143">
        <v>27.47316428571429</v>
      </c>
      <c r="BS143">
        <v>999.9000000000002</v>
      </c>
      <c r="BT143">
        <v>0</v>
      </c>
      <c r="BU143">
        <v>0</v>
      </c>
      <c r="BV143">
        <v>9996.473571428573</v>
      </c>
      <c r="BW143">
        <v>0</v>
      </c>
      <c r="BX143">
        <v>9.32272</v>
      </c>
      <c r="BY143">
        <v>-28.6748</v>
      </c>
      <c r="BZ143">
        <v>457.2948571428571</v>
      </c>
      <c r="CA143">
        <v>486.2667857142857</v>
      </c>
      <c r="CB143">
        <v>0.8298539999999999</v>
      </c>
      <c r="CC143">
        <v>474.9138214285714</v>
      </c>
      <c r="CD143">
        <v>23.34678571428572</v>
      </c>
      <c r="CE143">
        <v>2.178886428571428</v>
      </c>
      <c r="CF143">
        <v>2.104095357142857</v>
      </c>
      <c r="CG143">
        <v>18.80790714285714</v>
      </c>
      <c r="CH143">
        <v>18.250225</v>
      </c>
      <c r="CI143">
        <v>2000.001785714286</v>
      </c>
      <c r="CJ143">
        <v>0.9799955357142854</v>
      </c>
      <c r="CK143">
        <v>0.02000444642857143</v>
      </c>
      <c r="CL143">
        <v>0</v>
      </c>
      <c r="CM143">
        <v>2.106342857142857</v>
      </c>
      <c r="CN143">
        <v>0</v>
      </c>
      <c r="CO143">
        <v>3271.116071428572</v>
      </c>
      <c r="CP143">
        <v>17338.225</v>
      </c>
      <c r="CQ143">
        <v>37.27882142857143</v>
      </c>
      <c r="CR143">
        <v>38.51771428571429</v>
      </c>
      <c r="CS143">
        <v>37.42146428571429</v>
      </c>
      <c r="CT143">
        <v>36.58685714285714</v>
      </c>
      <c r="CU143">
        <v>37.02660714285714</v>
      </c>
      <c r="CV143">
        <v>1959.991785714286</v>
      </c>
      <c r="CW143">
        <v>40.01</v>
      </c>
      <c r="CX143">
        <v>0</v>
      </c>
      <c r="CY143">
        <v>1679508467.7</v>
      </c>
      <c r="CZ143">
        <v>0</v>
      </c>
      <c r="DA143">
        <v>0</v>
      </c>
      <c r="DB143" t="s">
        <v>356</v>
      </c>
      <c r="DC143">
        <v>1679454360.5</v>
      </c>
      <c r="DD143">
        <v>1679454360.5</v>
      </c>
      <c r="DE143">
        <v>0</v>
      </c>
      <c r="DF143">
        <v>-0.152</v>
      </c>
      <c r="DG143">
        <v>-0.046</v>
      </c>
      <c r="DH143">
        <v>3.296</v>
      </c>
      <c r="DI143">
        <v>0.35</v>
      </c>
      <c r="DJ143">
        <v>420</v>
      </c>
      <c r="DK143">
        <v>24</v>
      </c>
      <c r="DL143">
        <v>0.27</v>
      </c>
      <c r="DM143">
        <v>0.09</v>
      </c>
      <c r="DN143">
        <v>-26.3058525</v>
      </c>
      <c r="DO143">
        <v>-39.2768409005628</v>
      </c>
      <c r="DP143">
        <v>3.960718501672865</v>
      </c>
      <c r="DQ143">
        <v>0</v>
      </c>
      <c r="DR143">
        <v>0.83345635</v>
      </c>
      <c r="DS143">
        <v>-0.06649254033771233</v>
      </c>
      <c r="DT143">
        <v>0.008533717711378782</v>
      </c>
      <c r="DU143">
        <v>1</v>
      </c>
      <c r="DV143">
        <v>1</v>
      </c>
      <c r="DW143">
        <v>2</v>
      </c>
      <c r="DX143" t="s">
        <v>357</v>
      </c>
      <c r="DY143">
        <v>2.98102</v>
      </c>
      <c r="DZ143">
        <v>2.7284</v>
      </c>
      <c r="EA143">
        <v>0.0932235</v>
      </c>
      <c r="EB143">
        <v>0.0987659</v>
      </c>
      <c r="EC143">
        <v>0.107635</v>
      </c>
      <c r="ED143">
        <v>0.105977</v>
      </c>
      <c r="EE143">
        <v>27280.4</v>
      </c>
      <c r="EF143">
        <v>26749.7</v>
      </c>
      <c r="EG143">
        <v>30610.1</v>
      </c>
      <c r="EH143">
        <v>29922.6</v>
      </c>
      <c r="EI143">
        <v>37669</v>
      </c>
      <c r="EJ143">
        <v>35206.3</v>
      </c>
      <c r="EK143">
        <v>46807</v>
      </c>
      <c r="EL143">
        <v>44491.4</v>
      </c>
      <c r="EM143">
        <v>1.88857</v>
      </c>
      <c r="EN143">
        <v>1.91055</v>
      </c>
      <c r="EO143">
        <v>0.125218</v>
      </c>
      <c r="EP143">
        <v>0</v>
      </c>
      <c r="EQ143">
        <v>25.4512</v>
      </c>
      <c r="ER143">
        <v>999.9</v>
      </c>
      <c r="ES143">
        <v>50.7</v>
      </c>
      <c r="ET143">
        <v>29.9</v>
      </c>
      <c r="EU143">
        <v>23.8297</v>
      </c>
      <c r="EV143">
        <v>63.0908</v>
      </c>
      <c r="EW143">
        <v>22.6042</v>
      </c>
      <c r="EX143">
        <v>1</v>
      </c>
      <c r="EY143">
        <v>-0.13391</v>
      </c>
      <c r="EZ143">
        <v>-0.318328</v>
      </c>
      <c r="FA143">
        <v>20.2036</v>
      </c>
      <c r="FB143">
        <v>5.23032</v>
      </c>
      <c r="FC143">
        <v>11.968</v>
      </c>
      <c r="FD143">
        <v>4.97075</v>
      </c>
      <c r="FE143">
        <v>3.2895</v>
      </c>
      <c r="FF143">
        <v>9999</v>
      </c>
      <c r="FG143">
        <v>9999</v>
      </c>
      <c r="FH143">
        <v>9999</v>
      </c>
      <c r="FI143">
        <v>999.9</v>
      </c>
      <c r="FJ143">
        <v>4.97295</v>
      </c>
      <c r="FK143">
        <v>1.87698</v>
      </c>
      <c r="FL143">
        <v>1.87512</v>
      </c>
      <c r="FM143">
        <v>1.8779</v>
      </c>
      <c r="FN143">
        <v>1.87462</v>
      </c>
      <c r="FO143">
        <v>1.87828</v>
      </c>
      <c r="FP143">
        <v>1.87531</v>
      </c>
      <c r="FQ143">
        <v>1.87642</v>
      </c>
      <c r="FR143">
        <v>0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3.697</v>
      </c>
      <c r="GF143">
        <v>0.3624</v>
      </c>
      <c r="GG143">
        <v>1.972114183739502</v>
      </c>
      <c r="GH143">
        <v>0.004449671774874308</v>
      </c>
      <c r="GI143">
        <v>-1.829466635312074E-06</v>
      </c>
      <c r="GJ143">
        <v>4.661545964856727E-10</v>
      </c>
      <c r="GK143">
        <v>0.005649818396270764</v>
      </c>
      <c r="GL143">
        <v>0.003047750899037379</v>
      </c>
      <c r="GM143">
        <v>0.0005145890388989142</v>
      </c>
      <c r="GN143">
        <v>-5.930110997495773E-07</v>
      </c>
      <c r="GO143">
        <v>0</v>
      </c>
      <c r="GP143">
        <v>2134</v>
      </c>
      <c r="GQ143">
        <v>1</v>
      </c>
      <c r="GR143">
        <v>23</v>
      </c>
      <c r="GS143">
        <v>901.3</v>
      </c>
      <c r="GT143">
        <v>901.3</v>
      </c>
      <c r="GU143">
        <v>1.3147</v>
      </c>
      <c r="GV143">
        <v>2.55005</v>
      </c>
      <c r="GW143">
        <v>1.39893</v>
      </c>
      <c r="GX143">
        <v>2.3584</v>
      </c>
      <c r="GY143">
        <v>1.44897</v>
      </c>
      <c r="GZ143">
        <v>2.49756</v>
      </c>
      <c r="HA143">
        <v>36.105</v>
      </c>
      <c r="HB143">
        <v>24.0612</v>
      </c>
      <c r="HC143">
        <v>18</v>
      </c>
      <c r="HD143">
        <v>489.071</v>
      </c>
      <c r="HE143">
        <v>474.089</v>
      </c>
      <c r="HF143">
        <v>24.9832</v>
      </c>
      <c r="HG143">
        <v>25.3875</v>
      </c>
      <c r="HH143">
        <v>30.0001</v>
      </c>
      <c r="HI143">
        <v>25.2147</v>
      </c>
      <c r="HJ143">
        <v>25.2882</v>
      </c>
      <c r="HK143">
        <v>26.3831</v>
      </c>
      <c r="HL143">
        <v>11.246</v>
      </c>
      <c r="HM143">
        <v>100</v>
      </c>
      <c r="HN143">
        <v>24.9953</v>
      </c>
      <c r="HO143">
        <v>520.261</v>
      </c>
      <c r="HP143">
        <v>23.3954</v>
      </c>
      <c r="HQ143">
        <v>101.17</v>
      </c>
      <c r="HR143">
        <v>102.312</v>
      </c>
    </row>
    <row r="144" spans="1:226">
      <c r="A144">
        <v>128</v>
      </c>
      <c r="B144">
        <v>1679508442.6</v>
      </c>
      <c r="C144">
        <v>3186.5</v>
      </c>
      <c r="D144" t="s">
        <v>615</v>
      </c>
      <c r="E144" t="s">
        <v>616</v>
      </c>
      <c r="F144">
        <v>5</v>
      </c>
      <c r="G144" t="s">
        <v>353</v>
      </c>
      <c r="H144" t="s">
        <v>354</v>
      </c>
      <c r="I144">
        <v>1679508435.1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520.3976181933642</v>
      </c>
      <c r="AK144">
        <v>496.7678848484849</v>
      </c>
      <c r="AL144">
        <v>3.348070472295817</v>
      </c>
      <c r="AM144">
        <v>63.93369429513372</v>
      </c>
      <c r="AN144">
        <f>(AP144 - AO144 + BO144*1E3/(8.314*(BQ144+273.15)) * AR144/BN144 * AQ144) * BN144/(100*BB144) * 1000/(1000 - AP144)</f>
        <v>0</v>
      </c>
      <c r="AO144">
        <v>23.35498941478403</v>
      </c>
      <c r="AP144">
        <v>24.19446303030302</v>
      </c>
      <c r="AQ144">
        <v>4.837501095713207E-06</v>
      </c>
      <c r="AR144">
        <v>100.9875523592358</v>
      </c>
      <c r="AS144">
        <v>3</v>
      </c>
      <c r="AT144">
        <v>1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1.65</v>
      </c>
      <c r="BC144">
        <v>0.5</v>
      </c>
      <c r="BD144" t="s">
        <v>355</v>
      </c>
      <c r="BE144">
        <v>2</v>
      </c>
      <c r="BF144" t="b">
        <v>1</v>
      </c>
      <c r="BG144">
        <v>1679508435.1</v>
      </c>
      <c r="BH144">
        <v>462.2850740740741</v>
      </c>
      <c r="BI144">
        <v>492.5962962962963</v>
      </c>
      <c r="BJ144">
        <v>24.18458518518519</v>
      </c>
      <c r="BK144">
        <v>23.35423333333333</v>
      </c>
      <c r="BL144">
        <v>458.6123333333334</v>
      </c>
      <c r="BM144">
        <v>23.82231481481481</v>
      </c>
      <c r="BN144">
        <v>500.0446296296296</v>
      </c>
      <c r="BO144">
        <v>90.12453703703703</v>
      </c>
      <c r="BP144">
        <v>0.09998222962962965</v>
      </c>
      <c r="BQ144">
        <v>26.52694074074074</v>
      </c>
      <c r="BR144">
        <v>27.48457407407407</v>
      </c>
      <c r="BS144">
        <v>999.9000000000001</v>
      </c>
      <c r="BT144">
        <v>0</v>
      </c>
      <c r="BU144">
        <v>0</v>
      </c>
      <c r="BV144">
        <v>10000.56111111111</v>
      </c>
      <c r="BW144">
        <v>0</v>
      </c>
      <c r="BX144">
        <v>9.319911111111111</v>
      </c>
      <c r="BY144">
        <v>-30.3111</v>
      </c>
      <c r="BZ144">
        <v>473.7424074074074</v>
      </c>
      <c r="CA144">
        <v>504.3756296296296</v>
      </c>
      <c r="CB144">
        <v>0.8303441111111113</v>
      </c>
      <c r="CC144">
        <v>492.5962962962963</v>
      </c>
      <c r="CD144">
        <v>23.35423333333333</v>
      </c>
      <c r="CE144">
        <v>2.179624814814815</v>
      </c>
      <c r="CF144">
        <v>2.104789259259259</v>
      </c>
      <c r="CG144">
        <v>18.81332592592592</v>
      </c>
      <c r="CH144">
        <v>18.25548148148148</v>
      </c>
      <c r="CI144">
        <v>2000.062592592592</v>
      </c>
      <c r="CJ144">
        <v>0.9799958888888887</v>
      </c>
      <c r="CK144">
        <v>0.02000408148148148</v>
      </c>
      <c r="CL144">
        <v>0</v>
      </c>
      <c r="CM144">
        <v>2.100381481481481</v>
      </c>
      <c r="CN144">
        <v>0</v>
      </c>
      <c r="CO144">
        <v>3276.687777777778</v>
      </c>
      <c r="CP144">
        <v>17338.75185185185</v>
      </c>
      <c r="CQ144">
        <v>37.27755555555556</v>
      </c>
      <c r="CR144">
        <v>38.49992592592593</v>
      </c>
      <c r="CS144">
        <v>37.40003703703704</v>
      </c>
      <c r="CT144">
        <v>36.53685185185185</v>
      </c>
      <c r="CU144">
        <v>37.00674074074074</v>
      </c>
      <c r="CV144">
        <v>1960.052592592593</v>
      </c>
      <c r="CW144">
        <v>40.01</v>
      </c>
      <c r="CX144">
        <v>0</v>
      </c>
      <c r="CY144">
        <v>1679508472.5</v>
      </c>
      <c r="CZ144">
        <v>0</v>
      </c>
      <c r="DA144">
        <v>0</v>
      </c>
      <c r="DB144" t="s">
        <v>356</v>
      </c>
      <c r="DC144">
        <v>1679454360.5</v>
      </c>
      <c r="DD144">
        <v>1679454360.5</v>
      </c>
      <c r="DE144">
        <v>0</v>
      </c>
      <c r="DF144">
        <v>-0.152</v>
      </c>
      <c r="DG144">
        <v>-0.046</v>
      </c>
      <c r="DH144">
        <v>3.296</v>
      </c>
      <c r="DI144">
        <v>0.35</v>
      </c>
      <c r="DJ144">
        <v>420</v>
      </c>
      <c r="DK144">
        <v>24</v>
      </c>
      <c r="DL144">
        <v>0.27</v>
      </c>
      <c r="DM144">
        <v>0.09</v>
      </c>
      <c r="DN144">
        <v>-29.32974</v>
      </c>
      <c r="DO144">
        <v>-18.24878273921185</v>
      </c>
      <c r="DP144">
        <v>1.849227377555286</v>
      </c>
      <c r="DQ144">
        <v>0</v>
      </c>
      <c r="DR144">
        <v>0.8314358499999999</v>
      </c>
      <c r="DS144">
        <v>0.01534797748592726</v>
      </c>
      <c r="DT144">
        <v>0.006728022891422106</v>
      </c>
      <c r="DU144">
        <v>1</v>
      </c>
      <c r="DV144">
        <v>1</v>
      </c>
      <c r="DW144">
        <v>2</v>
      </c>
      <c r="DX144" t="s">
        <v>357</v>
      </c>
      <c r="DY144">
        <v>2.98082</v>
      </c>
      <c r="DZ144">
        <v>2.72839</v>
      </c>
      <c r="EA144">
        <v>0.0956003</v>
      </c>
      <c r="EB144">
        <v>0.101165</v>
      </c>
      <c r="EC144">
        <v>0.107651</v>
      </c>
      <c r="ED144">
        <v>0.105972</v>
      </c>
      <c r="EE144">
        <v>27208.8</v>
      </c>
      <c r="EF144">
        <v>26678.4</v>
      </c>
      <c r="EG144">
        <v>30610</v>
      </c>
      <c r="EH144">
        <v>29922.6</v>
      </c>
      <c r="EI144">
        <v>37668.2</v>
      </c>
      <c r="EJ144">
        <v>35206.9</v>
      </c>
      <c r="EK144">
        <v>46806.6</v>
      </c>
      <c r="EL144">
        <v>44491.6</v>
      </c>
      <c r="EM144">
        <v>1.8882</v>
      </c>
      <c r="EN144">
        <v>1.91063</v>
      </c>
      <c r="EO144">
        <v>0.125539</v>
      </c>
      <c r="EP144">
        <v>0</v>
      </c>
      <c r="EQ144">
        <v>25.4538</v>
      </c>
      <c r="ER144">
        <v>999.9</v>
      </c>
      <c r="ES144">
        <v>50.7</v>
      </c>
      <c r="ET144">
        <v>29.9</v>
      </c>
      <c r="EU144">
        <v>23.8306</v>
      </c>
      <c r="EV144">
        <v>63.3408</v>
      </c>
      <c r="EW144">
        <v>22.3918</v>
      </c>
      <c r="EX144">
        <v>1</v>
      </c>
      <c r="EY144">
        <v>-0.133653</v>
      </c>
      <c r="EZ144">
        <v>-0.254036</v>
      </c>
      <c r="FA144">
        <v>20.2037</v>
      </c>
      <c r="FB144">
        <v>5.23002</v>
      </c>
      <c r="FC144">
        <v>11.968</v>
      </c>
      <c r="FD144">
        <v>4.97055</v>
      </c>
      <c r="FE144">
        <v>3.28953</v>
      </c>
      <c r="FF144">
        <v>9999</v>
      </c>
      <c r="FG144">
        <v>9999</v>
      </c>
      <c r="FH144">
        <v>9999</v>
      </c>
      <c r="FI144">
        <v>999.9</v>
      </c>
      <c r="FJ144">
        <v>4.97295</v>
      </c>
      <c r="FK144">
        <v>1.87699</v>
      </c>
      <c r="FL144">
        <v>1.87515</v>
      </c>
      <c r="FM144">
        <v>1.87792</v>
      </c>
      <c r="FN144">
        <v>1.87467</v>
      </c>
      <c r="FO144">
        <v>1.87834</v>
      </c>
      <c r="FP144">
        <v>1.87532</v>
      </c>
      <c r="FQ144">
        <v>1.87645</v>
      </c>
      <c r="FR144">
        <v>0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3.746</v>
      </c>
      <c r="GF144">
        <v>0.3625</v>
      </c>
      <c r="GG144">
        <v>1.972114183739502</v>
      </c>
      <c r="GH144">
        <v>0.004449671774874308</v>
      </c>
      <c r="GI144">
        <v>-1.829466635312074E-06</v>
      </c>
      <c r="GJ144">
        <v>4.661545964856727E-10</v>
      </c>
      <c r="GK144">
        <v>0.005649818396270764</v>
      </c>
      <c r="GL144">
        <v>0.003047750899037379</v>
      </c>
      <c r="GM144">
        <v>0.0005145890388989142</v>
      </c>
      <c r="GN144">
        <v>-5.930110997495773E-07</v>
      </c>
      <c r="GO144">
        <v>0</v>
      </c>
      <c r="GP144">
        <v>2134</v>
      </c>
      <c r="GQ144">
        <v>1</v>
      </c>
      <c r="GR144">
        <v>23</v>
      </c>
      <c r="GS144">
        <v>901.4</v>
      </c>
      <c r="GT144">
        <v>901.4</v>
      </c>
      <c r="GU144">
        <v>1.3501</v>
      </c>
      <c r="GV144">
        <v>2.56104</v>
      </c>
      <c r="GW144">
        <v>1.39893</v>
      </c>
      <c r="GX144">
        <v>2.3584</v>
      </c>
      <c r="GY144">
        <v>1.44897</v>
      </c>
      <c r="GZ144">
        <v>2.42798</v>
      </c>
      <c r="HA144">
        <v>36.1285</v>
      </c>
      <c r="HB144">
        <v>24.0437</v>
      </c>
      <c r="HC144">
        <v>18</v>
      </c>
      <c r="HD144">
        <v>488.867</v>
      </c>
      <c r="HE144">
        <v>474.138</v>
      </c>
      <c r="HF144">
        <v>25.0027</v>
      </c>
      <c r="HG144">
        <v>25.3875</v>
      </c>
      <c r="HH144">
        <v>30</v>
      </c>
      <c r="HI144">
        <v>25.2147</v>
      </c>
      <c r="HJ144">
        <v>25.2882</v>
      </c>
      <c r="HK144">
        <v>27.1086</v>
      </c>
      <c r="HL144">
        <v>11.246</v>
      </c>
      <c r="HM144">
        <v>100</v>
      </c>
      <c r="HN144">
        <v>24.9983</v>
      </c>
      <c r="HO144">
        <v>540.301</v>
      </c>
      <c r="HP144">
        <v>23.3943</v>
      </c>
      <c r="HQ144">
        <v>101.169</v>
      </c>
      <c r="HR144">
        <v>102.312</v>
      </c>
    </row>
    <row r="145" spans="1:226">
      <c r="A145">
        <v>129</v>
      </c>
      <c r="B145">
        <v>1679508447.6</v>
      </c>
      <c r="C145">
        <v>3191.5</v>
      </c>
      <c r="D145" t="s">
        <v>617</v>
      </c>
      <c r="E145" t="s">
        <v>618</v>
      </c>
      <c r="F145">
        <v>5</v>
      </c>
      <c r="G145" t="s">
        <v>353</v>
      </c>
      <c r="H145" t="s">
        <v>354</v>
      </c>
      <c r="I145">
        <v>1679508439.814285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537.6048452836802</v>
      </c>
      <c r="AK145">
        <v>513.6272424242425</v>
      </c>
      <c r="AL145">
        <v>3.371529530485267</v>
      </c>
      <c r="AM145">
        <v>63.93369429513372</v>
      </c>
      <c r="AN145">
        <f>(AP145 - AO145 + BO145*1E3/(8.314*(BQ145+273.15)) * AR145/BN145 * AQ145) * BN145/(100*BB145) * 1000/(1000 - AP145)</f>
        <v>0</v>
      </c>
      <c r="AO145">
        <v>23.35192275136855</v>
      </c>
      <c r="AP145">
        <v>24.19602424242424</v>
      </c>
      <c r="AQ145">
        <v>1.364579488222718E-06</v>
      </c>
      <c r="AR145">
        <v>100.9875523592358</v>
      </c>
      <c r="AS145">
        <v>3</v>
      </c>
      <c r="AT145">
        <v>1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1.65</v>
      </c>
      <c r="BC145">
        <v>0.5</v>
      </c>
      <c r="BD145" t="s">
        <v>355</v>
      </c>
      <c r="BE145">
        <v>2</v>
      </c>
      <c r="BF145" t="b">
        <v>1</v>
      </c>
      <c r="BG145">
        <v>1679508439.814285</v>
      </c>
      <c r="BH145">
        <v>477.3799642857143</v>
      </c>
      <c r="BI145">
        <v>508.4282142857142</v>
      </c>
      <c r="BJ145">
        <v>24.19084642857143</v>
      </c>
      <c r="BK145">
        <v>23.35392857142857</v>
      </c>
      <c r="BL145">
        <v>473.6613928571429</v>
      </c>
      <c r="BM145">
        <v>23.828425</v>
      </c>
      <c r="BN145">
        <v>500.0371428571429</v>
      </c>
      <c r="BO145">
        <v>90.1251392857143</v>
      </c>
      <c r="BP145">
        <v>0.100059625</v>
      </c>
      <c r="BQ145">
        <v>26.52882142857143</v>
      </c>
      <c r="BR145">
        <v>27.49623571428571</v>
      </c>
      <c r="BS145">
        <v>999.9000000000002</v>
      </c>
      <c r="BT145">
        <v>0</v>
      </c>
      <c r="BU145">
        <v>0</v>
      </c>
      <c r="BV145">
        <v>9998.166071428572</v>
      </c>
      <c r="BW145">
        <v>0</v>
      </c>
      <c r="BX145">
        <v>9.319272857142858</v>
      </c>
      <c r="BY145">
        <v>-31.04821071428571</v>
      </c>
      <c r="BZ145">
        <v>489.2145357142858</v>
      </c>
      <c r="CA145">
        <v>520.5860357142857</v>
      </c>
      <c r="CB145">
        <v>0.8369150357142857</v>
      </c>
      <c r="CC145">
        <v>508.4282142857142</v>
      </c>
      <c r="CD145">
        <v>23.35392857142857</v>
      </c>
      <c r="CE145">
        <v>2.180204642857143</v>
      </c>
      <c r="CF145">
        <v>2.104776428571429</v>
      </c>
      <c r="CG145">
        <v>18.81757857142857</v>
      </c>
      <c r="CH145">
        <v>18.255375</v>
      </c>
      <c r="CI145">
        <v>2000.048571428571</v>
      </c>
      <c r="CJ145">
        <v>0.9799958571428569</v>
      </c>
      <c r="CK145">
        <v>0.02000411428571429</v>
      </c>
      <c r="CL145">
        <v>0</v>
      </c>
      <c r="CM145">
        <v>2.113710714285714</v>
      </c>
      <c r="CN145">
        <v>0</v>
      </c>
      <c r="CO145">
        <v>3281.895357142857</v>
      </c>
      <c r="CP145">
        <v>17338.62857142857</v>
      </c>
      <c r="CQ145">
        <v>37.18507142857143</v>
      </c>
      <c r="CR145">
        <v>38.49321428571428</v>
      </c>
      <c r="CS145">
        <v>37.37014285714286</v>
      </c>
      <c r="CT145">
        <v>36.51546428571429</v>
      </c>
      <c r="CU145">
        <v>36.9775</v>
      </c>
      <c r="CV145">
        <v>1960.038571428571</v>
      </c>
      <c r="CW145">
        <v>40.01</v>
      </c>
      <c r="CX145">
        <v>0</v>
      </c>
      <c r="CY145">
        <v>1679508477.9</v>
      </c>
      <c r="CZ145">
        <v>0</v>
      </c>
      <c r="DA145">
        <v>0</v>
      </c>
      <c r="DB145" t="s">
        <v>356</v>
      </c>
      <c r="DC145">
        <v>1679454360.5</v>
      </c>
      <c r="DD145">
        <v>1679454360.5</v>
      </c>
      <c r="DE145">
        <v>0</v>
      </c>
      <c r="DF145">
        <v>-0.152</v>
      </c>
      <c r="DG145">
        <v>-0.046</v>
      </c>
      <c r="DH145">
        <v>3.296</v>
      </c>
      <c r="DI145">
        <v>0.35</v>
      </c>
      <c r="DJ145">
        <v>420</v>
      </c>
      <c r="DK145">
        <v>24</v>
      </c>
      <c r="DL145">
        <v>0.27</v>
      </c>
      <c r="DM145">
        <v>0.09</v>
      </c>
      <c r="DN145">
        <v>-30.5783875</v>
      </c>
      <c r="DO145">
        <v>-9.641571106941832</v>
      </c>
      <c r="DP145">
        <v>0.9697343314505006</v>
      </c>
      <c r="DQ145">
        <v>0</v>
      </c>
      <c r="DR145">
        <v>0.8333011749999999</v>
      </c>
      <c r="DS145">
        <v>0.08057368480300038</v>
      </c>
      <c r="DT145">
        <v>0.00785581511011907</v>
      </c>
      <c r="DU145">
        <v>1</v>
      </c>
      <c r="DV145">
        <v>1</v>
      </c>
      <c r="DW145">
        <v>2</v>
      </c>
      <c r="DX145" t="s">
        <v>357</v>
      </c>
      <c r="DY145">
        <v>2.98097</v>
      </c>
      <c r="DZ145">
        <v>2.72834</v>
      </c>
      <c r="EA145">
        <v>0.0979582</v>
      </c>
      <c r="EB145">
        <v>0.103518</v>
      </c>
      <c r="EC145">
        <v>0.107655</v>
      </c>
      <c r="ED145">
        <v>0.105964</v>
      </c>
      <c r="EE145">
        <v>27137.7</v>
      </c>
      <c r="EF145">
        <v>26608.3</v>
      </c>
      <c r="EG145">
        <v>30609.8</v>
      </c>
      <c r="EH145">
        <v>29922.2</v>
      </c>
      <c r="EI145">
        <v>37668.1</v>
      </c>
      <c r="EJ145">
        <v>35206.8</v>
      </c>
      <c r="EK145">
        <v>46806.5</v>
      </c>
      <c r="EL145">
        <v>44490.9</v>
      </c>
      <c r="EM145">
        <v>1.88843</v>
      </c>
      <c r="EN145">
        <v>1.91052</v>
      </c>
      <c r="EO145">
        <v>0.123687</v>
      </c>
      <c r="EP145">
        <v>0</v>
      </c>
      <c r="EQ145">
        <v>25.4565</v>
      </c>
      <c r="ER145">
        <v>999.9</v>
      </c>
      <c r="ES145">
        <v>50.7</v>
      </c>
      <c r="ET145">
        <v>29.9</v>
      </c>
      <c r="EU145">
        <v>23.829</v>
      </c>
      <c r="EV145">
        <v>63.3508</v>
      </c>
      <c r="EW145">
        <v>22.5681</v>
      </c>
      <c r="EX145">
        <v>1</v>
      </c>
      <c r="EY145">
        <v>-0.133514</v>
      </c>
      <c r="EZ145">
        <v>-0.0824646</v>
      </c>
      <c r="FA145">
        <v>20.204</v>
      </c>
      <c r="FB145">
        <v>5.22957</v>
      </c>
      <c r="FC145">
        <v>11.968</v>
      </c>
      <c r="FD145">
        <v>4.9706</v>
      </c>
      <c r="FE145">
        <v>3.2895</v>
      </c>
      <c r="FF145">
        <v>9999</v>
      </c>
      <c r="FG145">
        <v>9999</v>
      </c>
      <c r="FH145">
        <v>9999</v>
      </c>
      <c r="FI145">
        <v>999.9</v>
      </c>
      <c r="FJ145">
        <v>4.97294</v>
      </c>
      <c r="FK145">
        <v>1.87698</v>
      </c>
      <c r="FL145">
        <v>1.87514</v>
      </c>
      <c r="FM145">
        <v>1.87791</v>
      </c>
      <c r="FN145">
        <v>1.87468</v>
      </c>
      <c r="FO145">
        <v>1.87828</v>
      </c>
      <c r="FP145">
        <v>1.87531</v>
      </c>
      <c r="FQ145">
        <v>1.87643</v>
      </c>
      <c r="FR145">
        <v>0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3.795</v>
      </c>
      <c r="GF145">
        <v>0.3625</v>
      </c>
      <c r="GG145">
        <v>1.972114183739502</v>
      </c>
      <c r="GH145">
        <v>0.004449671774874308</v>
      </c>
      <c r="GI145">
        <v>-1.829466635312074E-06</v>
      </c>
      <c r="GJ145">
        <v>4.661545964856727E-10</v>
      </c>
      <c r="GK145">
        <v>0.005649818396270764</v>
      </c>
      <c r="GL145">
        <v>0.003047750899037379</v>
      </c>
      <c r="GM145">
        <v>0.0005145890388989142</v>
      </c>
      <c r="GN145">
        <v>-5.930110997495773E-07</v>
      </c>
      <c r="GO145">
        <v>0</v>
      </c>
      <c r="GP145">
        <v>2134</v>
      </c>
      <c r="GQ145">
        <v>1</v>
      </c>
      <c r="GR145">
        <v>23</v>
      </c>
      <c r="GS145">
        <v>901.5</v>
      </c>
      <c r="GT145">
        <v>901.5</v>
      </c>
      <c r="GU145">
        <v>1.38306</v>
      </c>
      <c r="GV145">
        <v>2.54517</v>
      </c>
      <c r="GW145">
        <v>1.39893</v>
      </c>
      <c r="GX145">
        <v>2.3584</v>
      </c>
      <c r="GY145">
        <v>1.44897</v>
      </c>
      <c r="GZ145">
        <v>2.50732</v>
      </c>
      <c r="HA145">
        <v>36.1285</v>
      </c>
      <c r="HB145">
        <v>24.0612</v>
      </c>
      <c r="HC145">
        <v>18</v>
      </c>
      <c r="HD145">
        <v>488.989</v>
      </c>
      <c r="HE145">
        <v>474.073</v>
      </c>
      <c r="HF145">
        <v>24.9923</v>
      </c>
      <c r="HG145">
        <v>25.3879</v>
      </c>
      <c r="HH145">
        <v>30.0001</v>
      </c>
      <c r="HI145">
        <v>25.2147</v>
      </c>
      <c r="HJ145">
        <v>25.2882</v>
      </c>
      <c r="HK145">
        <v>27.7487</v>
      </c>
      <c r="HL145">
        <v>11.246</v>
      </c>
      <c r="HM145">
        <v>100</v>
      </c>
      <c r="HN145">
        <v>24.9613</v>
      </c>
      <c r="HO145">
        <v>553.6609999999999</v>
      </c>
      <c r="HP145">
        <v>23.3895</v>
      </c>
      <c r="HQ145">
        <v>101.169</v>
      </c>
      <c r="HR145">
        <v>102.31</v>
      </c>
    </row>
    <row r="146" spans="1:226">
      <c r="A146">
        <v>130</v>
      </c>
      <c r="B146">
        <v>1679508452.6</v>
      </c>
      <c r="C146">
        <v>3196.5</v>
      </c>
      <c r="D146" t="s">
        <v>619</v>
      </c>
      <c r="E146" t="s">
        <v>620</v>
      </c>
      <c r="F146">
        <v>5</v>
      </c>
      <c r="G146" t="s">
        <v>353</v>
      </c>
      <c r="H146" t="s">
        <v>354</v>
      </c>
      <c r="I146">
        <v>1679508445.1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554.8632917033196</v>
      </c>
      <c r="AK146">
        <v>530.6837696969693</v>
      </c>
      <c r="AL146">
        <v>3.403416798494721</v>
      </c>
      <c r="AM146">
        <v>63.93369429513372</v>
      </c>
      <c r="AN146">
        <f>(AP146 - AO146 + BO146*1E3/(8.314*(BQ146+273.15)) * AR146/BN146 * AQ146) * BN146/(100*BB146) * 1000/(1000 - AP146)</f>
        <v>0</v>
      </c>
      <c r="AO146">
        <v>23.35111855379169</v>
      </c>
      <c r="AP146">
        <v>24.19136606060606</v>
      </c>
      <c r="AQ146">
        <v>-4.397382188699032E-06</v>
      </c>
      <c r="AR146">
        <v>100.9875523592358</v>
      </c>
      <c r="AS146">
        <v>3</v>
      </c>
      <c r="AT146">
        <v>1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1.65</v>
      </c>
      <c r="BC146">
        <v>0.5</v>
      </c>
      <c r="BD146" t="s">
        <v>355</v>
      </c>
      <c r="BE146">
        <v>2</v>
      </c>
      <c r="BF146" t="b">
        <v>1</v>
      </c>
      <c r="BG146">
        <v>1679508445.1</v>
      </c>
      <c r="BH146">
        <v>494.6718888888889</v>
      </c>
      <c r="BI146">
        <v>526.1688518518519</v>
      </c>
      <c r="BJ146">
        <v>24.19373333333333</v>
      </c>
      <c r="BK146">
        <v>23.35285925925926</v>
      </c>
      <c r="BL146">
        <v>490.9013333333332</v>
      </c>
      <c r="BM146">
        <v>23.83123333333333</v>
      </c>
      <c r="BN146">
        <v>500.0444074074073</v>
      </c>
      <c r="BO146">
        <v>90.12392592592595</v>
      </c>
      <c r="BP146">
        <v>0.0999685</v>
      </c>
      <c r="BQ146">
        <v>26.53154814814815</v>
      </c>
      <c r="BR146">
        <v>27.49501851851852</v>
      </c>
      <c r="BS146">
        <v>999.9000000000001</v>
      </c>
      <c r="BT146">
        <v>0</v>
      </c>
      <c r="BU146">
        <v>0</v>
      </c>
      <c r="BV146">
        <v>10010.82777777778</v>
      </c>
      <c r="BW146">
        <v>0</v>
      </c>
      <c r="BX146">
        <v>9.316336296296296</v>
      </c>
      <c r="BY146">
        <v>-31.49694444444444</v>
      </c>
      <c r="BZ146">
        <v>506.9365185185186</v>
      </c>
      <c r="CA146">
        <v>538.7501851851852</v>
      </c>
      <c r="CB146">
        <v>0.840874148148148</v>
      </c>
      <c r="CC146">
        <v>526.1688518518519</v>
      </c>
      <c r="CD146">
        <v>23.35285925925926</v>
      </c>
      <c r="CE146">
        <v>2.180434444444445</v>
      </c>
      <c r="CF146">
        <v>2.104651481481481</v>
      </c>
      <c r="CG146">
        <v>18.81928148148148</v>
      </c>
      <c r="CH146">
        <v>18.25443333333333</v>
      </c>
      <c r="CI146">
        <v>2000.037037037037</v>
      </c>
      <c r="CJ146">
        <v>0.9799958888888887</v>
      </c>
      <c r="CK146">
        <v>0.02000408148148149</v>
      </c>
      <c r="CL146">
        <v>0</v>
      </c>
      <c r="CM146">
        <v>2.105507407407407</v>
      </c>
      <c r="CN146">
        <v>0</v>
      </c>
      <c r="CO146">
        <v>3287.834074074074</v>
      </c>
      <c r="CP146">
        <v>17338.53333333333</v>
      </c>
      <c r="CQ146">
        <v>37.18259259259259</v>
      </c>
      <c r="CR146">
        <v>38.47433333333333</v>
      </c>
      <c r="CS146">
        <v>37.34922222222222</v>
      </c>
      <c r="CT146">
        <v>36.51133333333333</v>
      </c>
      <c r="CU146">
        <v>36.95807407407408</v>
      </c>
      <c r="CV146">
        <v>1960.027037037037</v>
      </c>
      <c r="CW146">
        <v>40.01</v>
      </c>
      <c r="CX146">
        <v>0</v>
      </c>
      <c r="CY146">
        <v>1679508482.7</v>
      </c>
      <c r="CZ146">
        <v>0</v>
      </c>
      <c r="DA146">
        <v>0</v>
      </c>
      <c r="DB146" t="s">
        <v>356</v>
      </c>
      <c r="DC146">
        <v>1679454360.5</v>
      </c>
      <c r="DD146">
        <v>1679454360.5</v>
      </c>
      <c r="DE146">
        <v>0</v>
      </c>
      <c r="DF146">
        <v>-0.152</v>
      </c>
      <c r="DG146">
        <v>-0.046</v>
      </c>
      <c r="DH146">
        <v>3.296</v>
      </c>
      <c r="DI146">
        <v>0.35</v>
      </c>
      <c r="DJ146">
        <v>420</v>
      </c>
      <c r="DK146">
        <v>24</v>
      </c>
      <c r="DL146">
        <v>0.27</v>
      </c>
      <c r="DM146">
        <v>0.09</v>
      </c>
      <c r="DN146">
        <v>-31.225235</v>
      </c>
      <c r="DO146">
        <v>-5.01697035647272</v>
      </c>
      <c r="DP146">
        <v>0.5189782526994745</v>
      </c>
      <c r="DQ146">
        <v>0</v>
      </c>
      <c r="DR146">
        <v>0.8383335749999998</v>
      </c>
      <c r="DS146">
        <v>0.04682380863039436</v>
      </c>
      <c r="DT146">
        <v>0.005001970935978647</v>
      </c>
      <c r="DU146">
        <v>1</v>
      </c>
      <c r="DV146">
        <v>1</v>
      </c>
      <c r="DW146">
        <v>2</v>
      </c>
      <c r="DX146" t="s">
        <v>357</v>
      </c>
      <c r="DY146">
        <v>2.98097</v>
      </c>
      <c r="DZ146">
        <v>2.7284</v>
      </c>
      <c r="EA146">
        <v>0.1003</v>
      </c>
      <c r="EB146">
        <v>0.10575</v>
      </c>
      <c r="EC146">
        <v>0.107639</v>
      </c>
      <c r="ED146">
        <v>0.105958</v>
      </c>
      <c r="EE146">
        <v>27067.2</v>
      </c>
      <c r="EF146">
        <v>26542.2</v>
      </c>
      <c r="EG146">
        <v>30609.7</v>
      </c>
      <c r="EH146">
        <v>29922.4</v>
      </c>
      <c r="EI146">
        <v>37668.5</v>
      </c>
      <c r="EJ146">
        <v>35207.4</v>
      </c>
      <c r="EK146">
        <v>46805.9</v>
      </c>
      <c r="EL146">
        <v>44491.2</v>
      </c>
      <c r="EM146">
        <v>1.88845</v>
      </c>
      <c r="EN146">
        <v>1.91075</v>
      </c>
      <c r="EO146">
        <v>0.123832</v>
      </c>
      <c r="EP146">
        <v>0</v>
      </c>
      <c r="EQ146">
        <v>25.4595</v>
      </c>
      <c r="ER146">
        <v>999.9</v>
      </c>
      <c r="ES146">
        <v>50.6</v>
      </c>
      <c r="ET146">
        <v>30</v>
      </c>
      <c r="EU146">
        <v>23.9203</v>
      </c>
      <c r="EV146">
        <v>63.2708</v>
      </c>
      <c r="EW146">
        <v>22.3558</v>
      </c>
      <c r="EX146">
        <v>1</v>
      </c>
      <c r="EY146">
        <v>-0.13345</v>
      </c>
      <c r="EZ146">
        <v>-0.166136</v>
      </c>
      <c r="FA146">
        <v>20.204</v>
      </c>
      <c r="FB146">
        <v>5.22957</v>
      </c>
      <c r="FC146">
        <v>11.968</v>
      </c>
      <c r="FD146">
        <v>4.9707</v>
      </c>
      <c r="FE146">
        <v>3.28945</v>
      </c>
      <c r="FF146">
        <v>9999</v>
      </c>
      <c r="FG146">
        <v>9999</v>
      </c>
      <c r="FH146">
        <v>9999</v>
      </c>
      <c r="FI146">
        <v>999.9</v>
      </c>
      <c r="FJ146">
        <v>4.97296</v>
      </c>
      <c r="FK146">
        <v>1.87699</v>
      </c>
      <c r="FL146">
        <v>1.87514</v>
      </c>
      <c r="FM146">
        <v>1.87793</v>
      </c>
      <c r="FN146">
        <v>1.87468</v>
      </c>
      <c r="FO146">
        <v>1.87829</v>
      </c>
      <c r="FP146">
        <v>1.87532</v>
      </c>
      <c r="FQ146">
        <v>1.87643</v>
      </c>
      <c r="FR146">
        <v>0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3.844</v>
      </c>
      <c r="GF146">
        <v>0.3624</v>
      </c>
      <c r="GG146">
        <v>1.972114183739502</v>
      </c>
      <c r="GH146">
        <v>0.004449671774874308</v>
      </c>
      <c r="GI146">
        <v>-1.829466635312074E-06</v>
      </c>
      <c r="GJ146">
        <v>4.661545964856727E-10</v>
      </c>
      <c r="GK146">
        <v>0.005649818396270764</v>
      </c>
      <c r="GL146">
        <v>0.003047750899037379</v>
      </c>
      <c r="GM146">
        <v>0.0005145890388989142</v>
      </c>
      <c r="GN146">
        <v>-5.930110997495773E-07</v>
      </c>
      <c r="GO146">
        <v>0</v>
      </c>
      <c r="GP146">
        <v>2134</v>
      </c>
      <c r="GQ146">
        <v>1</v>
      </c>
      <c r="GR146">
        <v>23</v>
      </c>
      <c r="GS146">
        <v>901.5</v>
      </c>
      <c r="GT146">
        <v>901.5</v>
      </c>
      <c r="GU146">
        <v>1.41724</v>
      </c>
      <c r="GV146">
        <v>2.55981</v>
      </c>
      <c r="GW146">
        <v>1.39893</v>
      </c>
      <c r="GX146">
        <v>2.3584</v>
      </c>
      <c r="GY146">
        <v>1.44897</v>
      </c>
      <c r="GZ146">
        <v>2.43286</v>
      </c>
      <c r="HA146">
        <v>36.1285</v>
      </c>
      <c r="HB146">
        <v>24.0525</v>
      </c>
      <c r="HC146">
        <v>18</v>
      </c>
      <c r="HD146">
        <v>489.008</v>
      </c>
      <c r="HE146">
        <v>474.229</v>
      </c>
      <c r="HF146">
        <v>24.9669</v>
      </c>
      <c r="HG146">
        <v>25.3896</v>
      </c>
      <c r="HH146">
        <v>30.0003</v>
      </c>
      <c r="HI146">
        <v>25.2156</v>
      </c>
      <c r="HJ146">
        <v>25.2895</v>
      </c>
      <c r="HK146">
        <v>28.4391</v>
      </c>
      <c r="HL146">
        <v>11.246</v>
      </c>
      <c r="HM146">
        <v>100</v>
      </c>
      <c r="HN146">
        <v>24.9701</v>
      </c>
      <c r="HO146">
        <v>573.74</v>
      </c>
      <c r="HP146">
        <v>23.3915</v>
      </c>
      <c r="HQ146">
        <v>101.168</v>
      </c>
      <c r="HR146">
        <v>102.311</v>
      </c>
    </row>
    <row r="147" spans="1:226">
      <c r="A147">
        <v>131</v>
      </c>
      <c r="B147">
        <v>1679508457.6</v>
      </c>
      <c r="C147">
        <v>3201.5</v>
      </c>
      <c r="D147" t="s">
        <v>621</v>
      </c>
      <c r="E147" t="s">
        <v>622</v>
      </c>
      <c r="F147">
        <v>5</v>
      </c>
      <c r="G147" t="s">
        <v>353</v>
      </c>
      <c r="H147" t="s">
        <v>354</v>
      </c>
      <c r="I147">
        <v>1679508449.814285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571.0772323279592</v>
      </c>
      <c r="AK147">
        <v>547.3014484848485</v>
      </c>
      <c r="AL147">
        <v>3.314982039192751</v>
      </c>
      <c r="AM147">
        <v>63.93369429513372</v>
      </c>
      <c r="AN147">
        <f>(AP147 - AO147 + BO147*1E3/(8.314*(BQ147+273.15)) * AR147/BN147 * AQ147) * BN147/(100*BB147) * 1000/(1000 - AP147)</f>
        <v>0</v>
      </c>
      <c r="AO147">
        <v>23.3509930812267</v>
      </c>
      <c r="AP147">
        <v>24.19273030303029</v>
      </c>
      <c r="AQ147">
        <v>1.174574049849952E-06</v>
      </c>
      <c r="AR147">
        <v>100.9875523592358</v>
      </c>
      <c r="AS147">
        <v>3</v>
      </c>
      <c r="AT147">
        <v>1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1.65</v>
      </c>
      <c r="BC147">
        <v>0.5</v>
      </c>
      <c r="BD147" t="s">
        <v>355</v>
      </c>
      <c r="BE147">
        <v>2</v>
      </c>
      <c r="BF147" t="b">
        <v>1</v>
      </c>
      <c r="BG147">
        <v>1679508449.814285</v>
      </c>
      <c r="BH147">
        <v>510.1939285714286</v>
      </c>
      <c r="BI147">
        <v>541.7410000000001</v>
      </c>
      <c r="BJ147">
        <v>24.19364285714286</v>
      </c>
      <c r="BK147">
        <v>23.351525</v>
      </c>
      <c r="BL147">
        <v>506.3773928571428</v>
      </c>
      <c r="BM147">
        <v>23.83113928571429</v>
      </c>
      <c r="BN147">
        <v>500.0344285714286</v>
      </c>
      <c r="BO147">
        <v>90.12273928571427</v>
      </c>
      <c r="BP147">
        <v>0.10002475</v>
      </c>
      <c r="BQ147">
        <v>26.533175</v>
      </c>
      <c r="BR147">
        <v>27.49102857142858</v>
      </c>
      <c r="BS147">
        <v>999.9000000000002</v>
      </c>
      <c r="BT147">
        <v>0</v>
      </c>
      <c r="BU147">
        <v>0</v>
      </c>
      <c r="BV147">
        <v>10009.60714285714</v>
      </c>
      <c r="BW147">
        <v>0</v>
      </c>
      <c r="BX147">
        <v>9.316318214285713</v>
      </c>
      <c r="BY147">
        <v>-31.54705714285714</v>
      </c>
      <c r="BZ147">
        <v>522.8433571428571</v>
      </c>
      <c r="CA147">
        <v>554.6939642857143</v>
      </c>
      <c r="CB147">
        <v>0.8421186071428571</v>
      </c>
      <c r="CC147">
        <v>541.7410000000001</v>
      </c>
      <c r="CD147">
        <v>23.351525</v>
      </c>
      <c r="CE147">
        <v>2.180397142857143</v>
      </c>
      <c r="CF147">
        <v>2.104503571428572</v>
      </c>
      <c r="CG147">
        <v>18.81901428571428</v>
      </c>
      <c r="CH147">
        <v>18.25330714285714</v>
      </c>
      <c r="CI147">
        <v>2000.0225</v>
      </c>
      <c r="CJ147">
        <v>0.9799956428571426</v>
      </c>
      <c r="CK147">
        <v>0.02000433571428572</v>
      </c>
      <c r="CL147">
        <v>0</v>
      </c>
      <c r="CM147">
        <v>2.03635</v>
      </c>
      <c r="CN147">
        <v>0</v>
      </c>
      <c r="CO147">
        <v>3292.947857142858</v>
      </c>
      <c r="CP147">
        <v>17338.39642857143</v>
      </c>
      <c r="CQ147">
        <v>37.10021428571429</v>
      </c>
      <c r="CR147">
        <v>38.45507142857142</v>
      </c>
      <c r="CS147">
        <v>37.33453571428571</v>
      </c>
      <c r="CT147">
        <v>36.511</v>
      </c>
      <c r="CU147">
        <v>36.95057142857143</v>
      </c>
      <c r="CV147">
        <v>1960.012142857143</v>
      </c>
      <c r="CW147">
        <v>40.01035714285714</v>
      </c>
      <c r="CX147">
        <v>0</v>
      </c>
      <c r="CY147">
        <v>1679508487.5</v>
      </c>
      <c r="CZ147">
        <v>0</v>
      </c>
      <c r="DA147">
        <v>0</v>
      </c>
      <c r="DB147" t="s">
        <v>356</v>
      </c>
      <c r="DC147">
        <v>1679454360.5</v>
      </c>
      <c r="DD147">
        <v>1679454360.5</v>
      </c>
      <c r="DE147">
        <v>0</v>
      </c>
      <c r="DF147">
        <v>-0.152</v>
      </c>
      <c r="DG147">
        <v>-0.046</v>
      </c>
      <c r="DH147">
        <v>3.296</v>
      </c>
      <c r="DI147">
        <v>0.35</v>
      </c>
      <c r="DJ147">
        <v>420</v>
      </c>
      <c r="DK147">
        <v>24</v>
      </c>
      <c r="DL147">
        <v>0.27</v>
      </c>
      <c r="DM147">
        <v>0.09</v>
      </c>
      <c r="DN147">
        <v>-31.4504725</v>
      </c>
      <c r="DO147">
        <v>-1.06396660412757</v>
      </c>
      <c r="DP147">
        <v>0.2586190934439099</v>
      </c>
      <c r="DQ147">
        <v>0</v>
      </c>
      <c r="DR147">
        <v>0.840883775</v>
      </c>
      <c r="DS147">
        <v>0.01557720450281338</v>
      </c>
      <c r="DT147">
        <v>0.002690841211289703</v>
      </c>
      <c r="DU147">
        <v>1</v>
      </c>
      <c r="DV147">
        <v>1</v>
      </c>
      <c r="DW147">
        <v>2</v>
      </c>
      <c r="DX147" t="s">
        <v>357</v>
      </c>
      <c r="DY147">
        <v>2.98109</v>
      </c>
      <c r="DZ147">
        <v>2.72827</v>
      </c>
      <c r="EA147">
        <v>0.102552</v>
      </c>
      <c r="EB147">
        <v>0.108008</v>
      </c>
      <c r="EC147">
        <v>0.107639</v>
      </c>
      <c r="ED147">
        <v>0.105955</v>
      </c>
      <c r="EE147">
        <v>26999.2</v>
      </c>
      <c r="EF147">
        <v>26475.1</v>
      </c>
      <c r="EG147">
        <v>30609.5</v>
      </c>
      <c r="EH147">
        <v>29922.3</v>
      </c>
      <c r="EI147">
        <v>37668.6</v>
      </c>
      <c r="EJ147">
        <v>35207.5</v>
      </c>
      <c r="EK147">
        <v>46805.8</v>
      </c>
      <c r="EL147">
        <v>44490.9</v>
      </c>
      <c r="EM147">
        <v>1.88867</v>
      </c>
      <c r="EN147">
        <v>1.9108</v>
      </c>
      <c r="EO147">
        <v>0.123907</v>
      </c>
      <c r="EP147">
        <v>0</v>
      </c>
      <c r="EQ147">
        <v>25.4624</v>
      </c>
      <c r="ER147">
        <v>999.9</v>
      </c>
      <c r="ES147">
        <v>50.7</v>
      </c>
      <c r="ET147">
        <v>30</v>
      </c>
      <c r="EU147">
        <v>23.9667</v>
      </c>
      <c r="EV147">
        <v>62.9208</v>
      </c>
      <c r="EW147">
        <v>22.4559</v>
      </c>
      <c r="EX147">
        <v>1</v>
      </c>
      <c r="EY147">
        <v>-0.133435</v>
      </c>
      <c r="EZ147">
        <v>-0.21506</v>
      </c>
      <c r="FA147">
        <v>20.2039</v>
      </c>
      <c r="FB147">
        <v>5.22957</v>
      </c>
      <c r="FC147">
        <v>11.968</v>
      </c>
      <c r="FD147">
        <v>4.9706</v>
      </c>
      <c r="FE147">
        <v>3.2895</v>
      </c>
      <c r="FF147">
        <v>9999</v>
      </c>
      <c r="FG147">
        <v>9999</v>
      </c>
      <c r="FH147">
        <v>9999</v>
      </c>
      <c r="FI147">
        <v>999.9</v>
      </c>
      <c r="FJ147">
        <v>4.97295</v>
      </c>
      <c r="FK147">
        <v>1.87698</v>
      </c>
      <c r="FL147">
        <v>1.87514</v>
      </c>
      <c r="FM147">
        <v>1.87793</v>
      </c>
      <c r="FN147">
        <v>1.87468</v>
      </c>
      <c r="FO147">
        <v>1.8783</v>
      </c>
      <c r="FP147">
        <v>1.87532</v>
      </c>
      <c r="FQ147">
        <v>1.87645</v>
      </c>
      <c r="FR147">
        <v>0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3.891</v>
      </c>
      <c r="GF147">
        <v>0.3624</v>
      </c>
      <c r="GG147">
        <v>1.972114183739502</v>
      </c>
      <c r="GH147">
        <v>0.004449671774874308</v>
      </c>
      <c r="GI147">
        <v>-1.829466635312074E-06</v>
      </c>
      <c r="GJ147">
        <v>4.661545964856727E-10</v>
      </c>
      <c r="GK147">
        <v>0.005649818396270764</v>
      </c>
      <c r="GL147">
        <v>0.003047750899037379</v>
      </c>
      <c r="GM147">
        <v>0.0005145890388989142</v>
      </c>
      <c r="GN147">
        <v>-5.930110997495773E-07</v>
      </c>
      <c r="GO147">
        <v>0</v>
      </c>
      <c r="GP147">
        <v>2134</v>
      </c>
      <c r="GQ147">
        <v>1</v>
      </c>
      <c r="GR147">
        <v>23</v>
      </c>
      <c r="GS147">
        <v>901.6</v>
      </c>
      <c r="GT147">
        <v>901.6</v>
      </c>
      <c r="GU147">
        <v>1.44775</v>
      </c>
      <c r="GV147">
        <v>2.54517</v>
      </c>
      <c r="GW147">
        <v>1.39893</v>
      </c>
      <c r="GX147">
        <v>2.3584</v>
      </c>
      <c r="GY147">
        <v>1.44897</v>
      </c>
      <c r="GZ147">
        <v>2.50732</v>
      </c>
      <c r="HA147">
        <v>36.1285</v>
      </c>
      <c r="HB147">
        <v>24.0612</v>
      </c>
      <c r="HC147">
        <v>18</v>
      </c>
      <c r="HD147">
        <v>489.14</v>
      </c>
      <c r="HE147">
        <v>474.269</v>
      </c>
      <c r="HF147">
        <v>24.9723</v>
      </c>
      <c r="HG147">
        <v>25.3896</v>
      </c>
      <c r="HH147">
        <v>30</v>
      </c>
      <c r="HI147">
        <v>25.2168</v>
      </c>
      <c r="HJ147">
        <v>25.2904</v>
      </c>
      <c r="HK147">
        <v>29.0532</v>
      </c>
      <c r="HL147">
        <v>11.246</v>
      </c>
      <c r="HM147">
        <v>100</v>
      </c>
      <c r="HN147">
        <v>24.9817</v>
      </c>
      <c r="HO147">
        <v>587.146</v>
      </c>
      <c r="HP147">
        <v>23.3918</v>
      </c>
      <c r="HQ147">
        <v>101.168</v>
      </c>
      <c r="HR147">
        <v>102.311</v>
      </c>
    </row>
    <row r="148" spans="1:226">
      <c r="A148">
        <v>132</v>
      </c>
      <c r="B148">
        <v>1679508462.6</v>
      </c>
      <c r="C148">
        <v>3206.5</v>
      </c>
      <c r="D148" t="s">
        <v>623</v>
      </c>
      <c r="E148" t="s">
        <v>624</v>
      </c>
      <c r="F148">
        <v>5</v>
      </c>
      <c r="G148" t="s">
        <v>353</v>
      </c>
      <c r="H148" t="s">
        <v>354</v>
      </c>
      <c r="I148">
        <v>1679508455.1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588.0367767141961</v>
      </c>
      <c r="AK148">
        <v>564.0086484848484</v>
      </c>
      <c r="AL148">
        <v>3.339486106491717</v>
      </c>
      <c r="AM148">
        <v>63.93369429513372</v>
      </c>
      <c r="AN148">
        <f>(AP148 - AO148 + BO148*1E3/(8.314*(BQ148+273.15)) * AR148/BN148 * AQ148) * BN148/(100*BB148) * 1000/(1000 - AP148)</f>
        <v>0</v>
      </c>
      <c r="AO148">
        <v>23.34784658678809</v>
      </c>
      <c r="AP148">
        <v>24.19140121212122</v>
      </c>
      <c r="AQ148">
        <v>-1.099770083718164E-06</v>
      </c>
      <c r="AR148">
        <v>100.9875523592358</v>
      </c>
      <c r="AS148">
        <v>3</v>
      </c>
      <c r="AT148">
        <v>1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1.65</v>
      </c>
      <c r="BC148">
        <v>0.5</v>
      </c>
      <c r="BD148" t="s">
        <v>355</v>
      </c>
      <c r="BE148">
        <v>2</v>
      </c>
      <c r="BF148" t="b">
        <v>1</v>
      </c>
      <c r="BG148">
        <v>1679508455.1</v>
      </c>
      <c r="BH148">
        <v>527.5482222222223</v>
      </c>
      <c r="BI148">
        <v>559.1067037037037</v>
      </c>
      <c r="BJ148">
        <v>24.19210740740741</v>
      </c>
      <c r="BK148">
        <v>23.35015555555556</v>
      </c>
      <c r="BL148">
        <v>523.6809259259259</v>
      </c>
      <c r="BM148">
        <v>23.82962962962963</v>
      </c>
      <c r="BN148">
        <v>500.0400740740741</v>
      </c>
      <c r="BO148">
        <v>90.12138148148149</v>
      </c>
      <c r="BP148">
        <v>0.09994183333333334</v>
      </c>
      <c r="BQ148">
        <v>26.53373703703704</v>
      </c>
      <c r="BR148">
        <v>27.48673333333333</v>
      </c>
      <c r="BS148">
        <v>999.9000000000001</v>
      </c>
      <c r="BT148">
        <v>0</v>
      </c>
      <c r="BU148">
        <v>0</v>
      </c>
      <c r="BV148">
        <v>10008.92592592593</v>
      </c>
      <c r="BW148">
        <v>0</v>
      </c>
      <c r="BX148">
        <v>9.314804444444444</v>
      </c>
      <c r="BY148">
        <v>-31.5584074074074</v>
      </c>
      <c r="BZ148">
        <v>540.6271111111112</v>
      </c>
      <c r="CA148">
        <v>572.473962962963</v>
      </c>
      <c r="CB148">
        <v>0.8419464444444444</v>
      </c>
      <c r="CC148">
        <v>559.1067037037037</v>
      </c>
      <c r="CD148">
        <v>23.35015555555556</v>
      </c>
      <c r="CE148">
        <v>2.180225185185185</v>
      </c>
      <c r="CF148">
        <v>2.104348148148148</v>
      </c>
      <c r="CG148">
        <v>18.81775555555556</v>
      </c>
      <c r="CH148">
        <v>18.25213703703703</v>
      </c>
      <c r="CI148">
        <v>2000.018148148148</v>
      </c>
      <c r="CJ148">
        <v>0.9799953333333332</v>
      </c>
      <c r="CK148">
        <v>0.02000465555555556</v>
      </c>
      <c r="CL148">
        <v>0</v>
      </c>
      <c r="CM148">
        <v>2.078948148148148</v>
      </c>
      <c r="CN148">
        <v>0</v>
      </c>
      <c r="CO148">
        <v>3298.129629629629</v>
      </c>
      <c r="CP148">
        <v>17338.35185185185</v>
      </c>
      <c r="CQ148">
        <v>37.08766666666666</v>
      </c>
      <c r="CR148">
        <v>38.43707407407407</v>
      </c>
      <c r="CS148">
        <v>37.32148148148148</v>
      </c>
      <c r="CT148">
        <v>36.49751851851852</v>
      </c>
      <c r="CU148">
        <v>36.93714814814815</v>
      </c>
      <c r="CV148">
        <v>1960.007777777777</v>
      </c>
      <c r="CW148">
        <v>40.01037037037037</v>
      </c>
      <c r="CX148">
        <v>0</v>
      </c>
      <c r="CY148">
        <v>1679508492.9</v>
      </c>
      <c r="CZ148">
        <v>0</v>
      </c>
      <c r="DA148">
        <v>0</v>
      </c>
      <c r="DB148" t="s">
        <v>356</v>
      </c>
      <c r="DC148">
        <v>1679454360.5</v>
      </c>
      <c r="DD148">
        <v>1679454360.5</v>
      </c>
      <c r="DE148">
        <v>0</v>
      </c>
      <c r="DF148">
        <v>-0.152</v>
      </c>
      <c r="DG148">
        <v>-0.046</v>
      </c>
      <c r="DH148">
        <v>3.296</v>
      </c>
      <c r="DI148">
        <v>0.35</v>
      </c>
      <c r="DJ148">
        <v>420</v>
      </c>
      <c r="DK148">
        <v>24</v>
      </c>
      <c r="DL148">
        <v>0.27</v>
      </c>
      <c r="DM148">
        <v>0.09</v>
      </c>
      <c r="DN148">
        <v>-31.55312</v>
      </c>
      <c r="DO148">
        <v>0.04010656660415139</v>
      </c>
      <c r="DP148">
        <v>0.184826164543876</v>
      </c>
      <c r="DQ148">
        <v>1</v>
      </c>
      <c r="DR148">
        <v>0.8421081000000001</v>
      </c>
      <c r="DS148">
        <v>-0.001174288930584477</v>
      </c>
      <c r="DT148">
        <v>0.001066169470581495</v>
      </c>
      <c r="DU148">
        <v>1</v>
      </c>
      <c r="DV148">
        <v>2</v>
      </c>
      <c r="DW148">
        <v>2</v>
      </c>
      <c r="DX148" t="s">
        <v>438</v>
      </c>
      <c r="DY148">
        <v>2.98085</v>
      </c>
      <c r="DZ148">
        <v>2.72822</v>
      </c>
      <c r="EA148">
        <v>0.104783</v>
      </c>
      <c r="EB148">
        <v>0.11018</v>
      </c>
      <c r="EC148">
        <v>0.107635</v>
      </c>
      <c r="ED148">
        <v>0.105948</v>
      </c>
      <c r="EE148">
        <v>26932</v>
      </c>
      <c r="EF148">
        <v>26410.5</v>
      </c>
      <c r="EG148">
        <v>30609.4</v>
      </c>
      <c r="EH148">
        <v>29922.2</v>
      </c>
      <c r="EI148">
        <v>37668.7</v>
      </c>
      <c r="EJ148">
        <v>35207.7</v>
      </c>
      <c r="EK148">
        <v>46805.5</v>
      </c>
      <c r="EL148">
        <v>44490.6</v>
      </c>
      <c r="EM148">
        <v>1.88825</v>
      </c>
      <c r="EN148">
        <v>1.91092</v>
      </c>
      <c r="EO148">
        <v>0.123438</v>
      </c>
      <c r="EP148">
        <v>0</v>
      </c>
      <c r="EQ148">
        <v>25.4651</v>
      </c>
      <c r="ER148">
        <v>999.9</v>
      </c>
      <c r="ES148">
        <v>50.6</v>
      </c>
      <c r="ET148">
        <v>29.9</v>
      </c>
      <c r="EU148">
        <v>23.7852</v>
      </c>
      <c r="EV148">
        <v>63.2608</v>
      </c>
      <c r="EW148">
        <v>22.3237</v>
      </c>
      <c r="EX148">
        <v>1</v>
      </c>
      <c r="EY148">
        <v>-0.133511</v>
      </c>
      <c r="EZ148">
        <v>-0.22076</v>
      </c>
      <c r="FA148">
        <v>20.204</v>
      </c>
      <c r="FB148">
        <v>5.22912</v>
      </c>
      <c r="FC148">
        <v>11.968</v>
      </c>
      <c r="FD148">
        <v>4.97035</v>
      </c>
      <c r="FE148">
        <v>3.28932</v>
      </c>
      <c r="FF148">
        <v>9999</v>
      </c>
      <c r="FG148">
        <v>9999</v>
      </c>
      <c r="FH148">
        <v>9999</v>
      </c>
      <c r="FI148">
        <v>999.9</v>
      </c>
      <c r="FJ148">
        <v>4.97295</v>
      </c>
      <c r="FK148">
        <v>1.87702</v>
      </c>
      <c r="FL148">
        <v>1.87515</v>
      </c>
      <c r="FM148">
        <v>1.87796</v>
      </c>
      <c r="FN148">
        <v>1.87469</v>
      </c>
      <c r="FO148">
        <v>1.87834</v>
      </c>
      <c r="FP148">
        <v>1.87534</v>
      </c>
      <c r="FQ148">
        <v>1.87647</v>
      </c>
      <c r="FR148">
        <v>0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3.938</v>
      </c>
      <c r="GF148">
        <v>0.3625</v>
      </c>
      <c r="GG148">
        <v>1.972114183739502</v>
      </c>
      <c r="GH148">
        <v>0.004449671774874308</v>
      </c>
      <c r="GI148">
        <v>-1.829466635312074E-06</v>
      </c>
      <c r="GJ148">
        <v>4.661545964856727E-10</v>
      </c>
      <c r="GK148">
        <v>0.005649818396270764</v>
      </c>
      <c r="GL148">
        <v>0.003047750899037379</v>
      </c>
      <c r="GM148">
        <v>0.0005145890388989142</v>
      </c>
      <c r="GN148">
        <v>-5.930110997495773E-07</v>
      </c>
      <c r="GO148">
        <v>0</v>
      </c>
      <c r="GP148">
        <v>2134</v>
      </c>
      <c r="GQ148">
        <v>1</v>
      </c>
      <c r="GR148">
        <v>23</v>
      </c>
      <c r="GS148">
        <v>901.7</v>
      </c>
      <c r="GT148">
        <v>901.7</v>
      </c>
      <c r="GU148">
        <v>1.47949</v>
      </c>
      <c r="GV148">
        <v>2.56104</v>
      </c>
      <c r="GW148">
        <v>1.39893</v>
      </c>
      <c r="GX148">
        <v>2.3584</v>
      </c>
      <c r="GY148">
        <v>1.44897</v>
      </c>
      <c r="GZ148">
        <v>2.4231</v>
      </c>
      <c r="HA148">
        <v>36.1285</v>
      </c>
      <c r="HB148">
        <v>24.0437</v>
      </c>
      <c r="HC148">
        <v>18</v>
      </c>
      <c r="HD148">
        <v>488.909</v>
      </c>
      <c r="HE148">
        <v>474.35</v>
      </c>
      <c r="HF148">
        <v>24.9828</v>
      </c>
      <c r="HG148">
        <v>25.39</v>
      </c>
      <c r="HH148">
        <v>30</v>
      </c>
      <c r="HI148">
        <v>25.2168</v>
      </c>
      <c r="HJ148">
        <v>25.2904</v>
      </c>
      <c r="HK148">
        <v>29.7545</v>
      </c>
      <c r="HL148">
        <v>11.246</v>
      </c>
      <c r="HM148">
        <v>100</v>
      </c>
      <c r="HN148">
        <v>24.9874</v>
      </c>
      <c r="HO148">
        <v>607.409</v>
      </c>
      <c r="HP148">
        <v>23.3916</v>
      </c>
      <c r="HQ148">
        <v>101.167</v>
      </c>
      <c r="HR148">
        <v>102.31</v>
      </c>
    </row>
    <row r="149" spans="1:226">
      <c r="A149">
        <v>133</v>
      </c>
      <c r="B149">
        <v>1679508467.6</v>
      </c>
      <c r="C149">
        <v>3211.5</v>
      </c>
      <c r="D149" t="s">
        <v>625</v>
      </c>
      <c r="E149" t="s">
        <v>626</v>
      </c>
      <c r="F149">
        <v>5</v>
      </c>
      <c r="G149" t="s">
        <v>353</v>
      </c>
      <c r="H149" t="s">
        <v>354</v>
      </c>
      <c r="I149">
        <v>1679508459.814285</v>
      </c>
      <c r="J149">
        <f>(K149)/1000</f>
        <v>0</v>
      </c>
      <c r="K149">
        <f>IF(BF149, AN149, AH149)</f>
        <v>0</v>
      </c>
      <c r="L149">
        <f>IF(BF149, AI149, AG149)</f>
        <v>0</v>
      </c>
      <c r="M149">
        <f>BH149 - IF(AU149&gt;1, L149*BB149*100.0/(AW149*BV149), 0)</f>
        <v>0</v>
      </c>
      <c r="N149">
        <f>((T149-J149/2)*M149-L149)/(T149+J149/2)</f>
        <v>0</v>
      </c>
      <c r="O149">
        <f>N149*(BO149+BP149)/1000.0</f>
        <v>0</v>
      </c>
      <c r="P149">
        <f>(BH149 - IF(AU149&gt;1, L149*BB149*100.0/(AW149*BV149), 0))*(BO149+BP149)/1000.0</f>
        <v>0</v>
      </c>
      <c r="Q149">
        <f>2.0/((1/S149-1/R149)+SIGN(S149)*SQRT((1/S149-1/R149)*(1/S149-1/R149) + 4*BC149/((BC149+1)*(BC149+1))*(2*1/S149*1/R149-1/R149*1/R149)))</f>
        <v>0</v>
      </c>
      <c r="R149">
        <f>IF(LEFT(BD149,1)&lt;&gt;"0",IF(LEFT(BD149,1)="1",3.0,BE149),$D$5+$E$5*(BV149*BO149/($K$5*1000))+$F$5*(BV149*BO149/($K$5*1000))*MAX(MIN(BB149,$J$5),$I$5)*MAX(MIN(BB149,$J$5),$I$5)+$G$5*MAX(MIN(BB149,$J$5),$I$5)*(BV149*BO149/($K$5*1000))+$H$5*(BV149*BO149/($K$5*1000))*(BV149*BO149/($K$5*1000)))</f>
        <v>0</v>
      </c>
      <c r="S149">
        <f>J149*(1000-(1000*0.61365*exp(17.502*W149/(240.97+W149))/(BO149+BP149)+BJ149)/2)/(1000*0.61365*exp(17.502*W149/(240.97+W149))/(BO149+BP149)-BJ149)</f>
        <v>0</v>
      </c>
      <c r="T149">
        <f>1/((BC149+1)/(Q149/1.6)+1/(R149/1.37)) + BC149/((BC149+1)/(Q149/1.6) + BC149/(R149/1.37))</f>
        <v>0</v>
      </c>
      <c r="U149">
        <f>(AX149*BA149)</f>
        <v>0</v>
      </c>
      <c r="V149">
        <f>(BQ149+(U149+2*0.95*5.67E-8*(((BQ149+$B$7)+273)^4-(BQ149+273)^4)-44100*J149)/(1.84*29.3*R149+8*0.95*5.67E-8*(BQ149+273)^3))</f>
        <v>0</v>
      </c>
      <c r="W149">
        <f>($C$7*BR149+$D$7*BS149+$E$7*V149)</f>
        <v>0</v>
      </c>
      <c r="X149">
        <f>0.61365*exp(17.502*W149/(240.97+W149))</f>
        <v>0</v>
      </c>
      <c r="Y149">
        <f>(Z149/AA149*100)</f>
        <v>0</v>
      </c>
      <c r="Z149">
        <f>BJ149*(BO149+BP149)/1000</f>
        <v>0</v>
      </c>
      <c r="AA149">
        <f>0.61365*exp(17.502*BQ149/(240.97+BQ149))</f>
        <v>0</v>
      </c>
      <c r="AB149">
        <f>(X149-BJ149*(BO149+BP149)/1000)</f>
        <v>0</v>
      </c>
      <c r="AC149">
        <f>(-J149*44100)</f>
        <v>0</v>
      </c>
      <c r="AD149">
        <f>2*29.3*R149*0.92*(BQ149-W149)</f>
        <v>0</v>
      </c>
      <c r="AE149">
        <f>2*0.95*5.67E-8*(((BQ149+$B$7)+273)^4-(W149+273)^4)</f>
        <v>0</v>
      </c>
      <c r="AF149">
        <f>U149+AE149+AC149+AD149</f>
        <v>0</v>
      </c>
      <c r="AG149">
        <f>BN149*AU149*(BI149-BH149*(1000-AU149*BK149)/(1000-AU149*BJ149))/(100*BB149)</f>
        <v>0</v>
      </c>
      <c r="AH149">
        <f>1000*BN149*AU149*(BJ149-BK149)/(100*BB149*(1000-AU149*BJ149))</f>
        <v>0</v>
      </c>
      <c r="AI149">
        <f>(AJ149 - AK149 - BO149*1E3/(8.314*(BQ149+273.15)) * AM149/BN149 * AL149) * BN149/(100*BB149) * (1000 - BK149)/1000</f>
        <v>0</v>
      </c>
      <c r="AJ149">
        <v>605.1184410535735</v>
      </c>
      <c r="AK149">
        <v>580.7810363636365</v>
      </c>
      <c r="AL149">
        <v>3.353979186460704</v>
      </c>
      <c r="AM149">
        <v>63.93369429513372</v>
      </c>
      <c r="AN149">
        <f>(AP149 - AO149 + BO149*1E3/(8.314*(BQ149+273.15)) * AR149/BN149 * AQ149) * BN149/(100*BB149) * 1000/(1000 - AP149)</f>
        <v>0</v>
      </c>
      <c r="AO149">
        <v>23.3476977769538</v>
      </c>
      <c r="AP149">
        <v>24.19380484848485</v>
      </c>
      <c r="AQ149">
        <v>2.074462398690528E-06</v>
      </c>
      <c r="AR149">
        <v>100.9875523592358</v>
      </c>
      <c r="AS149">
        <v>3</v>
      </c>
      <c r="AT149">
        <v>1</v>
      </c>
      <c r="AU149">
        <f>IF(AS149*$H$13&gt;=AW149,1.0,(AW149/(AW149-AS149*$H$13)))</f>
        <v>0</v>
      </c>
      <c r="AV149">
        <f>(AU149-1)*100</f>
        <v>0</v>
      </c>
      <c r="AW149">
        <f>MAX(0,($B$13+$C$13*BV149)/(1+$D$13*BV149)*BO149/(BQ149+273)*$E$13)</f>
        <v>0</v>
      </c>
      <c r="AX149">
        <f>$B$11*BW149+$C$11*BX149+$F$11*CI149*(1-CL149)</f>
        <v>0</v>
      </c>
      <c r="AY149">
        <f>AX149*AZ149</f>
        <v>0</v>
      </c>
      <c r="AZ149">
        <f>($B$11*$D$9+$C$11*$D$9+$F$11*((CV149+CN149)/MAX(CV149+CN149+CW149, 0.1)*$I$9+CW149/MAX(CV149+CN149+CW149, 0.1)*$J$9))/($B$11+$C$11+$F$11)</f>
        <v>0</v>
      </c>
      <c r="BA149">
        <f>($B$11*$K$9+$C$11*$K$9+$F$11*((CV149+CN149)/MAX(CV149+CN149+CW149, 0.1)*$P$9+CW149/MAX(CV149+CN149+CW149, 0.1)*$Q$9))/($B$11+$C$11+$F$11)</f>
        <v>0</v>
      </c>
      <c r="BB149">
        <v>1.65</v>
      </c>
      <c r="BC149">
        <v>0.5</v>
      </c>
      <c r="BD149" t="s">
        <v>355</v>
      </c>
      <c r="BE149">
        <v>2</v>
      </c>
      <c r="BF149" t="b">
        <v>1</v>
      </c>
      <c r="BG149">
        <v>1679508459.814285</v>
      </c>
      <c r="BH149">
        <v>542.9449285714286</v>
      </c>
      <c r="BI149">
        <v>574.5703928571428</v>
      </c>
      <c r="BJ149">
        <v>24.19178214285715</v>
      </c>
      <c r="BK149">
        <v>23.34912857142857</v>
      </c>
      <c r="BL149">
        <v>539.0331785714285</v>
      </c>
      <c r="BM149">
        <v>23.82931071428571</v>
      </c>
      <c r="BN149">
        <v>500.0258571428572</v>
      </c>
      <c r="BO149">
        <v>90.11985</v>
      </c>
      <c r="BP149">
        <v>0.10000315</v>
      </c>
      <c r="BQ149">
        <v>26.535</v>
      </c>
      <c r="BR149">
        <v>27.48985714285714</v>
      </c>
      <c r="BS149">
        <v>999.9000000000002</v>
      </c>
      <c r="BT149">
        <v>0</v>
      </c>
      <c r="BU149">
        <v>0</v>
      </c>
      <c r="BV149">
        <v>9998.157142857142</v>
      </c>
      <c r="BW149">
        <v>0</v>
      </c>
      <c r="BX149">
        <v>9.314594642857143</v>
      </c>
      <c r="BY149">
        <v>-31.62537142857143</v>
      </c>
      <c r="BZ149">
        <v>556.4054285714285</v>
      </c>
      <c r="CA149">
        <v>588.3067142857143</v>
      </c>
      <c r="CB149">
        <v>0.8426454285714285</v>
      </c>
      <c r="CC149">
        <v>574.5703928571428</v>
      </c>
      <c r="CD149">
        <v>23.34912857142857</v>
      </c>
      <c r="CE149">
        <v>2.180158928571428</v>
      </c>
      <c r="CF149">
        <v>2.104219642857143</v>
      </c>
      <c r="CG149">
        <v>18.81725714285715</v>
      </c>
      <c r="CH149">
        <v>18.25116785714286</v>
      </c>
      <c r="CI149">
        <v>2000.014642857143</v>
      </c>
      <c r="CJ149">
        <v>0.979995107142857</v>
      </c>
      <c r="CK149">
        <v>0.02000488928571429</v>
      </c>
      <c r="CL149">
        <v>0</v>
      </c>
      <c r="CM149">
        <v>2.086403571428572</v>
      </c>
      <c r="CN149">
        <v>0</v>
      </c>
      <c r="CO149">
        <v>3302.411428571429</v>
      </c>
      <c r="CP149">
        <v>17338.31428571429</v>
      </c>
      <c r="CQ149">
        <v>37.01314285714285</v>
      </c>
      <c r="CR149">
        <v>38.42371428571428</v>
      </c>
      <c r="CS149">
        <v>37.30996428571429</v>
      </c>
      <c r="CT149">
        <v>36.491</v>
      </c>
      <c r="CU149">
        <v>36.92596428571428</v>
      </c>
      <c r="CV149">
        <v>1960.004285714286</v>
      </c>
      <c r="CW149">
        <v>40.01035714285714</v>
      </c>
      <c r="CX149">
        <v>0</v>
      </c>
      <c r="CY149">
        <v>1679508497.7</v>
      </c>
      <c r="CZ149">
        <v>0</v>
      </c>
      <c r="DA149">
        <v>0</v>
      </c>
      <c r="DB149" t="s">
        <v>356</v>
      </c>
      <c r="DC149">
        <v>1679454360.5</v>
      </c>
      <c r="DD149">
        <v>1679454360.5</v>
      </c>
      <c r="DE149">
        <v>0</v>
      </c>
      <c r="DF149">
        <v>-0.152</v>
      </c>
      <c r="DG149">
        <v>-0.046</v>
      </c>
      <c r="DH149">
        <v>3.296</v>
      </c>
      <c r="DI149">
        <v>0.35</v>
      </c>
      <c r="DJ149">
        <v>420</v>
      </c>
      <c r="DK149">
        <v>24</v>
      </c>
      <c r="DL149">
        <v>0.27</v>
      </c>
      <c r="DM149">
        <v>0.09</v>
      </c>
      <c r="DN149">
        <v>-31.65128</v>
      </c>
      <c r="DO149">
        <v>-1.014454784240128</v>
      </c>
      <c r="DP149">
        <v>0.2418333436480587</v>
      </c>
      <c r="DQ149">
        <v>0</v>
      </c>
      <c r="DR149">
        <v>0.8425644999999999</v>
      </c>
      <c r="DS149">
        <v>0.007974664165102318</v>
      </c>
      <c r="DT149">
        <v>0.001291028427262547</v>
      </c>
      <c r="DU149">
        <v>1</v>
      </c>
      <c r="DV149">
        <v>1</v>
      </c>
      <c r="DW149">
        <v>2</v>
      </c>
      <c r="DX149" t="s">
        <v>357</v>
      </c>
      <c r="DY149">
        <v>2.98098</v>
      </c>
      <c r="DZ149">
        <v>2.72836</v>
      </c>
      <c r="EA149">
        <v>0.106987</v>
      </c>
      <c r="EB149">
        <v>0.112401</v>
      </c>
      <c r="EC149">
        <v>0.107637</v>
      </c>
      <c r="ED149">
        <v>0.105945</v>
      </c>
      <c r="EE149">
        <v>26865.6</v>
      </c>
      <c r="EF149">
        <v>26344.6</v>
      </c>
      <c r="EG149">
        <v>30609.3</v>
      </c>
      <c r="EH149">
        <v>29922.2</v>
      </c>
      <c r="EI149">
        <v>37668.9</v>
      </c>
      <c r="EJ149">
        <v>35208</v>
      </c>
      <c r="EK149">
        <v>46805.6</v>
      </c>
      <c r="EL149">
        <v>44490.7</v>
      </c>
      <c r="EM149">
        <v>1.8884</v>
      </c>
      <c r="EN149">
        <v>1.91072</v>
      </c>
      <c r="EO149">
        <v>0.12378</v>
      </c>
      <c r="EP149">
        <v>0</v>
      </c>
      <c r="EQ149">
        <v>25.4672</v>
      </c>
      <c r="ER149">
        <v>999.9</v>
      </c>
      <c r="ES149">
        <v>50.6</v>
      </c>
      <c r="ET149">
        <v>29.9</v>
      </c>
      <c r="EU149">
        <v>23.7858</v>
      </c>
      <c r="EV149">
        <v>63.2408</v>
      </c>
      <c r="EW149">
        <v>22.6562</v>
      </c>
      <c r="EX149">
        <v>1</v>
      </c>
      <c r="EY149">
        <v>-0.133344</v>
      </c>
      <c r="EZ149">
        <v>-0.234287</v>
      </c>
      <c r="FA149">
        <v>20.2042</v>
      </c>
      <c r="FB149">
        <v>5.23032</v>
      </c>
      <c r="FC149">
        <v>11.968</v>
      </c>
      <c r="FD149">
        <v>4.971</v>
      </c>
      <c r="FE149">
        <v>3.28965</v>
      </c>
      <c r="FF149">
        <v>9999</v>
      </c>
      <c r="FG149">
        <v>9999</v>
      </c>
      <c r="FH149">
        <v>9999</v>
      </c>
      <c r="FI149">
        <v>999.9</v>
      </c>
      <c r="FJ149">
        <v>4.97296</v>
      </c>
      <c r="FK149">
        <v>1.87706</v>
      </c>
      <c r="FL149">
        <v>1.87515</v>
      </c>
      <c r="FM149">
        <v>1.87797</v>
      </c>
      <c r="FN149">
        <v>1.87469</v>
      </c>
      <c r="FO149">
        <v>1.87836</v>
      </c>
      <c r="FP149">
        <v>1.87537</v>
      </c>
      <c r="FQ149">
        <v>1.87652</v>
      </c>
      <c r="FR149">
        <v>0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3.985</v>
      </c>
      <c r="GF149">
        <v>0.3625</v>
      </c>
      <c r="GG149">
        <v>1.972114183739502</v>
      </c>
      <c r="GH149">
        <v>0.004449671774874308</v>
      </c>
      <c r="GI149">
        <v>-1.829466635312074E-06</v>
      </c>
      <c r="GJ149">
        <v>4.661545964856727E-10</v>
      </c>
      <c r="GK149">
        <v>0.005649818396270764</v>
      </c>
      <c r="GL149">
        <v>0.003047750899037379</v>
      </c>
      <c r="GM149">
        <v>0.0005145890388989142</v>
      </c>
      <c r="GN149">
        <v>-5.930110997495773E-07</v>
      </c>
      <c r="GO149">
        <v>0</v>
      </c>
      <c r="GP149">
        <v>2134</v>
      </c>
      <c r="GQ149">
        <v>1</v>
      </c>
      <c r="GR149">
        <v>23</v>
      </c>
      <c r="GS149">
        <v>901.8</v>
      </c>
      <c r="GT149">
        <v>901.8</v>
      </c>
      <c r="GU149">
        <v>1.51489</v>
      </c>
      <c r="GV149">
        <v>2.54272</v>
      </c>
      <c r="GW149">
        <v>1.39893</v>
      </c>
      <c r="GX149">
        <v>2.3584</v>
      </c>
      <c r="GY149">
        <v>1.44897</v>
      </c>
      <c r="GZ149">
        <v>2.5</v>
      </c>
      <c r="HA149">
        <v>36.1285</v>
      </c>
      <c r="HB149">
        <v>24.0612</v>
      </c>
      <c r="HC149">
        <v>18</v>
      </c>
      <c r="HD149">
        <v>488.991</v>
      </c>
      <c r="HE149">
        <v>474.231</v>
      </c>
      <c r="HF149">
        <v>24.9912</v>
      </c>
      <c r="HG149">
        <v>25.3918</v>
      </c>
      <c r="HH149">
        <v>30.0001</v>
      </c>
      <c r="HI149">
        <v>25.2168</v>
      </c>
      <c r="HJ149">
        <v>25.2917</v>
      </c>
      <c r="HK149">
        <v>30.3868</v>
      </c>
      <c r="HL149">
        <v>11.246</v>
      </c>
      <c r="HM149">
        <v>100</v>
      </c>
      <c r="HN149">
        <v>24.9961</v>
      </c>
      <c r="HO149">
        <v>620.768</v>
      </c>
      <c r="HP149">
        <v>23.3882</v>
      </c>
      <c r="HQ149">
        <v>101.167</v>
      </c>
      <c r="HR149">
        <v>102.31</v>
      </c>
    </row>
    <row r="150" spans="1:226">
      <c r="A150">
        <v>134</v>
      </c>
      <c r="B150">
        <v>1679508472.6</v>
      </c>
      <c r="C150">
        <v>3216.5</v>
      </c>
      <c r="D150" t="s">
        <v>627</v>
      </c>
      <c r="E150" t="s">
        <v>628</v>
      </c>
      <c r="F150">
        <v>5</v>
      </c>
      <c r="G150" t="s">
        <v>353</v>
      </c>
      <c r="H150" t="s">
        <v>354</v>
      </c>
      <c r="I150">
        <v>1679508465.1</v>
      </c>
      <c r="J150">
        <f>(K150)/1000</f>
        <v>0</v>
      </c>
      <c r="K150">
        <f>IF(BF150, AN150, AH150)</f>
        <v>0</v>
      </c>
      <c r="L150">
        <f>IF(BF150, AI150, AG150)</f>
        <v>0</v>
      </c>
      <c r="M150">
        <f>BH150 - IF(AU150&gt;1, L150*BB150*100.0/(AW150*BV150), 0)</f>
        <v>0</v>
      </c>
      <c r="N150">
        <f>((T150-J150/2)*M150-L150)/(T150+J150/2)</f>
        <v>0</v>
      </c>
      <c r="O150">
        <f>N150*(BO150+BP150)/1000.0</f>
        <v>0</v>
      </c>
      <c r="P150">
        <f>(BH150 - IF(AU150&gt;1, L150*BB150*100.0/(AW150*BV150), 0))*(BO150+BP150)/1000.0</f>
        <v>0</v>
      </c>
      <c r="Q150">
        <f>2.0/((1/S150-1/R150)+SIGN(S150)*SQRT((1/S150-1/R150)*(1/S150-1/R150) + 4*BC150/((BC150+1)*(BC150+1))*(2*1/S150*1/R150-1/R150*1/R150)))</f>
        <v>0</v>
      </c>
      <c r="R150">
        <f>IF(LEFT(BD150,1)&lt;&gt;"0",IF(LEFT(BD150,1)="1",3.0,BE150),$D$5+$E$5*(BV150*BO150/($K$5*1000))+$F$5*(BV150*BO150/($K$5*1000))*MAX(MIN(BB150,$J$5),$I$5)*MAX(MIN(BB150,$J$5),$I$5)+$G$5*MAX(MIN(BB150,$J$5),$I$5)*(BV150*BO150/($K$5*1000))+$H$5*(BV150*BO150/($K$5*1000))*(BV150*BO150/($K$5*1000)))</f>
        <v>0</v>
      </c>
      <c r="S150">
        <f>J150*(1000-(1000*0.61365*exp(17.502*W150/(240.97+W150))/(BO150+BP150)+BJ150)/2)/(1000*0.61365*exp(17.502*W150/(240.97+W150))/(BO150+BP150)-BJ150)</f>
        <v>0</v>
      </c>
      <c r="T150">
        <f>1/((BC150+1)/(Q150/1.6)+1/(R150/1.37)) + BC150/((BC150+1)/(Q150/1.6) + BC150/(R150/1.37))</f>
        <v>0</v>
      </c>
      <c r="U150">
        <f>(AX150*BA150)</f>
        <v>0</v>
      </c>
      <c r="V150">
        <f>(BQ150+(U150+2*0.95*5.67E-8*(((BQ150+$B$7)+273)^4-(BQ150+273)^4)-44100*J150)/(1.84*29.3*R150+8*0.95*5.67E-8*(BQ150+273)^3))</f>
        <v>0</v>
      </c>
      <c r="W150">
        <f>($C$7*BR150+$D$7*BS150+$E$7*V150)</f>
        <v>0</v>
      </c>
      <c r="X150">
        <f>0.61365*exp(17.502*W150/(240.97+W150))</f>
        <v>0</v>
      </c>
      <c r="Y150">
        <f>(Z150/AA150*100)</f>
        <v>0</v>
      </c>
      <c r="Z150">
        <f>BJ150*(BO150+BP150)/1000</f>
        <v>0</v>
      </c>
      <c r="AA150">
        <f>0.61365*exp(17.502*BQ150/(240.97+BQ150))</f>
        <v>0</v>
      </c>
      <c r="AB150">
        <f>(X150-BJ150*(BO150+BP150)/1000)</f>
        <v>0</v>
      </c>
      <c r="AC150">
        <f>(-J150*44100)</f>
        <v>0</v>
      </c>
      <c r="AD150">
        <f>2*29.3*R150*0.92*(BQ150-W150)</f>
        <v>0</v>
      </c>
      <c r="AE150">
        <f>2*0.95*5.67E-8*(((BQ150+$B$7)+273)^4-(W150+273)^4)</f>
        <v>0</v>
      </c>
      <c r="AF150">
        <f>U150+AE150+AC150+AD150</f>
        <v>0</v>
      </c>
      <c r="AG150">
        <f>BN150*AU150*(BI150-BH150*(1000-AU150*BK150)/(1000-AU150*BJ150))/(100*BB150)</f>
        <v>0</v>
      </c>
      <c r="AH150">
        <f>1000*BN150*AU150*(BJ150-BK150)/(100*BB150*(1000-AU150*BJ150))</f>
        <v>0</v>
      </c>
      <c r="AI150">
        <f>(AJ150 - AK150 - BO150*1E3/(8.314*(BQ150+273.15)) * AM150/BN150 * AL150) * BN150/(100*BB150) * (1000 - BK150)/1000</f>
        <v>0</v>
      </c>
      <c r="AJ150">
        <v>622.278394672476</v>
      </c>
      <c r="AK150">
        <v>597.7319333333331</v>
      </c>
      <c r="AL150">
        <v>3.384369042751397</v>
      </c>
      <c r="AM150">
        <v>63.93369429513372</v>
      </c>
      <c r="AN150">
        <f>(AP150 - AO150 + BO150*1E3/(8.314*(BQ150+273.15)) * AR150/BN150 * AQ150) * BN150/(100*BB150) * 1000/(1000 - AP150)</f>
        <v>0</v>
      </c>
      <c r="AO150">
        <v>23.34948217796046</v>
      </c>
      <c r="AP150">
        <v>24.19283151515151</v>
      </c>
      <c r="AQ150">
        <v>-1.414015320827313E-06</v>
      </c>
      <c r="AR150">
        <v>100.9875523592358</v>
      </c>
      <c r="AS150">
        <v>3</v>
      </c>
      <c r="AT150">
        <v>1</v>
      </c>
      <c r="AU150">
        <f>IF(AS150*$H$13&gt;=AW150,1.0,(AW150/(AW150-AS150*$H$13)))</f>
        <v>0</v>
      </c>
      <c r="AV150">
        <f>(AU150-1)*100</f>
        <v>0</v>
      </c>
      <c r="AW150">
        <f>MAX(0,($B$13+$C$13*BV150)/(1+$D$13*BV150)*BO150/(BQ150+273)*$E$13)</f>
        <v>0</v>
      </c>
      <c r="AX150">
        <f>$B$11*BW150+$C$11*BX150+$F$11*CI150*(1-CL150)</f>
        <v>0</v>
      </c>
      <c r="AY150">
        <f>AX150*AZ150</f>
        <v>0</v>
      </c>
      <c r="AZ150">
        <f>($B$11*$D$9+$C$11*$D$9+$F$11*((CV150+CN150)/MAX(CV150+CN150+CW150, 0.1)*$I$9+CW150/MAX(CV150+CN150+CW150, 0.1)*$J$9))/($B$11+$C$11+$F$11)</f>
        <v>0</v>
      </c>
      <c r="BA150">
        <f>($B$11*$K$9+$C$11*$K$9+$F$11*((CV150+CN150)/MAX(CV150+CN150+CW150, 0.1)*$P$9+CW150/MAX(CV150+CN150+CW150, 0.1)*$Q$9))/($B$11+$C$11+$F$11)</f>
        <v>0</v>
      </c>
      <c r="BB150">
        <v>1.65</v>
      </c>
      <c r="BC150">
        <v>0.5</v>
      </c>
      <c r="BD150" t="s">
        <v>355</v>
      </c>
      <c r="BE150">
        <v>2</v>
      </c>
      <c r="BF150" t="b">
        <v>1</v>
      </c>
      <c r="BG150">
        <v>1679508465.1</v>
      </c>
      <c r="BH150">
        <v>560.2366666666667</v>
      </c>
      <c r="BI150">
        <v>592.1412962962962</v>
      </c>
      <c r="BJ150">
        <v>24.19217037037037</v>
      </c>
      <c r="BK150">
        <v>23.34862592592592</v>
      </c>
      <c r="BL150">
        <v>556.2754444444445</v>
      </c>
      <c r="BM150">
        <v>23.8297</v>
      </c>
      <c r="BN150">
        <v>500.0371851851851</v>
      </c>
      <c r="BO150">
        <v>90.11766666666665</v>
      </c>
      <c r="BP150">
        <v>0.09996824074074075</v>
      </c>
      <c r="BQ150">
        <v>26.53574444444444</v>
      </c>
      <c r="BR150">
        <v>27.49324074074073</v>
      </c>
      <c r="BS150">
        <v>999.9000000000001</v>
      </c>
      <c r="BT150">
        <v>0</v>
      </c>
      <c r="BU150">
        <v>0</v>
      </c>
      <c r="BV150">
        <v>9999.435185185182</v>
      </c>
      <c r="BW150">
        <v>0</v>
      </c>
      <c r="BX150">
        <v>9.316591851851852</v>
      </c>
      <c r="BY150">
        <v>-31.90460740740741</v>
      </c>
      <c r="BZ150">
        <v>574.126037037037</v>
      </c>
      <c r="CA150">
        <v>606.2973703703705</v>
      </c>
      <c r="CB150">
        <v>0.8435364444444445</v>
      </c>
      <c r="CC150">
        <v>592.1412962962962</v>
      </c>
      <c r="CD150">
        <v>23.34862592592592</v>
      </c>
      <c r="CE150">
        <v>2.180141851851852</v>
      </c>
      <c r="CF150">
        <v>2.104123333333333</v>
      </c>
      <c r="CG150">
        <v>18.81712592592592</v>
      </c>
      <c r="CH150">
        <v>18.25044074074074</v>
      </c>
      <c r="CI150">
        <v>2000.017037037037</v>
      </c>
      <c r="CJ150">
        <v>0.9799949999999998</v>
      </c>
      <c r="CK150">
        <v>0.02000500000000001</v>
      </c>
      <c r="CL150">
        <v>0</v>
      </c>
      <c r="CM150">
        <v>2.10437037037037</v>
      </c>
      <c r="CN150">
        <v>0</v>
      </c>
      <c r="CO150">
        <v>3306.58925925926</v>
      </c>
      <c r="CP150">
        <v>17338.34074074074</v>
      </c>
      <c r="CQ150">
        <v>37.05525925925926</v>
      </c>
      <c r="CR150">
        <v>38.41174074074074</v>
      </c>
      <c r="CS150">
        <v>37.296</v>
      </c>
      <c r="CT150">
        <v>36.48366666666667</v>
      </c>
      <c r="CU150">
        <v>36.91403703703704</v>
      </c>
      <c r="CV150">
        <v>1960.007037037037</v>
      </c>
      <c r="CW150">
        <v>40.01</v>
      </c>
      <c r="CX150">
        <v>0</v>
      </c>
      <c r="CY150">
        <v>1679508502.5</v>
      </c>
      <c r="CZ150">
        <v>0</v>
      </c>
      <c r="DA150">
        <v>0</v>
      </c>
      <c r="DB150" t="s">
        <v>356</v>
      </c>
      <c r="DC150">
        <v>1679454360.5</v>
      </c>
      <c r="DD150">
        <v>1679454360.5</v>
      </c>
      <c r="DE150">
        <v>0</v>
      </c>
      <c r="DF150">
        <v>-0.152</v>
      </c>
      <c r="DG150">
        <v>-0.046</v>
      </c>
      <c r="DH150">
        <v>3.296</v>
      </c>
      <c r="DI150">
        <v>0.35</v>
      </c>
      <c r="DJ150">
        <v>420</v>
      </c>
      <c r="DK150">
        <v>24</v>
      </c>
      <c r="DL150">
        <v>0.27</v>
      </c>
      <c r="DM150">
        <v>0.09</v>
      </c>
      <c r="DN150">
        <v>-31.7631425</v>
      </c>
      <c r="DO150">
        <v>-3.249524577861051</v>
      </c>
      <c r="DP150">
        <v>0.3299946135071753</v>
      </c>
      <c r="DQ150">
        <v>0</v>
      </c>
      <c r="DR150">
        <v>0.8429445999999998</v>
      </c>
      <c r="DS150">
        <v>0.0113747617260788</v>
      </c>
      <c r="DT150">
        <v>0.001301196945123991</v>
      </c>
      <c r="DU150">
        <v>1</v>
      </c>
      <c r="DV150">
        <v>1</v>
      </c>
      <c r="DW150">
        <v>2</v>
      </c>
      <c r="DX150" t="s">
        <v>357</v>
      </c>
      <c r="DY150">
        <v>2.98088</v>
      </c>
      <c r="DZ150">
        <v>2.72823</v>
      </c>
      <c r="EA150">
        <v>0.109186</v>
      </c>
      <c r="EB150">
        <v>0.114564</v>
      </c>
      <c r="EC150">
        <v>0.107634</v>
      </c>
      <c r="ED150">
        <v>0.105946</v>
      </c>
      <c r="EE150">
        <v>26799.5</v>
      </c>
      <c r="EF150">
        <v>26280.3</v>
      </c>
      <c r="EG150">
        <v>30609.3</v>
      </c>
      <c r="EH150">
        <v>29922.1</v>
      </c>
      <c r="EI150">
        <v>37669.1</v>
      </c>
      <c r="EJ150">
        <v>35208</v>
      </c>
      <c r="EK150">
        <v>46805.5</v>
      </c>
      <c r="EL150">
        <v>44490.5</v>
      </c>
      <c r="EM150">
        <v>1.8884</v>
      </c>
      <c r="EN150">
        <v>1.91095</v>
      </c>
      <c r="EO150">
        <v>0.124328</v>
      </c>
      <c r="EP150">
        <v>0</v>
      </c>
      <c r="EQ150">
        <v>25.4688</v>
      </c>
      <c r="ER150">
        <v>999.9</v>
      </c>
      <c r="ES150">
        <v>50.6</v>
      </c>
      <c r="ET150">
        <v>29.9</v>
      </c>
      <c r="EU150">
        <v>23.786</v>
      </c>
      <c r="EV150">
        <v>63.2508</v>
      </c>
      <c r="EW150">
        <v>22.3598</v>
      </c>
      <c r="EX150">
        <v>1</v>
      </c>
      <c r="EY150">
        <v>-0.133354</v>
      </c>
      <c r="EZ150">
        <v>-0.229341</v>
      </c>
      <c r="FA150">
        <v>20.204</v>
      </c>
      <c r="FB150">
        <v>5.22957</v>
      </c>
      <c r="FC150">
        <v>11.968</v>
      </c>
      <c r="FD150">
        <v>4.9706</v>
      </c>
      <c r="FE150">
        <v>3.2895</v>
      </c>
      <c r="FF150">
        <v>9999</v>
      </c>
      <c r="FG150">
        <v>9999</v>
      </c>
      <c r="FH150">
        <v>9999</v>
      </c>
      <c r="FI150">
        <v>999.9</v>
      </c>
      <c r="FJ150">
        <v>4.97298</v>
      </c>
      <c r="FK150">
        <v>1.87703</v>
      </c>
      <c r="FL150">
        <v>1.87515</v>
      </c>
      <c r="FM150">
        <v>1.87798</v>
      </c>
      <c r="FN150">
        <v>1.87469</v>
      </c>
      <c r="FO150">
        <v>1.87834</v>
      </c>
      <c r="FP150">
        <v>1.87534</v>
      </c>
      <c r="FQ150">
        <v>1.87653</v>
      </c>
      <c r="FR150">
        <v>0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4.031</v>
      </c>
      <c r="GF150">
        <v>0.3625</v>
      </c>
      <c r="GG150">
        <v>1.972114183739502</v>
      </c>
      <c r="GH150">
        <v>0.004449671774874308</v>
      </c>
      <c r="GI150">
        <v>-1.829466635312074E-06</v>
      </c>
      <c r="GJ150">
        <v>4.661545964856727E-10</v>
      </c>
      <c r="GK150">
        <v>0.005649818396270764</v>
      </c>
      <c r="GL150">
        <v>0.003047750899037379</v>
      </c>
      <c r="GM150">
        <v>0.0005145890388989142</v>
      </c>
      <c r="GN150">
        <v>-5.930110997495773E-07</v>
      </c>
      <c r="GO150">
        <v>0</v>
      </c>
      <c r="GP150">
        <v>2134</v>
      </c>
      <c r="GQ150">
        <v>1</v>
      </c>
      <c r="GR150">
        <v>23</v>
      </c>
      <c r="GS150">
        <v>901.9</v>
      </c>
      <c r="GT150">
        <v>901.9</v>
      </c>
      <c r="GU150">
        <v>1.54663</v>
      </c>
      <c r="GV150">
        <v>2.56104</v>
      </c>
      <c r="GW150">
        <v>1.39893</v>
      </c>
      <c r="GX150">
        <v>2.3584</v>
      </c>
      <c r="GY150">
        <v>1.44897</v>
      </c>
      <c r="GZ150">
        <v>2.42065</v>
      </c>
      <c r="HA150">
        <v>36.1285</v>
      </c>
      <c r="HB150">
        <v>24.0525</v>
      </c>
      <c r="HC150">
        <v>18</v>
      </c>
      <c r="HD150">
        <v>489.006</v>
      </c>
      <c r="HE150">
        <v>474.384</v>
      </c>
      <c r="HF150">
        <v>24.9997</v>
      </c>
      <c r="HG150">
        <v>25.3918</v>
      </c>
      <c r="HH150">
        <v>30.0001</v>
      </c>
      <c r="HI150">
        <v>25.219</v>
      </c>
      <c r="HJ150">
        <v>25.2925</v>
      </c>
      <c r="HK150">
        <v>31.0849</v>
      </c>
      <c r="HL150">
        <v>11.246</v>
      </c>
      <c r="HM150">
        <v>100</v>
      </c>
      <c r="HN150">
        <v>25.0014</v>
      </c>
      <c r="HO150">
        <v>640.865</v>
      </c>
      <c r="HP150">
        <v>23.3898</v>
      </c>
      <c r="HQ150">
        <v>101.167</v>
      </c>
      <c r="HR150">
        <v>102.31</v>
      </c>
    </row>
    <row r="151" spans="1:226">
      <c r="A151">
        <v>135</v>
      </c>
      <c r="B151">
        <v>1679508477.6</v>
      </c>
      <c r="C151">
        <v>3221.5</v>
      </c>
      <c r="D151" t="s">
        <v>629</v>
      </c>
      <c r="E151" t="s">
        <v>630</v>
      </c>
      <c r="F151">
        <v>5</v>
      </c>
      <c r="G151" t="s">
        <v>353</v>
      </c>
      <c r="H151" t="s">
        <v>354</v>
      </c>
      <c r="I151">
        <v>1679508469.814285</v>
      </c>
      <c r="J151">
        <f>(K151)/1000</f>
        <v>0</v>
      </c>
      <c r="K151">
        <f>IF(BF151, AN151, AH151)</f>
        <v>0</v>
      </c>
      <c r="L151">
        <f>IF(BF151, AI151, AG151)</f>
        <v>0</v>
      </c>
      <c r="M151">
        <f>BH151 - IF(AU151&gt;1, L151*BB151*100.0/(AW151*BV151), 0)</f>
        <v>0</v>
      </c>
      <c r="N151">
        <f>((T151-J151/2)*M151-L151)/(T151+J151/2)</f>
        <v>0</v>
      </c>
      <c r="O151">
        <f>N151*(BO151+BP151)/1000.0</f>
        <v>0</v>
      </c>
      <c r="P151">
        <f>(BH151 - IF(AU151&gt;1, L151*BB151*100.0/(AW151*BV151), 0))*(BO151+BP151)/1000.0</f>
        <v>0</v>
      </c>
      <c r="Q151">
        <f>2.0/((1/S151-1/R151)+SIGN(S151)*SQRT((1/S151-1/R151)*(1/S151-1/R151) + 4*BC151/((BC151+1)*(BC151+1))*(2*1/S151*1/R151-1/R151*1/R151)))</f>
        <v>0</v>
      </c>
      <c r="R151">
        <f>IF(LEFT(BD151,1)&lt;&gt;"0",IF(LEFT(BD151,1)="1",3.0,BE151),$D$5+$E$5*(BV151*BO151/($K$5*1000))+$F$5*(BV151*BO151/($K$5*1000))*MAX(MIN(BB151,$J$5),$I$5)*MAX(MIN(BB151,$J$5),$I$5)+$G$5*MAX(MIN(BB151,$J$5),$I$5)*(BV151*BO151/($K$5*1000))+$H$5*(BV151*BO151/($K$5*1000))*(BV151*BO151/($K$5*1000)))</f>
        <v>0</v>
      </c>
      <c r="S151">
        <f>J151*(1000-(1000*0.61365*exp(17.502*W151/(240.97+W151))/(BO151+BP151)+BJ151)/2)/(1000*0.61365*exp(17.502*W151/(240.97+W151))/(BO151+BP151)-BJ151)</f>
        <v>0</v>
      </c>
      <c r="T151">
        <f>1/((BC151+1)/(Q151/1.6)+1/(R151/1.37)) + BC151/((BC151+1)/(Q151/1.6) + BC151/(R151/1.37))</f>
        <v>0</v>
      </c>
      <c r="U151">
        <f>(AX151*BA151)</f>
        <v>0</v>
      </c>
      <c r="V151">
        <f>(BQ151+(U151+2*0.95*5.67E-8*(((BQ151+$B$7)+273)^4-(BQ151+273)^4)-44100*J151)/(1.84*29.3*R151+8*0.95*5.67E-8*(BQ151+273)^3))</f>
        <v>0</v>
      </c>
      <c r="W151">
        <f>($C$7*BR151+$D$7*BS151+$E$7*V151)</f>
        <v>0</v>
      </c>
      <c r="X151">
        <f>0.61365*exp(17.502*W151/(240.97+W151))</f>
        <v>0</v>
      </c>
      <c r="Y151">
        <f>(Z151/AA151*100)</f>
        <v>0</v>
      </c>
      <c r="Z151">
        <f>BJ151*(BO151+BP151)/1000</f>
        <v>0</v>
      </c>
      <c r="AA151">
        <f>0.61365*exp(17.502*BQ151/(240.97+BQ151))</f>
        <v>0</v>
      </c>
      <c r="AB151">
        <f>(X151-BJ151*(BO151+BP151)/1000)</f>
        <v>0</v>
      </c>
      <c r="AC151">
        <f>(-J151*44100)</f>
        <v>0</v>
      </c>
      <c r="AD151">
        <f>2*29.3*R151*0.92*(BQ151-W151)</f>
        <v>0</v>
      </c>
      <c r="AE151">
        <f>2*0.95*5.67E-8*(((BQ151+$B$7)+273)^4-(W151+273)^4)</f>
        <v>0</v>
      </c>
      <c r="AF151">
        <f>U151+AE151+AC151+AD151</f>
        <v>0</v>
      </c>
      <c r="AG151">
        <f>BN151*AU151*(BI151-BH151*(1000-AU151*BK151)/(1000-AU151*BJ151))/(100*BB151)</f>
        <v>0</v>
      </c>
      <c r="AH151">
        <f>1000*BN151*AU151*(BJ151-BK151)/(100*BB151*(1000-AU151*BJ151))</f>
        <v>0</v>
      </c>
      <c r="AI151">
        <f>(AJ151 - AK151 - BO151*1E3/(8.314*(BQ151+273.15)) * AM151/BN151 * AL151) * BN151/(100*BB151) * (1000 - BK151)/1000</f>
        <v>0</v>
      </c>
      <c r="AJ151">
        <v>639.4086055652781</v>
      </c>
      <c r="AK151">
        <v>614.7457636363637</v>
      </c>
      <c r="AL151">
        <v>3.405754569676201</v>
      </c>
      <c r="AM151">
        <v>63.93369429513372</v>
      </c>
      <c r="AN151">
        <f>(AP151 - AO151 + BO151*1E3/(8.314*(BQ151+273.15)) * AR151/BN151 * AQ151) * BN151/(100*BB151) * 1000/(1000 - AP151)</f>
        <v>0</v>
      </c>
      <c r="AO151">
        <v>23.35058715523058</v>
      </c>
      <c r="AP151">
        <v>24.19293575757575</v>
      </c>
      <c r="AQ151">
        <v>-1.700550211833394E-07</v>
      </c>
      <c r="AR151">
        <v>100.9875523592358</v>
      </c>
      <c r="AS151">
        <v>3</v>
      </c>
      <c r="AT151">
        <v>1</v>
      </c>
      <c r="AU151">
        <f>IF(AS151*$H$13&gt;=AW151,1.0,(AW151/(AW151-AS151*$H$13)))</f>
        <v>0</v>
      </c>
      <c r="AV151">
        <f>(AU151-1)*100</f>
        <v>0</v>
      </c>
      <c r="AW151">
        <f>MAX(0,($B$13+$C$13*BV151)/(1+$D$13*BV151)*BO151/(BQ151+273)*$E$13)</f>
        <v>0</v>
      </c>
      <c r="AX151">
        <f>$B$11*BW151+$C$11*BX151+$F$11*CI151*(1-CL151)</f>
        <v>0</v>
      </c>
      <c r="AY151">
        <f>AX151*AZ151</f>
        <v>0</v>
      </c>
      <c r="AZ151">
        <f>($B$11*$D$9+$C$11*$D$9+$F$11*((CV151+CN151)/MAX(CV151+CN151+CW151, 0.1)*$I$9+CW151/MAX(CV151+CN151+CW151, 0.1)*$J$9))/($B$11+$C$11+$F$11)</f>
        <v>0</v>
      </c>
      <c r="BA151">
        <f>($B$11*$K$9+$C$11*$K$9+$F$11*((CV151+CN151)/MAX(CV151+CN151+CW151, 0.1)*$P$9+CW151/MAX(CV151+CN151+CW151, 0.1)*$Q$9))/($B$11+$C$11+$F$11)</f>
        <v>0</v>
      </c>
      <c r="BB151">
        <v>1.65</v>
      </c>
      <c r="BC151">
        <v>0.5</v>
      </c>
      <c r="BD151" t="s">
        <v>355</v>
      </c>
      <c r="BE151">
        <v>2</v>
      </c>
      <c r="BF151" t="b">
        <v>1</v>
      </c>
      <c r="BG151">
        <v>1679508469.814285</v>
      </c>
      <c r="BH151">
        <v>575.7547499999999</v>
      </c>
      <c r="BI151">
        <v>607.9068214285713</v>
      </c>
      <c r="BJ151">
        <v>24.19283928571429</v>
      </c>
      <c r="BK151">
        <v>23.34930714285714</v>
      </c>
      <c r="BL151">
        <v>571.7496428571428</v>
      </c>
      <c r="BM151">
        <v>23.83035</v>
      </c>
      <c r="BN151">
        <v>500.0330714285714</v>
      </c>
      <c r="BO151">
        <v>90.11640357142858</v>
      </c>
      <c r="BP151">
        <v>0.1000708714285714</v>
      </c>
      <c r="BQ151">
        <v>26.53594285714286</v>
      </c>
      <c r="BR151">
        <v>27.49468571428572</v>
      </c>
      <c r="BS151">
        <v>999.9000000000002</v>
      </c>
      <c r="BT151">
        <v>0</v>
      </c>
      <c r="BU151">
        <v>0</v>
      </c>
      <c r="BV151">
        <v>9997.52</v>
      </c>
      <c r="BW151">
        <v>0</v>
      </c>
      <c r="BX151">
        <v>9.314347857142858</v>
      </c>
      <c r="BY151">
        <v>-32.15218214285714</v>
      </c>
      <c r="BZ151">
        <v>590.0291071428572</v>
      </c>
      <c r="CA151">
        <v>622.4402857142857</v>
      </c>
      <c r="CB151">
        <v>0.8435318928571428</v>
      </c>
      <c r="CC151">
        <v>607.9068214285713</v>
      </c>
      <c r="CD151">
        <v>23.34930714285714</v>
      </c>
      <c r="CE151">
        <v>2.180171785714286</v>
      </c>
      <c r="CF151">
        <v>2.104155357142857</v>
      </c>
      <c r="CG151">
        <v>18.81735</v>
      </c>
      <c r="CH151">
        <v>18.250675</v>
      </c>
      <c r="CI151">
        <v>2000.0075</v>
      </c>
      <c r="CJ151">
        <v>0.9799947857142856</v>
      </c>
      <c r="CK151">
        <v>0.02000522142857143</v>
      </c>
      <c r="CL151">
        <v>0</v>
      </c>
      <c r="CM151">
        <v>2.043582142857143</v>
      </c>
      <c r="CN151">
        <v>0</v>
      </c>
      <c r="CO151">
        <v>3310.162857142857</v>
      </c>
      <c r="CP151">
        <v>17338.25357142857</v>
      </c>
      <c r="CQ151">
        <v>37.01764285714285</v>
      </c>
      <c r="CR151">
        <v>38.39271428571429</v>
      </c>
      <c r="CS151">
        <v>37.27875</v>
      </c>
      <c r="CT151">
        <v>36.47075</v>
      </c>
      <c r="CU151">
        <v>36.90367857142856</v>
      </c>
      <c r="CV151">
        <v>1959.9975</v>
      </c>
      <c r="CW151">
        <v>40.01</v>
      </c>
      <c r="CX151">
        <v>0</v>
      </c>
      <c r="CY151">
        <v>1679508507.9</v>
      </c>
      <c r="CZ151">
        <v>0</v>
      </c>
      <c r="DA151">
        <v>0</v>
      </c>
      <c r="DB151" t="s">
        <v>356</v>
      </c>
      <c r="DC151">
        <v>1679454360.5</v>
      </c>
      <c r="DD151">
        <v>1679454360.5</v>
      </c>
      <c r="DE151">
        <v>0</v>
      </c>
      <c r="DF151">
        <v>-0.152</v>
      </c>
      <c r="DG151">
        <v>-0.046</v>
      </c>
      <c r="DH151">
        <v>3.296</v>
      </c>
      <c r="DI151">
        <v>0.35</v>
      </c>
      <c r="DJ151">
        <v>420</v>
      </c>
      <c r="DK151">
        <v>24</v>
      </c>
      <c r="DL151">
        <v>0.27</v>
      </c>
      <c r="DM151">
        <v>0.09</v>
      </c>
      <c r="DN151">
        <v>-31.9740975</v>
      </c>
      <c r="DO151">
        <v>-2.87818649155715</v>
      </c>
      <c r="DP151">
        <v>0.2928685408912164</v>
      </c>
      <c r="DQ151">
        <v>0</v>
      </c>
      <c r="DR151">
        <v>0.8432741750000001</v>
      </c>
      <c r="DS151">
        <v>0.002502180112569389</v>
      </c>
      <c r="DT151">
        <v>0.0009579945429776713</v>
      </c>
      <c r="DU151">
        <v>1</v>
      </c>
      <c r="DV151">
        <v>1</v>
      </c>
      <c r="DW151">
        <v>2</v>
      </c>
      <c r="DX151" t="s">
        <v>357</v>
      </c>
      <c r="DY151">
        <v>2.98093</v>
      </c>
      <c r="DZ151">
        <v>2.72849</v>
      </c>
      <c r="EA151">
        <v>0.111365</v>
      </c>
      <c r="EB151">
        <v>0.116743</v>
      </c>
      <c r="EC151">
        <v>0.107637</v>
      </c>
      <c r="ED151">
        <v>0.105953</v>
      </c>
      <c r="EE151">
        <v>26734.1</v>
      </c>
      <c r="EF151">
        <v>26215.7</v>
      </c>
      <c r="EG151">
        <v>30609.5</v>
      </c>
      <c r="EH151">
        <v>29922.2</v>
      </c>
      <c r="EI151">
        <v>37669.3</v>
      </c>
      <c r="EJ151">
        <v>35208</v>
      </c>
      <c r="EK151">
        <v>46805.8</v>
      </c>
      <c r="EL151">
        <v>44490.7</v>
      </c>
      <c r="EM151">
        <v>1.88833</v>
      </c>
      <c r="EN151">
        <v>1.91072</v>
      </c>
      <c r="EO151">
        <v>0.123546</v>
      </c>
      <c r="EP151">
        <v>0</v>
      </c>
      <c r="EQ151">
        <v>25.4702</v>
      </c>
      <c r="ER151">
        <v>999.9</v>
      </c>
      <c r="ES151">
        <v>50.6</v>
      </c>
      <c r="ET151">
        <v>29.9</v>
      </c>
      <c r="EU151">
        <v>23.7883</v>
      </c>
      <c r="EV151">
        <v>63.2308</v>
      </c>
      <c r="EW151">
        <v>22.5721</v>
      </c>
      <c r="EX151">
        <v>1</v>
      </c>
      <c r="EY151">
        <v>-0.133313</v>
      </c>
      <c r="EZ151">
        <v>-0.151381</v>
      </c>
      <c r="FA151">
        <v>20.204</v>
      </c>
      <c r="FB151">
        <v>5.22957</v>
      </c>
      <c r="FC151">
        <v>11.968</v>
      </c>
      <c r="FD151">
        <v>4.97045</v>
      </c>
      <c r="FE151">
        <v>3.28955</v>
      </c>
      <c r="FF151">
        <v>9999</v>
      </c>
      <c r="FG151">
        <v>9999</v>
      </c>
      <c r="FH151">
        <v>9999</v>
      </c>
      <c r="FI151">
        <v>999.9</v>
      </c>
      <c r="FJ151">
        <v>4.97295</v>
      </c>
      <c r="FK151">
        <v>1.877</v>
      </c>
      <c r="FL151">
        <v>1.87515</v>
      </c>
      <c r="FM151">
        <v>1.87791</v>
      </c>
      <c r="FN151">
        <v>1.87466</v>
      </c>
      <c r="FO151">
        <v>1.87829</v>
      </c>
      <c r="FP151">
        <v>1.87532</v>
      </c>
      <c r="FQ151">
        <v>1.87647</v>
      </c>
      <c r="FR151">
        <v>0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4.077</v>
      </c>
      <c r="GF151">
        <v>0.3625</v>
      </c>
      <c r="GG151">
        <v>1.972114183739502</v>
      </c>
      <c r="GH151">
        <v>0.004449671774874308</v>
      </c>
      <c r="GI151">
        <v>-1.829466635312074E-06</v>
      </c>
      <c r="GJ151">
        <v>4.661545964856727E-10</v>
      </c>
      <c r="GK151">
        <v>0.005649818396270764</v>
      </c>
      <c r="GL151">
        <v>0.003047750899037379</v>
      </c>
      <c r="GM151">
        <v>0.0005145890388989142</v>
      </c>
      <c r="GN151">
        <v>-5.930110997495773E-07</v>
      </c>
      <c r="GO151">
        <v>0</v>
      </c>
      <c r="GP151">
        <v>2134</v>
      </c>
      <c r="GQ151">
        <v>1</v>
      </c>
      <c r="GR151">
        <v>23</v>
      </c>
      <c r="GS151">
        <v>902</v>
      </c>
      <c r="GT151">
        <v>902</v>
      </c>
      <c r="GU151">
        <v>1.58081</v>
      </c>
      <c r="GV151">
        <v>2.54639</v>
      </c>
      <c r="GW151">
        <v>1.39893</v>
      </c>
      <c r="GX151">
        <v>2.3584</v>
      </c>
      <c r="GY151">
        <v>1.44897</v>
      </c>
      <c r="GZ151">
        <v>2.49878</v>
      </c>
      <c r="HA151">
        <v>36.1285</v>
      </c>
      <c r="HB151">
        <v>24.0612</v>
      </c>
      <c r="HC151">
        <v>18</v>
      </c>
      <c r="HD151">
        <v>488.965</v>
      </c>
      <c r="HE151">
        <v>474.239</v>
      </c>
      <c r="HF151">
        <v>24.9987</v>
      </c>
      <c r="HG151">
        <v>25.3937</v>
      </c>
      <c r="HH151">
        <v>30.0002</v>
      </c>
      <c r="HI151">
        <v>25.219</v>
      </c>
      <c r="HJ151">
        <v>25.2925</v>
      </c>
      <c r="HK151">
        <v>31.7141</v>
      </c>
      <c r="HL151">
        <v>11.246</v>
      </c>
      <c r="HM151">
        <v>100</v>
      </c>
      <c r="HN151">
        <v>24.986</v>
      </c>
      <c r="HO151">
        <v>654.224</v>
      </c>
      <c r="HP151">
        <v>23.3895</v>
      </c>
      <c r="HQ151">
        <v>101.168</v>
      </c>
      <c r="HR151">
        <v>102.31</v>
      </c>
    </row>
    <row r="152" spans="1:226">
      <c r="A152">
        <v>136</v>
      </c>
      <c r="B152">
        <v>1679508482.6</v>
      </c>
      <c r="C152">
        <v>3226.5</v>
      </c>
      <c r="D152" t="s">
        <v>631</v>
      </c>
      <c r="E152" t="s">
        <v>632</v>
      </c>
      <c r="F152">
        <v>5</v>
      </c>
      <c r="G152" t="s">
        <v>353</v>
      </c>
      <c r="H152" t="s">
        <v>354</v>
      </c>
      <c r="I152">
        <v>1679508475.1</v>
      </c>
      <c r="J152">
        <f>(K152)/1000</f>
        <v>0</v>
      </c>
      <c r="K152">
        <f>IF(BF152, AN152, AH152)</f>
        <v>0</v>
      </c>
      <c r="L152">
        <f>IF(BF152, AI152, AG152)</f>
        <v>0</v>
      </c>
      <c r="M152">
        <f>BH152 - IF(AU152&gt;1, L152*BB152*100.0/(AW152*BV152), 0)</f>
        <v>0</v>
      </c>
      <c r="N152">
        <f>((T152-J152/2)*M152-L152)/(T152+J152/2)</f>
        <v>0</v>
      </c>
      <c r="O152">
        <f>N152*(BO152+BP152)/1000.0</f>
        <v>0</v>
      </c>
      <c r="P152">
        <f>(BH152 - IF(AU152&gt;1, L152*BB152*100.0/(AW152*BV152), 0))*(BO152+BP152)/1000.0</f>
        <v>0</v>
      </c>
      <c r="Q152">
        <f>2.0/((1/S152-1/R152)+SIGN(S152)*SQRT((1/S152-1/R152)*(1/S152-1/R152) + 4*BC152/((BC152+1)*(BC152+1))*(2*1/S152*1/R152-1/R152*1/R152)))</f>
        <v>0</v>
      </c>
      <c r="R152">
        <f>IF(LEFT(BD152,1)&lt;&gt;"0",IF(LEFT(BD152,1)="1",3.0,BE152),$D$5+$E$5*(BV152*BO152/($K$5*1000))+$F$5*(BV152*BO152/($K$5*1000))*MAX(MIN(BB152,$J$5),$I$5)*MAX(MIN(BB152,$J$5),$I$5)+$G$5*MAX(MIN(BB152,$J$5),$I$5)*(BV152*BO152/($K$5*1000))+$H$5*(BV152*BO152/($K$5*1000))*(BV152*BO152/($K$5*1000)))</f>
        <v>0</v>
      </c>
      <c r="S152">
        <f>J152*(1000-(1000*0.61365*exp(17.502*W152/(240.97+W152))/(BO152+BP152)+BJ152)/2)/(1000*0.61365*exp(17.502*W152/(240.97+W152))/(BO152+BP152)-BJ152)</f>
        <v>0</v>
      </c>
      <c r="T152">
        <f>1/((BC152+1)/(Q152/1.6)+1/(R152/1.37)) + BC152/((BC152+1)/(Q152/1.6) + BC152/(R152/1.37))</f>
        <v>0</v>
      </c>
      <c r="U152">
        <f>(AX152*BA152)</f>
        <v>0</v>
      </c>
      <c r="V152">
        <f>(BQ152+(U152+2*0.95*5.67E-8*(((BQ152+$B$7)+273)^4-(BQ152+273)^4)-44100*J152)/(1.84*29.3*R152+8*0.95*5.67E-8*(BQ152+273)^3))</f>
        <v>0</v>
      </c>
      <c r="W152">
        <f>($C$7*BR152+$D$7*BS152+$E$7*V152)</f>
        <v>0</v>
      </c>
      <c r="X152">
        <f>0.61365*exp(17.502*W152/(240.97+W152))</f>
        <v>0</v>
      </c>
      <c r="Y152">
        <f>(Z152/AA152*100)</f>
        <v>0</v>
      </c>
      <c r="Z152">
        <f>BJ152*(BO152+BP152)/1000</f>
        <v>0</v>
      </c>
      <c r="AA152">
        <f>0.61365*exp(17.502*BQ152/(240.97+BQ152))</f>
        <v>0</v>
      </c>
      <c r="AB152">
        <f>(X152-BJ152*(BO152+BP152)/1000)</f>
        <v>0</v>
      </c>
      <c r="AC152">
        <f>(-J152*44100)</f>
        <v>0</v>
      </c>
      <c r="AD152">
        <f>2*29.3*R152*0.92*(BQ152-W152)</f>
        <v>0</v>
      </c>
      <c r="AE152">
        <f>2*0.95*5.67E-8*(((BQ152+$B$7)+273)^4-(W152+273)^4)</f>
        <v>0</v>
      </c>
      <c r="AF152">
        <f>U152+AE152+AC152+AD152</f>
        <v>0</v>
      </c>
      <c r="AG152">
        <f>BN152*AU152*(BI152-BH152*(1000-AU152*BK152)/(1000-AU152*BJ152))/(100*BB152)</f>
        <v>0</v>
      </c>
      <c r="AH152">
        <f>1000*BN152*AU152*(BJ152-BK152)/(100*BB152*(1000-AU152*BJ152))</f>
        <v>0</v>
      </c>
      <c r="AI152">
        <f>(AJ152 - AK152 - BO152*1E3/(8.314*(BQ152+273.15)) * AM152/BN152 * AL152) * BN152/(100*BB152) * (1000 - BK152)/1000</f>
        <v>0</v>
      </c>
      <c r="AJ152">
        <v>656.6837466768584</v>
      </c>
      <c r="AK152">
        <v>631.8260303030303</v>
      </c>
      <c r="AL152">
        <v>3.410884097777483</v>
      </c>
      <c r="AM152">
        <v>63.93369429513372</v>
      </c>
      <c r="AN152">
        <f>(AP152 - AO152 + BO152*1E3/(8.314*(BQ152+273.15)) * AR152/BN152 * AQ152) * BN152/(100*BB152) * 1000/(1000 - AP152)</f>
        <v>0</v>
      </c>
      <c r="AO152">
        <v>23.35107248394999</v>
      </c>
      <c r="AP152">
        <v>24.19121272727272</v>
      </c>
      <c r="AQ152">
        <v>-2.471791254722904E-06</v>
      </c>
      <c r="AR152">
        <v>100.9875523592358</v>
      </c>
      <c r="AS152">
        <v>3</v>
      </c>
      <c r="AT152">
        <v>1</v>
      </c>
      <c r="AU152">
        <f>IF(AS152*$H$13&gt;=AW152,1.0,(AW152/(AW152-AS152*$H$13)))</f>
        <v>0</v>
      </c>
      <c r="AV152">
        <f>(AU152-1)*100</f>
        <v>0</v>
      </c>
      <c r="AW152">
        <f>MAX(0,($B$13+$C$13*BV152)/(1+$D$13*BV152)*BO152/(BQ152+273)*$E$13)</f>
        <v>0</v>
      </c>
      <c r="AX152">
        <f>$B$11*BW152+$C$11*BX152+$F$11*CI152*(1-CL152)</f>
        <v>0</v>
      </c>
      <c r="AY152">
        <f>AX152*AZ152</f>
        <v>0</v>
      </c>
      <c r="AZ152">
        <f>($B$11*$D$9+$C$11*$D$9+$F$11*((CV152+CN152)/MAX(CV152+CN152+CW152, 0.1)*$I$9+CW152/MAX(CV152+CN152+CW152, 0.1)*$J$9))/($B$11+$C$11+$F$11)</f>
        <v>0</v>
      </c>
      <c r="BA152">
        <f>($B$11*$K$9+$C$11*$K$9+$F$11*((CV152+CN152)/MAX(CV152+CN152+CW152, 0.1)*$P$9+CW152/MAX(CV152+CN152+CW152, 0.1)*$Q$9))/($B$11+$C$11+$F$11)</f>
        <v>0</v>
      </c>
      <c r="BB152">
        <v>1.65</v>
      </c>
      <c r="BC152">
        <v>0.5</v>
      </c>
      <c r="BD152" t="s">
        <v>355</v>
      </c>
      <c r="BE152">
        <v>2</v>
      </c>
      <c r="BF152" t="b">
        <v>1</v>
      </c>
      <c r="BG152">
        <v>1679508475.1</v>
      </c>
      <c r="BH152">
        <v>593.2662592592593</v>
      </c>
      <c r="BI152">
        <v>625.6497037037037</v>
      </c>
      <c r="BJ152">
        <v>24.19275185185185</v>
      </c>
      <c r="BK152">
        <v>23.35031481481481</v>
      </c>
      <c r="BL152">
        <v>589.2122222222222</v>
      </c>
      <c r="BM152">
        <v>23.83026666666667</v>
      </c>
      <c r="BN152">
        <v>500.0465555555556</v>
      </c>
      <c r="BO152">
        <v>90.11654074074076</v>
      </c>
      <c r="BP152">
        <v>0.1000468296296296</v>
      </c>
      <c r="BQ152">
        <v>26.53491851851852</v>
      </c>
      <c r="BR152">
        <v>27.49534444444445</v>
      </c>
      <c r="BS152">
        <v>999.9000000000001</v>
      </c>
      <c r="BT152">
        <v>0</v>
      </c>
      <c r="BU152">
        <v>0</v>
      </c>
      <c r="BV152">
        <v>10000.46259259259</v>
      </c>
      <c r="BW152">
        <v>0</v>
      </c>
      <c r="BX152">
        <v>9.315570000000001</v>
      </c>
      <c r="BY152">
        <v>-32.38362592592593</v>
      </c>
      <c r="BZ152">
        <v>607.9746296296296</v>
      </c>
      <c r="CA152">
        <v>640.6081111111112</v>
      </c>
      <c r="CB152">
        <v>0.8424359259259261</v>
      </c>
      <c r="CC152">
        <v>625.6497037037037</v>
      </c>
      <c r="CD152">
        <v>23.35031481481481</v>
      </c>
      <c r="CE152">
        <v>2.180167037037037</v>
      </c>
      <c r="CF152">
        <v>2.10424962962963</v>
      </c>
      <c r="CG152">
        <v>18.81731851851852</v>
      </c>
      <c r="CH152">
        <v>18.25138518518518</v>
      </c>
      <c r="CI152">
        <v>1999.991481481481</v>
      </c>
      <c r="CJ152">
        <v>0.9799945555555555</v>
      </c>
      <c r="CK152">
        <v>0.02000545925925926</v>
      </c>
      <c r="CL152">
        <v>0</v>
      </c>
      <c r="CM152">
        <v>2.083751851851852</v>
      </c>
      <c r="CN152">
        <v>0</v>
      </c>
      <c r="CO152">
        <v>3313.527037037038</v>
      </c>
      <c r="CP152">
        <v>17338.12962962963</v>
      </c>
      <c r="CQ152">
        <v>36.88396296296296</v>
      </c>
      <c r="CR152">
        <v>38.37959259259259</v>
      </c>
      <c r="CS152">
        <v>37.27288888888889</v>
      </c>
      <c r="CT152">
        <v>36.45566666666667</v>
      </c>
      <c r="CU152">
        <v>36.88859259259259</v>
      </c>
      <c r="CV152">
        <v>1959.981481481482</v>
      </c>
      <c r="CW152">
        <v>40.01</v>
      </c>
      <c r="CX152">
        <v>0</v>
      </c>
      <c r="CY152">
        <v>1679508512.7</v>
      </c>
      <c r="CZ152">
        <v>0</v>
      </c>
      <c r="DA152">
        <v>0</v>
      </c>
      <c r="DB152" t="s">
        <v>356</v>
      </c>
      <c r="DC152">
        <v>1679454360.5</v>
      </c>
      <c r="DD152">
        <v>1679454360.5</v>
      </c>
      <c r="DE152">
        <v>0</v>
      </c>
      <c r="DF152">
        <v>-0.152</v>
      </c>
      <c r="DG152">
        <v>-0.046</v>
      </c>
      <c r="DH152">
        <v>3.296</v>
      </c>
      <c r="DI152">
        <v>0.35</v>
      </c>
      <c r="DJ152">
        <v>420</v>
      </c>
      <c r="DK152">
        <v>24</v>
      </c>
      <c r="DL152">
        <v>0.27</v>
      </c>
      <c r="DM152">
        <v>0.09</v>
      </c>
      <c r="DN152">
        <v>-32.21703170731708</v>
      </c>
      <c r="DO152">
        <v>-2.86238048780489</v>
      </c>
      <c r="DP152">
        <v>0.2921992123985847</v>
      </c>
      <c r="DQ152">
        <v>0</v>
      </c>
      <c r="DR152">
        <v>0.8429939756097563</v>
      </c>
      <c r="DS152">
        <v>-0.01000555400696591</v>
      </c>
      <c r="DT152">
        <v>0.001321281722286748</v>
      </c>
      <c r="DU152">
        <v>1</v>
      </c>
      <c r="DV152">
        <v>1</v>
      </c>
      <c r="DW152">
        <v>2</v>
      </c>
      <c r="DX152" t="s">
        <v>357</v>
      </c>
      <c r="DY152">
        <v>2.9809</v>
      </c>
      <c r="DZ152">
        <v>2.72837</v>
      </c>
      <c r="EA152">
        <v>0.113517</v>
      </c>
      <c r="EB152">
        <v>0.118859</v>
      </c>
      <c r="EC152">
        <v>0.107631</v>
      </c>
      <c r="ED152">
        <v>0.105954</v>
      </c>
      <c r="EE152">
        <v>26668.8</v>
      </c>
      <c r="EF152">
        <v>26153.1</v>
      </c>
      <c r="EG152">
        <v>30608.9</v>
      </c>
      <c r="EH152">
        <v>29922.4</v>
      </c>
      <c r="EI152">
        <v>37668.9</v>
      </c>
      <c r="EJ152">
        <v>35208.6</v>
      </c>
      <c r="EK152">
        <v>46804.7</v>
      </c>
      <c r="EL152">
        <v>44491.3</v>
      </c>
      <c r="EM152">
        <v>1.8884</v>
      </c>
      <c r="EN152">
        <v>1.91065</v>
      </c>
      <c r="EO152">
        <v>0.122417</v>
      </c>
      <c r="EP152">
        <v>0</v>
      </c>
      <c r="EQ152">
        <v>25.4702</v>
      </c>
      <c r="ER152">
        <v>999.9</v>
      </c>
      <c r="ES152">
        <v>50.6</v>
      </c>
      <c r="ET152">
        <v>29.9</v>
      </c>
      <c r="EU152">
        <v>23.7856</v>
      </c>
      <c r="EV152">
        <v>63.0908</v>
      </c>
      <c r="EW152">
        <v>22.3237</v>
      </c>
      <c r="EX152">
        <v>1</v>
      </c>
      <c r="EY152">
        <v>-0.133082</v>
      </c>
      <c r="EZ152">
        <v>-0.181904</v>
      </c>
      <c r="FA152">
        <v>20.204</v>
      </c>
      <c r="FB152">
        <v>5.22942</v>
      </c>
      <c r="FC152">
        <v>11.968</v>
      </c>
      <c r="FD152">
        <v>4.97045</v>
      </c>
      <c r="FE152">
        <v>3.28943</v>
      </c>
      <c r="FF152">
        <v>9999</v>
      </c>
      <c r="FG152">
        <v>9999</v>
      </c>
      <c r="FH152">
        <v>9999</v>
      </c>
      <c r="FI152">
        <v>999.9</v>
      </c>
      <c r="FJ152">
        <v>4.97295</v>
      </c>
      <c r="FK152">
        <v>1.87698</v>
      </c>
      <c r="FL152">
        <v>1.87515</v>
      </c>
      <c r="FM152">
        <v>1.87791</v>
      </c>
      <c r="FN152">
        <v>1.87467</v>
      </c>
      <c r="FO152">
        <v>1.87831</v>
      </c>
      <c r="FP152">
        <v>1.87531</v>
      </c>
      <c r="FQ152">
        <v>1.87647</v>
      </c>
      <c r="FR152">
        <v>0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4.122</v>
      </c>
      <c r="GF152">
        <v>0.3624</v>
      </c>
      <c r="GG152">
        <v>1.972114183739502</v>
      </c>
      <c r="GH152">
        <v>0.004449671774874308</v>
      </c>
      <c r="GI152">
        <v>-1.829466635312074E-06</v>
      </c>
      <c r="GJ152">
        <v>4.661545964856727E-10</v>
      </c>
      <c r="GK152">
        <v>0.005649818396270764</v>
      </c>
      <c r="GL152">
        <v>0.003047750899037379</v>
      </c>
      <c r="GM152">
        <v>0.0005145890388989142</v>
      </c>
      <c r="GN152">
        <v>-5.930110997495773E-07</v>
      </c>
      <c r="GO152">
        <v>0</v>
      </c>
      <c r="GP152">
        <v>2134</v>
      </c>
      <c r="GQ152">
        <v>1</v>
      </c>
      <c r="GR152">
        <v>23</v>
      </c>
      <c r="GS152">
        <v>902</v>
      </c>
      <c r="GT152">
        <v>902</v>
      </c>
      <c r="GU152">
        <v>1.61255</v>
      </c>
      <c r="GV152">
        <v>2.55249</v>
      </c>
      <c r="GW152">
        <v>1.39893</v>
      </c>
      <c r="GX152">
        <v>2.3584</v>
      </c>
      <c r="GY152">
        <v>1.44897</v>
      </c>
      <c r="GZ152">
        <v>2.41455</v>
      </c>
      <c r="HA152">
        <v>36.1285</v>
      </c>
      <c r="HB152">
        <v>24.0437</v>
      </c>
      <c r="HC152">
        <v>18</v>
      </c>
      <c r="HD152">
        <v>489.006</v>
      </c>
      <c r="HE152">
        <v>474.192</v>
      </c>
      <c r="HF152">
        <v>24.9888</v>
      </c>
      <c r="HG152">
        <v>25.3939</v>
      </c>
      <c r="HH152">
        <v>30.0003</v>
      </c>
      <c r="HI152">
        <v>25.219</v>
      </c>
      <c r="HJ152">
        <v>25.2927</v>
      </c>
      <c r="HK152">
        <v>32.4013</v>
      </c>
      <c r="HL152">
        <v>11.246</v>
      </c>
      <c r="HM152">
        <v>100</v>
      </c>
      <c r="HN152">
        <v>24.9897</v>
      </c>
      <c r="HO152">
        <v>674.271</v>
      </c>
      <c r="HP152">
        <v>23.3873</v>
      </c>
      <c r="HQ152">
        <v>101.165</v>
      </c>
      <c r="HR152">
        <v>102.311</v>
      </c>
    </row>
    <row r="153" spans="1:226">
      <c r="A153">
        <v>137</v>
      </c>
      <c r="B153">
        <v>1679508487.6</v>
      </c>
      <c r="C153">
        <v>3231.5</v>
      </c>
      <c r="D153" t="s">
        <v>633</v>
      </c>
      <c r="E153" t="s">
        <v>634</v>
      </c>
      <c r="F153">
        <v>5</v>
      </c>
      <c r="G153" t="s">
        <v>353</v>
      </c>
      <c r="H153" t="s">
        <v>354</v>
      </c>
      <c r="I153">
        <v>1679508479.814285</v>
      </c>
      <c r="J153">
        <f>(K153)/1000</f>
        <v>0</v>
      </c>
      <c r="K153">
        <f>IF(BF153, AN153, AH153)</f>
        <v>0</v>
      </c>
      <c r="L153">
        <f>IF(BF153, AI153, AG153)</f>
        <v>0</v>
      </c>
      <c r="M153">
        <f>BH153 - IF(AU153&gt;1, L153*BB153*100.0/(AW153*BV153), 0)</f>
        <v>0</v>
      </c>
      <c r="N153">
        <f>((T153-J153/2)*M153-L153)/(T153+J153/2)</f>
        <v>0</v>
      </c>
      <c r="O153">
        <f>N153*(BO153+BP153)/1000.0</f>
        <v>0</v>
      </c>
      <c r="P153">
        <f>(BH153 - IF(AU153&gt;1, L153*BB153*100.0/(AW153*BV153), 0))*(BO153+BP153)/1000.0</f>
        <v>0</v>
      </c>
      <c r="Q153">
        <f>2.0/((1/S153-1/R153)+SIGN(S153)*SQRT((1/S153-1/R153)*(1/S153-1/R153) + 4*BC153/((BC153+1)*(BC153+1))*(2*1/S153*1/R153-1/R153*1/R153)))</f>
        <v>0</v>
      </c>
      <c r="R153">
        <f>IF(LEFT(BD153,1)&lt;&gt;"0",IF(LEFT(BD153,1)="1",3.0,BE153),$D$5+$E$5*(BV153*BO153/($K$5*1000))+$F$5*(BV153*BO153/($K$5*1000))*MAX(MIN(BB153,$J$5),$I$5)*MAX(MIN(BB153,$J$5),$I$5)+$G$5*MAX(MIN(BB153,$J$5),$I$5)*(BV153*BO153/($K$5*1000))+$H$5*(BV153*BO153/($K$5*1000))*(BV153*BO153/($K$5*1000)))</f>
        <v>0</v>
      </c>
      <c r="S153">
        <f>J153*(1000-(1000*0.61365*exp(17.502*W153/(240.97+W153))/(BO153+BP153)+BJ153)/2)/(1000*0.61365*exp(17.502*W153/(240.97+W153))/(BO153+BP153)-BJ153)</f>
        <v>0</v>
      </c>
      <c r="T153">
        <f>1/((BC153+1)/(Q153/1.6)+1/(R153/1.37)) + BC153/((BC153+1)/(Q153/1.6) + BC153/(R153/1.37))</f>
        <v>0</v>
      </c>
      <c r="U153">
        <f>(AX153*BA153)</f>
        <v>0</v>
      </c>
      <c r="V153">
        <f>(BQ153+(U153+2*0.95*5.67E-8*(((BQ153+$B$7)+273)^4-(BQ153+273)^4)-44100*J153)/(1.84*29.3*R153+8*0.95*5.67E-8*(BQ153+273)^3))</f>
        <v>0</v>
      </c>
      <c r="W153">
        <f>($C$7*BR153+$D$7*BS153+$E$7*V153)</f>
        <v>0</v>
      </c>
      <c r="X153">
        <f>0.61365*exp(17.502*W153/(240.97+W153))</f>
        <v>0</v>
      </c>
      <c r="Y153">
        <f>(Z153/AA153*100)</f>
        <v>0</v>
      </c>
      <c r="Z153">
        <f>BJ153*(BO153+BP153)/1000</f>
        <v>0</v>
      </c>
      <c r="AA153">
        <f>0.61365*exp(17.502*BQ153/(240.97+BQ153))</f>
        <v>0</v>
      </c>
      <c r="AB153">
        <f>(X153-BJ153*(BO153+BP153)/1000)</f>
        <v>0</v>
      </c>
      <c r="AC153">
        <f>(-J153*44100)</f>
        <v>0</v>
      </c>
      <c r="AD153">
        <f>2*29.3*R153*0.92*(BQ153-W153)</f>
        <v>0</v>
      </c>
      <c r="AE153">
        <f>2*0.95*5.67E-8*(((BQ153+$B$7)+273)^4-(W153+273)^4)</f>
        <v>0</v>
      </c>
      <c r="AF153">
        <f>U153+AE153+AC153+AD153</f>
        <v>0</v>
      </c>
      <c r="AG153">
        <f>BN153*AU153*(BI153-BH153*(1000-AU153*BK153)/(1000-AU153*BJ153))/(100*BB153)</f>
        <v>0</v>
      </c>
      <c r="AH153">
        <f>1000*BN153*AU153*(BJ153-BK153)/(100*BB153*(1000-AU153*BJ153))</f>
        <v>0</v>
      </c>
      <c r="AI153">
        <f>(AJ153 - AK153 - BO153*1E3/(8.314*(BQ153+273.15)) * AM153/BN153 * AL153) * BN153/(100*BB153) * (1000 - BK153)/1000</f>
        <v>0</v>
      </c>
      <c r="AJ153">
        <v>673.7693208582076</v>
      </c>
      <c r="AK153">
        <v>648.9040242424243</v>
      </c>
      <c r="AL153">
        <v>3.419558796122306</v>
      </c>
      <c r="AM153">
        <v>63.93369429513372</v>
      </c>
      <c r="AN153">
        <f>(AP153 - AO153 + BO153*1E3/(8.314*(BQ153+273.15)) * AR153/BN153 * AQ153) * BN153/(100*BB153) * 1000/(1000 - AP153)</f>
        <v>0</v>
      </c>
      <c r="AO153">
        <v>23.35010690467804</v>
      </c>
      <c r="AP153">
        <v>24.19103757575756</v>
      </c>
      <c r="AQ153">
        <v>8.20214303742945E-07</v>
      </c>
      <c r="AR153">
        <v>100.9875523592358</v>
      </c>
      <c r="AS153">
        <v>3</v>
      </c>
      <c r="AT153">
        <v>1</v>
      </c>
      <c r="AU153">
        <f>IF(AS153*$H$13&gt;=AW153,1.0,(AW153/(AW153-AS153*$H$13)))</f>
        <v>0</v>
      </c>
      <c r="AV153">
        <f>(AU153-1)*100</f>
        <v>0</v>
      </c>
      <c r="AW153">
        <f>MAX(0,($B$13+$C$13*BV153)/(1+$D$13*BV153)*BO153/(BQ153+273)*$E$13)</f>
        <v>0</v>
      </c>
      <c r="AX153">
        <f>$B$11*BW153+$C$11*BX153+$F$11*CI153*(1-CL153)</f>
        <v>0</v>
      </c>
      <c r="AY153">
        <f>AX153*AZ153</f>
        <v>0</v>
      </c>
      <c r="AZ153">
        <f>($B$11*$D$9+$C$11*$D$9+$F$11*((CV153+CN153)/MAX(CV153+CN153+CW153, 0.1)*$I$9+CW153/MAX(CV153+CN153+CW153, 0.1)*$J$9))/($B$11+$C$11+$F$11)</f>
        <v>0</v>
      </c>
      <c r="BA153">
        <f>($B$11*$K$9+$C$11*$K$9+$F$11*((CV153+CN153)/MAX(CV153+CN153+CW153, 0.1)*$P$9+CW153/MAX(CV153+CN153+CW153, 0.1)*$Q$9))/($B$11+$C$11+$F$11)</f>
        <v>0</v>
      </c>
      <c r="BB153">
        <v>1.65</v>
      </c>
      <c r="BC153">
        <v>0.5</v>
      </c>
      <c r="BD153" t="s">
        <v>355</v>
      </c>
      <c r="BE153">
        <v>2</v>
      </c>
      <c r="BF153" t="b">
        <v>1</v>
      </c>
      <c r="BG153">
        <v>1679508479.814285</v>
      </c>
      <c r="BH153">
        <v>608.9331428571429</v>
      </c>
      <c r="BI153">
        <v>641.4641071428572</v>
      </c>
      <c r="BJ153">
        <v>24.192</v>
      </c>
      <c r="BK153">
        <v>23.35044285714286</v>
      </c>
      <c r="BL153">
        <v>604.8359642857142</v>
      </c>
      <c r="BM153">
        <v>23.82954285714286</v>
      </c>
      <c r="BN153">
        <v>500.0404642857143</v>
      </c>
      <c r="BO153">
        <v>90.1177357142857</v>
      </c>
      <c r="BP153">
        <v>0.09999953928571428</v>
      </c>
      <c r="BQ153">
        <v>26.53461785714285</v>
      </c>
      <c r="BR153">
        <v>27.48886428571429</v>
      </c>
      <c r="BS153">
        <v>999.9000000000002</v>
      </c>
      <c r="BT153">
        <v>0</v>
      </c>
      <c r="BU153">
        <v>0</v>
      </c>
      <c r="BV153">
        <v>10004.54964285714</v>
      </c>
      <c r="BW153">
        <v>0</v>
      </c>
      <c r="BX153">
        <v>9.31607142857143</v>
      </c>
      <c r="BY153">
        <v>-32.53113928571428</v>
      </c>
      <c r="BZ153">
        <v>624.0294642857142</v>
      </c>
      <c r="CA153">
        <v>656.8007142857142</v>
      </c>
      <c r="CB153">
        <v>0.8415638214285712</v>
      </c>
      <c r="CC153">
        <v>641.4641071428572</v>
      </c>
      <c r="CD153">
        <v>23.35044285714286</v>
      </c>
      <c r="CE153">
        <v>2.180128214285714</v>
      </c>
      <c r="CF153">
        <v>2.104288928571429</v>
      </c>
      <c r="CG153">
        <v>18.81703571428572</v>
      </c>
      <c r="CH153">
        <v>18.25168214285714</v>
      </c>
      <c r="CI153">
        <v>1999.970714285715</v>
      </c>
      <c r="CJ153">
        <v>0.9799942499999998</v>
      </c>
      <c r="CK153">
        <v>0.020005775</v>
      </c>
      <c r="CL153">
        <v>0</v>
      </c>
      <c r="CM153">
        <v>2.126682142857143</v>
      </c>
      <c r="CN153">
        <v>0</v>
      </c>
      <c r="CO153">
        <v>3316.156071428572</v>
      </c>
      <c r="CP153">
        <v>17337.95</v>
      </c>
      <c r="CQ153">
        <v>36.71625</v>
      </c>
      <c r="CR153">
        <v>38.3705</v>
      </c>
      <c r="CS153">
        <v>37.26321428571428</v>
      </c>
      <c r="CT153">
        <v>36.44382142857143</v>
      </c>
      <c r="CU153">
        <v>36.87246428571429</v>
      </c>
      <c r="CV153">
        <v>1959.960714285714</v>
      </c>
      <c r="CW153">
        <v>40.01</v>
      </c>
      <c r="CX153">
        <v>0</v>
      </c>
      <c r="CY153">
        <v>1679508517.5</v>
      </c>
      <c r="CZ153">
        <v>0</v>
      </c>
      <c r="DA153">
        <v>0</v>
      </c>
      <c r="DB153" t="s">
        <v>356</v>
      </c>
      <c r="DC153">
        <v>1679454360.5</v>
      </c>
      <c r="DD153">
        <v>1679454360.5</v>
      </c>
      <c r="DE153">
        <v>0</v>
      </c>
      <c r="DF153">
        <v>-0.152</v>
      </c>
      <c r="DG153">
        <v>-0.046</v>
      </c>
      <c r="DH153">
        <v>3.296</v>
      </c>
      <c r="DI153">
        <v>0.35</v>
      </c>
      <c r="DJ153">
        <v>420</v>
      </c>
      <c r="DK153">
        <v>24</v>
      </c>
      <c r="DL153">
        <v>0.27</v>
      </c>
      <c r="DM153">
        <v>0.09</v>
      </c>
      <c r="DN153">
        <v>-32.44161749999999</v>
      </c>
      <c r="DO153">
        <v>-1.955204127579677</v>
      </c>
      <c r="DP153">
        <v>0.1967428624976011</v>
      </c>
      <c r="DQ153">
        <v>0</v>
      </c>
      <c r="DR153">
        <v>0.8420974999999998</v>
      </c>
      <c r="DS153">
        <v>-0.01227415384615542</v>
      </c>
      <c r="DT153">
        <v>0.001361340901464444</v>
      </c>
      <c r="DU153">
        <v>1</v>
      </c>
      <c r="DV153">
        <v>1</v>
      </c>
      <c r="DW153">
        <v>2</v>
      </c>
      <c r="DX153" t="s">
        <v>357</v>
      </c>
      <c r="DY153">
        <v>2.98075</v>
      </c>
      <c r="DZ153">
        <v>2.72831</v>
      </c>
      <c r="EA153">
        <v>0.11564</v>
      </c>
      <c r="EB153">
        <v>0.120969</v>
      </c>
      <c r="EC153">
        <v>0.107633</v>
      </c>
      <c r="ED153">
        <v>0.105947</v>
      </c>
      <c r="EE153">
        <v>26605.2</v>
      </c>
      <c r="EF153">
        <v>26090.2</v>
      </c>
      <c r="EG153">
        <v>30609.2</v>
      </c>
      <c r="EH153">
        <v>29922</v>
      </c>
      <c r="EI153">
        <v>37669.4</v>
      </c>
      <c r="EJ153">
        <v>35208.4</v>
      </c>
      <c r="EK153">
        <v>46805.2</v>
      </c>
      <c r="EL153">
        <v>44490.4</v>
      </c>
      <c r="EM153">
        <v>1.88813</v>
      </c>
      <c r="EN153">
        <v>1.91085</v>
      </c>
      <c r="EO153">
        <v>0.123352</v>
      </c>
      <c r="EP153">
        <v>0</v>
      </c>
      <c r="EQ153">
        <v>25.4702</v>
      </c>
      <c r="ER153">
        <v>999.9</v>
      </c>
      <c r="ES153">
        <v>50.6</v>
      </c>
      <c r="ET153">
        <v>29.9</v>
      </c>
      <c r="EU153">
        <v>23.7841</v>
      </c>
      <c r="EV153">
        <v>63.1608</v>
      </c>
      <c r="EW153">
        <v>22.7043</v>
      </c>
      <c r="EX153">
        <v>1</v>
      </c>
      <c r="EY153">
        <v>-0.13314</v>
      </c>
      <c r="EZ153">
        <v>-0.231814</v>
      </c>
      <c r="FA153">
        <v>20.204</v>
      </c>
      <c r="FB153">
        <v>5.22972</v>
      </c>
      <c r="FC153">
        <v>11.968</v>
      </c>
      <c r="FD153">
        <v>4.97055</v>
      </c>
      <c r="FE153">
        <v>3.2895</v>
      </c>
      <c r="FF153">
        <v>9999</v>
      </c>
      <c r="FG153">
        <v>9999</v>
      </c>
      <c r="FH153">
        <v>9999</v>
      </c>
      <c r="FI153">
        <v>999.9</v>
      </c>
      <c r="FJ153">
        <v>4.97296</v>
      </c>
      <c r="FK153">
        <v>1.87699</v>
      </c>
      <c r="FL153">
        <v>1.87514</v>
      </c>
      <c r="FM153">
        <v>1.87794</v>
      </c>
      <c r="FN153">
        <v>1.87468</v>
      </c>
      <c r="FO153">
        <v>1.87832</v>
      </c>
      <c r="FP153">
        <v>1.87531</v>
      </c>
      <c r="FQ153">
        <v>1.87651</v>
      </c>
      <c r="FR153">
        <v>0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4.168</v>
      </c>
      <c r="GF153">
        <v>0.3625</v>
      </c>
      <c r="GG153">
        <v>1.972114183739502</v>
      </c>
      <c r="GH153">
        <v>0.004449671774874308</v>
      </c>
      <c r="GI153">
        <v>-1.829466635312074E-06</v>
      </c>
      <c r="GJ153">
        <v>4.661545964856727E-10</v>
      </c>
      <c r="GK153">
        <v>0.005649818396270764</v>
      </c>
      <c r="GL153">
        <v>0.003047750899037379</v>
      </c>
      <c r="GM153">
        <v>0.0005145890388989142</v>
      </c>
      <c r="GN153">
        <v>-5.930110997495773E-07</v>
      </c>
      <c r="GO153">
        <v>0</v>
      </c>
      <c r="GP153">
        <v>2134</v>
      </c>
      <c r="GQ153">
        <v>1</v>
      </c>
      <c r="GR153">
        <v>23</v>
      </c>
      <c r="GS153">
        <v>902.1</v>
      </c>
      <c r="GT153">
        <v>902.1</v>
      </c>
      <c r="GU153">
        <v>1.64673</v>
      </c>
      <c r="GV153">
        <v>2.54028</v>
      </c>
      <c r="GW153">
        <v>1.39893</v>
      </c>
      <c r="GX153">
        <v>2.3584</v>
      </c>
      <c r="GY153">
        <v>1.44897</v>
      </c>
      <c r="GZ153">
        <v>2.48169</v>
      </c>
      <c r="HA153">
        <v>36.1285</v>
      </c>
      <c r="HB153">
        <v>24.0612</v>
      </c>
      <c r="HC153">
        <v>18</v>
      </c>
      <c r="HD153">
        <v>488.872</v>
      </c>
      <c r="HE153">
        <v>474.337</v>
      </c>
      <c r="HF153">
        <v>24.9938</v>
      </c>
      <c r="HG153">
        <v>25.3943</v>
      </c>
      <c r="HH153">
        <v>30.0002</v>
      </c>
      <c r="HI153">
        <v>25.2211</v>
      </c>
      <c r="HJ153">
        <v>25.2946</v>
      </c>
      <c r="HK153">
        <v>33.0261</v>
      </c>
      <c r="HL153">
        <v>11.246</v>
      </c>
      <c r="HM153">
        <v>100</v>
      </c>
      <c r="HN153">
        <v>25.0031</v>
      </c>
      <c r="HO153">
        <v>687.6559999999999</v>
      </c>
      <c r="HP153">
        <v>23.3888</v>
      </c>
      <c r="HQ153">
        <v>101.167</v>
      </c>
      <c r="HR153">
        <v>102.31</v>
      </c>
    </row>
    <row r="154" spans="1:226">
      <c r="A154">
        <v>138</v>
      </c>
      <c r="B154">
        <v>1679508492.6</v>
      </c>
      <c r="C154">
        <v>3236.5</v>
      </c>
      <c r="D154" t="s">
        <v>635</v>
      </c>
      <c r="E154" t="s">
        <v>636</v>
      </c>
      <c r="F154">
        <v>5</v>
      </c>
      <c r="G154" t="s">
        <v>353</v>
      </c>
      <c r="H154" t="s">
        <v>354</v>
      </c>
      <c r="I154">
        <v>1679508485.1</v>
      </c>
      <c r="J154">
        <f>(K154)/1000</f>
        <v>0</v>
      </c>
      <c r="K154">
        <f>IF(BF154, AN154, AH154)</f>
        <v>0</v>
      </c>
      <c r="L154">
        <f>IF(BF154, AI154, AG154)</f>
        <v>0</v>
      </c>
      <c r="M154">
        <f>BH154 - IF(AU154&gt;1, L154*BB154*100.0/(AW154*BV154), 0)</f>
        <v>0</v>
      </c>
      <c r="N154">
        <f>((T154-J154/2)*M154-L154)/(T154+J154/2)</f>
        <v>0</v>
      </c>
      <c r="O154">
        <f>N154*(BO154+BP154)/1000.0</f>
        <v>0</v>
      </c>
      <c r="P154">
        <f>(BH154 - IF(AU154&gt;1, L154*BB154*100.0/(AW154*BV154), 0))*(BO154+BP154)/1000.0</f>
        <v>0</v>
      </c>
      <c r="Q154">
        <f>2.0/((1/S154-1/R154)+SIGN(S154)*SQRT((1/S154-1/R154)*(1/S154-1/R154) + 4*BC154/((BC154+1)*(BC154+1))*(2*1/S154*1/R154-1/R154*1/R154)))</f>
        <v>0</v>
      </c>
      <c r="R154">
        <f>IF(LEFT(BD154,1)&lt;&gt;"0",IF(LEFT(BD154,1)="1",3.0,BE154),$D$5+$E$5*(BV154*BO154/($K$5*1000))+$F$5*(BV154*BO154/($K$5*1000))*MAX(MIN(BB154,$J$5),$I$5)*MAX(MIN(BB154,$J$5),$I$5)+$G$5*MAX(MIN(BB154,$J$5),$I$5)*(BV154*BO154/($K$5*1000))+$H$5*(BV154*BO154/($K$5*1000))*(BV154*BO154/($K$5*1000)))</f>
        <v>0</v>
      </c>
      <c r="S154">
        <f>J154*(1000-(1000*0.61365*exp(17.502*W154/(240.97+W154))/(BO154+BP154)+BJ154)/2)/(1000*0.61365*exp(17.502*W154/(240.97+W154))/(BO154+BP154)-BJ154)</f>
        <v>0</v>
      </c>
      <c r="T154">
        <f>1/((BC154+1)/(Q154/1.6)+1/(R154/1.37)) + BC154/((BC154+1)/(Q154/1.6) + BC154/(R154/1.37))</f>
        <v>0</v>
      </c>
      <c r="U154">
        <f>(AX154*BA154)</f>
        <v>0</v>
      </c>
      <c r="V154">
        <f>(BQ154+(U154+2*0.95*5.67E-8*(((BQ154+$B$7)+273)^4-(BQ154+273)^4)-44100*J154)/(1.84*29.3*R154+8*0.95*5.67E-8*(BQ154+273)^3))</f>
        <v>0</v>
      </c>
      <c r="W154">
        <f>($C$7*BR154+$D$7*BS154+$E$7*V154)</f>
        <v>0</v>
      </c>
      <c r="X154">
        <f>0.61365*exp(17.502*W154/(240.97+W154))</f>
        <v>0</v>
      </c>
      <c r="Y154">
        <f>(Z154/AA154*100)</f>
        <v>0</v>
      </c>
      <c r="Z154">
        <f>BJ154*(BO154+BP154)/1000</f>
        <v>0</v>
      </c>
      <c r="AA154">
        <f>0.61365*exp(17.502*BQ154/(240.97+BQ154))</f>
        <v>0</v>
      </c>
      <c r="AB154">
        <f>(X154-BJ154*(BO154+BP154)/1000)</f>
        <v>0</v>
      </c>
      <c r="AC154">
        <f>(-J154*44100)</f>
        <v>0</v>
      </c>
      <c r="AD154">
        <f>2*29.3*R154*0.92*(BQ154-W154)</f>
        <v>0</v>
      </c>
      <c r="AE154">
        <f>2*0.95*5.67E-8*(((BQ154+$B$7)+273)^4-(W154+273)^4)</f>
        <v>0</v>
      </c>
      <c r="AF154">
        <f>U154+AE154+AC154+AD154</f>
        <v>0</v>
      </c>
      <c r="AG154">
        <f>BN154*AU154*(BI154-BH154*(1000-AU154*BK154)/(1000-AU154*BJ154))/(100*BB154)</f>
        <v>0</v>
      </c>
      <c r="AH154">
        <f>1000*BN154*AU154*(BJ154-BK154)/(100*BB154*(1000-AU154*BJ154))</f>
        <v>0</v>
      </c>
      <c r="AI154">
        <f>(AJ154 - AK154 - BO154*1E3/(8.314*(BQ154+273.15)) * AM154/BN154 * AL154) * BN154/(100*BB154) * (1000 - BK154)/1000</f>
        <v>0</v>
      </c>
      <c r="AJ154">
        <v>691.0404445783605</v>
      </c>
      <c r="AK154">
        <v>666.0079212121212</v>
      </c>
      <c r="AL154">
        <v>3.422238247431204</v>
      </c>
      <c r="AM154">
        <v>63.93369429513372</v>
      </c>
      <c r="AN154">
        <f>(AP154 - AO154 + BO154*1E3/(8.314*(BQ154+273.15)) * AR154/BN154 * AQ154) * BN154/(100*BB154) * 1000/(1000 - AP154)</f>
        <v>0</v>
      </c>
      <c r="AO154">
        <v>23.34791179600655</v>
      </c>
      <c r="AP154">
        <v>24.18940363636362</v>
      </c>
      <c r="AQ154">
        <v>-1.695931413026963E-06</v>
      </c>
      <c r="AR154">
        <v>100.9875523592358</v>
      </c>
      <c r="AS154">
        <v>3</v>
      </c>
      <c r="AT154">
        <v>1</v>
      </c>
      <c r="AU154">
        <f>IF(AS154*$H$13&gt;=AW154,1.0,(AW154/(AW154-AS154*$H$13)))</f>
        <v>0</v>
      </c>
      <c r="AV154">
        <f>(AU154-1)*100</f>
        <v>0</v>
      </c>
      <c r="AW154">
        <f>MAX(0,($B$13+$C$13*BV154)/(1+$D$13*BV154)*BO154/(BQ154+273)*$E$13)</f>
        <v>0</v>
      </c>
      <c r="AX154">
        <f>$B$11*BW154+$C$11*BX154+$F$11*CI154*(1-CL154)</f>
        <v>0</v>
      </c>
      <c r="AY154">
        <f>AX154*AZ154</f>
        <v>0</v>
      </c>
      <c r="AZ154">
        <f>($B$11*$D$9+$C$11*$D$9+$F$11*((CV154+CN154)/MAX(CV154+CN154+CW154, 0.1)*$I$9+CW154/MAX(CV154+CN154+CW154, 0.1)*$J$9))/($B$11+$C$11+$F$11)</f>
        <v>0</v>
      </c>
      <c r="BA154">
        <f>($B$11*$K$9+$C$11*$K$9+$F$11*((CV154+CN154)/MAX(CV154+CN154+CW154, 0.1)*$P$9+CW154/MAX(CV154+CN154+CW154, 0.1)*$Q$9))/($B$11+$C$11+$F$11)</f>
        <v>0</v>
      </c>
      <c r="BB154">
        <v>1.65</v>
      </c>
      <c r="BC154">
        <v>0.5</v>
      </c>
      <c r="BD154" t="s">
        <v>355</v>
      </c>
      <c r="BE154">
        <v>2</v>
      </c>
      <c r="BF154" t="b">
        <v>1</v>
      </c>
      <c r="BG154">
        <v>1679508485.1</v>
      </c>
      <c r="BH154">
        <v>626.5443333333332</v>
      </c>
      <c r="BI154">
        <v>659.2298518518518</v>
      </c>
      <c r="BJ154">
        <v>24.19101851851851</v>
      </c>
      <c r="BK154">
        <v>23.34971851851852</v>
      </c>
      <c r="BL154">
        <v>622.3992222222222</v>
      </c>
      <c r="BM154">
        <v>23.82858888888889</v>
      </c>
      <c r="BN154">
        <v>500.0397777777777</v>
      </c>
      <c r="BO154">
        <v>90.11833333333333</v>
      </c>
      <c r="BP154">
        <v>0.09995322592592591</v>
      </c>
      <c r="BQ154">
        <v>26.53411111111111</v>
      </c>
      <c r="BR154">
        <v>27.48597407407408</v>
      </c>
      <c r="BS154">
        <v>999.9000000000001</v>
      </c>
      <c r="BT154">
        <v>0</v>
      </c>
      <c r="BU154">
        <v>0</v>
      </c>
      <c r="BV154">
        <v>10010.78</v>
      </c>
      <c r="BW154">
        <v>0</v>
      </c>
      <c r="BX154">
        <v>9.313731481481481</v>
      </c>
      <c r="BY154">
        <v>-32.68554444444445</v>
      </c>
      <c r="BZ154">
        <v>642.0766666666667</v>
      </c>
      <c r="CA154">
        <v>674.9906296296296</v>
      </c>
      <c r="CB154">
        <v>0.8413029259259259</v>
      </c>
      <c r="CC154">
        <v>659.2298518518518</v>
      </c>
      <c r="CD154">
        <v>23.34971851851852</v>
      </c>
      <c r="CE154">
        <v>2.180053703703703</v>
      </c>
      <c r="CF154">
        <v>2.104237777777778</v>
      </c>
      <c r="CG154">
        <v>18.81648888888889</v>
      </c>
      <c r="CH154">
        <v>18.2512962962963</v>
      </c>
      <c r="CI154">
        <v>1999.976666666667</v>
      </c>
      <c r="CJ154">
        <v>0.9799942222222222</v>
      </c>
      <c r="CK154">
        <v>0.02000580370370371</v>
      </c>
      <c r="CL154">
        <v>0</v>
      </c>
      <c r="CM154">
        <v>2.1586</v>
      </c>
      <c r="CN154">
        <v>0</v>
      </c>
      <c r="CO154">
        <v>3318.608518518519</v>
      </c>
      <c r="CP154">
        <v>17338.00740740741</v>
      </c>
      <c r="CQ154">
        <v>36.60151851851852</v>
      </c>
      <c r="CR154">
        <v>38.354</v>
      </c>
      <c r="CS154">
        <v>37.25677777777778</v>
      </c>
      <c r="CT154">
        <v>36.43948148148148</v>
      </c>
      <c r="CU154">
        <v>36.87937037037037</v>
      </c>
      <c r="CV154">
        <v>1959.966666666666</v>
      </c>
      <c r="CW154">
        <v>40.01</v>
      </c>
      <c r="CX154">
        <v>0</v>
      </c>
      <c r="CY154">
        <v>1679508522.9</v>
      </c>
      <c r="CZ154">
        <v>0</v>
      </c>
      <c r="DA154">
        <v>0</v>
      </c>
      <c r="DB154" t="s">
        <v>356</v>
      </c>
      <c r="DC154">
        <v>1679454360.5</v>
      </c>
      <c r="DD154">
        <v>1679454360.5</v>
      </c>
      <c r="DE154">
        <v>0</v>
      </c>
      <c r="DF154">
        <v>-0.152</v>
      </c>
      <c r="DG154">
        <v>-0.046</v>
      </c>
      <c r="DH154">
        <v>3.296</v>
      </c>
      <c r="DI154">
        <v>0.35</v>
      </c>
      <c r="DJ154">
        <v>420</v>
      </c>
      <c r="DK154">
        <v>24</v>
      </c>
      <c r="DL154">
        <v>0.27</v>
      </c>
      <c r="DM154">
        <v>0.09</v>
      </c>
      <c r="DN154">
        <v>-32.6024275</v>
      </c>
      <c r="DO154">
        <v>-1.710701313320834</v>
      </c>
      <c r="DP154">
        <v>0.1729383155745136</v>
      </c>
      <c r="DQ154">
        <v>0</v>
      </c>
      <c r="DR154">
        <v>0.8416389750000001</v>
      </c>
      <c r="DS154">
        <v>-0.002640191369606899</v>
      </c>
      <c r="DT154">
        <v>0.0009451765572500249</v>
      </c>
      <c r="DU154">
        <v>1</v>
      </c>
      <c r="DV154">
        <v>1</v>
      </c>
      <c r="DW154">
        <v>2</v>
      </c>
      <c r="DX154" t="s">
        <v>357</v>
      </c>
      <c r="DY154">
        <v>2.98105</v>
      </c>
      <c r="DZ154">
        <v>2.72852</v>
      </c>
      <c r="EA154">
        <v>0.11774</v>
      </c>
      <c r="EB154">
        <v>0.123037</v>
      </c>
      <c r="EC154">
        <v>0.107626</v>
      </c>
      <c r="ED154">
        <v>0.105941</v>
      </c>
      <c r="EE154">
        <v>26542</v>
      </c>
      <c r="EF154">
        <v>26029.2</v>
      </c>
      <c r="EG154">
        <v>30609.2</v>
      </c>
      <c r="EH154">
        <v>29922.5</v>
      </c>
      <c r="EI154">
        <v>37669.9</v>
      </c>
      <c r="EJ154">
        <v>35209.6</v>
      </c>
      <c r="EK154">
        <v>46805.3</v>
      </c>
      <c r="EL154">
        <v>44491.5</v>
      </c>
      <c r="EM154">
        <v>1.8887</v>
      </c>
      <c r="EN154">
        <v>1.9109</v>
      </c>
      <c r="EO154">
        <v>0.122972</v>
      </c>
      <c r="EP154">
        <v>0</v>
      </c>
      <c r="EQ154">
        <v>25.4702</v>
      </c>
      <c r="ER154">
        <v>999.9</v>
      </c>
      <c r="ES154">
        <v>50.6</v>
      </c>
      <c r="ET154">
        <v>29.9</v>
      </c>
      <c r="EU154">
        <v>23.7856</v>
      </c>
      <c r="EV154">
        <v>63.2008</v>
      </c>
      <c r="EW154">
        <v>22.2796</v>
      </c>
      <c r="EX154">
        <v>1</v>
      </c>
      <c r="EY154">
        <v>-0.132853</v>
      </c>
      <c r="EZ154">
        <v>-0.242307</v>
      </c>
      <c r="FA154">
        <v>20.2039</v>
      </c>
      <c r="FB154">
        <v>5.22972</v>
      </c>
      <c r="FC154">
        <v>11.968</v>
      </c>
      <c r="FD154">
        <v>4.9708</v>
      </c>
      <c r="FE154">
        <v>3.28955</v>
      </c>
      <c r="FF154">
        <v>9999</v>
      </c>
      <c r="FG154">
        <v>9999</v>
      </c>
      <c r="FH154">
        <v>9999</v>
      </c>
      <c r="FI154">
        <v>999.9</v>
      </c>
      <c r="FJ154">
        <v>4.97295</v>
      </c>
      <c r="FK154">
        <v>1.877</v>
      </c>
      <c r="FL154">
        <v>1.87515</v>
      </c>
      <c r="FM154">
        <v>1.87795</v>
      </c>
      <c r="FN154">
        <v>1.87468</v>
      </c>
      <c r="FO154">
        <v>1.87834</v>
      </c>
      <c r="FP154">
        <v>1.87534</v>
      </c>
      <c r="FQ154">
        <v>1.87652</v>
      </c>
      <c r="FR154">
        <v>0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4.212</v>
      </c>
      <c r="GF154">
        <v>0.3624</v>
      </c>
      <c r="GG154">
        <v>1.972114183739502</v>
      </c>
      <c r="GH154">
        <v>0.004449671774874308</v>
      </c>
      <c r="GI154">
        <v>-1.829466635312074E-06</v>
      </c>
      <c r="GJ154">
        <v>4.661545964856727E-10</v>
      </c>
      <c r="GK154">
        <v>0.005649818396270764</v>
      </c>
      <c r="GL154">
        <v>0.003047750899037379</v>
      </c>
      <c r="GM154">
        <v>0.0005145890388989142</v>
      </c>
      <c r="GN154">
        <v>-5.930110997495773E-07</v>
      </c>
      <c r="GO154">
        <v>0</v>
      </c>
      <c r="GP154">
        <v>2134</v>
      </c>
      <c r="GQ154">
        <v>1</v>
      </c>
      <c r="GR154">
        <v>23</v>
      </c>
      <c r="GS154">
        <v>902.2</v>
      </c>
      <c r="GT154">
        <v>902.2</v>
      </c>
      <c r="GU154">
        <v>1.67725</v>
      </c>
      <c r="GV154">
        <v>2.53784</v>
      </c>
      <c r="GW154">
        <v>1.39893</v>
      </c>
      <c r="GX154">
        <v>2.3584</v>
      </c>
      <c r="GY154">
        <v>1.44897</v>
      </c>
      <c r="GZ154">
        <v>2.44629</v>
      </c>
      <c r="HA154">
        <v>36.1285</v>
      </c>
      <c r="HB154">
        <v>24.0525</v>
      </c>
      <c r="HC154">
        <v>18</v>
      </c>
      <c r="HD154">
        <v>489.183</v>
      </c>
      <c r="HE154">
        <v>474.37</v>
      </c>
      <c r="HF154">
        <v>25.0064</v>
      </c>
      <c r="HG154">
        <v>25.396</v>
      </c>
      <c r="HH154">
        <v>30.0002</v>
      </c>
      <c r="HI154">
        <v>25.2211</v>
      </c>
      <c r="HJ154">
        <v>25.2946</v>
      </c>
      <c r="HK154">
        <v>33.7099</v>
      </c>
      <c r="HL154">
        <v>11.246</v>
      </c>
      <c r="HM154">
        <v>100</v>
      </c>
      <c r="HN154">
        <v>25.0121</v>
      </c>
      <c r="HO154">
        <v>707.787</v>
      </c>
      <c r="HP154">
        <v>23.3887</v>
      </c>
      <c r="HQ154">
        <v>101.166</v>
      </c>
      <c r="HR154">
        <v>102.312</v>
      </c>
    </row>
    <row r="155" spans="1:226">
      <c r="A155">
        <v>139</v>
      </c>
      <c r="B155">
        <v>1679508497.6</v>
      </c>
      <c r="C155">
        <v>3241.5</v>
      </c>
      <c r="D155" t="s">
        <v>637</v>
      </c>
      <c r="E155" t="s">
        <v>638</v>
      </c>
      <c r="F155">
        <v>5</v>
      </c>
      <c r="G155" t="s">
        <v>353</v>
      </c>
      <c r="H155" t="s">
        <v>354</v>
      </c>
      <c r="I155">
        <v>1679508489.814285</v>
      </c>
      <c r="J155">
        <f>(K155)/1000</f>
        <v>0</v>
      </c>
      <c r="K155">
        <f>IF(BF155, AN155, AH155)</f>
        <v>0</v>
      </c>
      <c r="L155">
        <f>IF(BF155, AI155, AG155)</f>
        <v>0</v>
      </c>
      <c r="M155">
        <f>BH155 - IF(AU155&gt;1, L155*BB155*100.0/(AW155*BV155), 0)</f>
        <v>0</v>
      </c>
      <c r="N155">
        <f>((T155-J155/2)*M155-L155)/(T155+J155/2)</f>
        <v>0</v>
      </c>
      <c r="O155">
        <f>N155*(BO155+BP155)/1000.0</f>
        <v>0</v>
      </c>
      <c r="P155">
        <f>(BH155 - IF(AU155&gt;1, L155*BB155*100.0/(AW155*BV155), 0))*(BO155+BP155)/1000.0</f>
        <v>0</v>
      </c>
      <c r="Q155">
        <f>2.0/((1/S155-1/R155)+SIGN(S155)*SQRT((1/S155-1/R155)*(1/S155-1/R155) + 4*BC155/((BC155+1)*(BC155+1))*(2*1/S155*1/R155-1/R155*1/R155)))</f>
        <v>0</v>
      </c>
      <c r="R155">
        <f>IF(LEFT(BD155,1)&lt;&gt;"0",IF(LEFT(BD155,1)="1",3.0,BE155),$D$5+$E$5*(BV155*BO155/($K$5*1000))+$F$5*(BV155*BO155/($K$5*1000))*MAX(MIN(BB155,$J$5),$I$5)*MAX(MIN(BB155,$J$5),$I$5)+$G$5*MAX(MIN(BB155,$J$5),$I$5)*(BV155*BO155/($K$5*1000))+$H$5*(BV155*BO155/($K$5*1000))*(BV155*BO155/($K$5*1000)))</f>
        <v>0</v>
      </c>
      <c r="S155">
        <f>J155*(1000-(1000*0.61365*exp(17.502*W155/(240.97+W155))/(BO155+BP155)+BJ155)/2)/(1000*0.61365*exp(17.502*W155/(240.97+W155))/(BO155+BP155)-BJ155)</f>
        <v>0</v>
      </c>
      <c r="T155">
        <f>1/((BC155+1)/(Q155/1.6)+1/(R155/1.37)) + BC155/((BC155+1)/(Q155/1.6) + BC155/(R155/1.37))</f>
        <v>0</v>
      </c>
      <c r="U155">
        <f>(AX155*BA155)</f>
        <v>0</v>
      </c>
      <c r="V155">
        <f>(BQ155+(U155+2*0.95*5.67E-8*(((BQ155+$B$7)+273)^4-(BQ155+273)^4)-44100*J155)/(1.84*29.3*R155+8*0.95*5.67E-8*(BQ155+273)^3))</f>
        <v>0</v>
      </c>
      <c r="W155">
        <f>($C$7*BR155+$D$7*BS155+$E$7*V155)</f>
        <v>0</v>
      </c>
      <c r="X155">
        <f>0.61365*exp(17.502*W155/(240.97+W155))</f>
        <v>0</v>
      </c>
      <c r="Y155">
        <f>(Z155/AA155*100)</f>
        <v>0</v>
      </c>
      <c r="Z155">
        <f>BJ155*(BO155+BP155)/1000</f>
        <v>0</v>
      </c>
      <c r="AA155">
        <f>0.61365*exp(17.502*BQ155/(240.97+BQ155))</f>
        <v>0</v>
      </c>
      <c r="AB155">
        <f>(X155-BJ155*(BO155+BP155)/1000)</f>
        <v>0</v>
      </c>
      <c r="AC155">
        <f>(-J155*44100)</f>
        <v>0</v>
      </c>
      <c r="AD155">
        <f>2*29.3*R155*0.92*(BQ155-W155)</f>
        <v>0</v>
      </c>
      <c r="AE155">
        <f>2*0.95*5.67E-8*(((BQ155+$B$7)+273)^4-(W155+273)^4)</f>
        <v>0</v>
      </c>
      <c r="AF155">
        <f>U155+AE155+AC155+AD155</f>
        <v>0</v>
      </c>
      <c r="AG155">
        <f>BN155*AU155*(BI155-BH155*(1000-AU155*BK155)/(1000-AU155*BJ155))/(100*BB155)</f>
        <v>0</v>
      </c>
      <c r="AH155">
        <f>1000*BN155*AU155*(BJ155-BK155)/(100*BB155*(1000-AU155*BJ155))</f>
        <v>0</v>
      </c>
      <c r="AI155">
        <f>(AJ155 - AK155 - BO155*1E3/(8.314*(BQ155+273.15)) * AM155/BN155 * AL155) * BN155/(100*BB155) * (1000 - BK155)/1000</f>
        <v>0</v>
      </c>
      <c r="AJ155">
        <v>708.1994950897117</v>
      </c>
      <c r="AK155">
        <v>683.1480848484845</v>
      </c>
      <c r="AL155">
        <v>3.420952562551111</v>
      </c>
      <c r="AM155">
        <v>63.93369429513372</v>
      </c>
      <c r="AN155">
        <f>(AP155 - AO155 + BO155*1E3/(8.314*(BQ155+273.15)) * AR155/BN155 * AQ155) * BN155/(100*BB155) * 1000/(1000 - AP155)</f>
        <v>0</v>
      </c>
      <c r="AO155">
        <v>23.34747632814494</v>
      </c>
      <c r="AP155">
        <v>24.19192363636364</v>
      </c>
      <c r="AQ155">
        <v>2.582313483920398E-06</v>
      </c>
      <c r="AR155">
        <v>100.9875523592358</v>
      </c>
      <c r="AS155">
        <v>3</v>
      </c>
      <c r="AT155">
        <v>1</v>
      </c>
      <c r="AU155">
        <f>IF(AS155*$H$13&gt;=AW155,1.0,(AW155/(AW155-AS155*$H$13)))</f>
        <v>0</v>
      </c>
      <c r="AV155">
        <f>(AU155-1)*100</f>
        <v>0</v>
      </c>
      <c r="AW155">
        <f>MAX(0,($B$13+$C$13*BV155)/(1+$D$13*BV155)*BO155/(BQ155+273)*$E$13)</f>
        <v>0</v>
      </c>
      <c r="AX155">
        <f>$B$11*BW155+$C$11*BX155+$F$11*CI155*(1-CL155)</f>
        <v>0</v>
      </c>
      <c r="AY155">
        <f>AX155*AZ155</f>
        <v>0</v>
      </c>
      <c r="AZ155">
        <f>($B$11*$D$9+$C$11*$D$9+$F$11*((CV155+CN155)/MAX(CV155+CN155+CW155, 0.1)*$I$9+CW155/MAX(CV155+CN155+CW155, 0.1)*$J$9))/($B$11+$C$11+$F$11)</f>
        <v>0</v>
      </c>
      <c r="BA155">
        <f>($B$11*$K$9+$C$11*$K$9+$F$11*((CV155+CN155)/MAX(CV155+CN155+CW155, 0.1)*$P$9+CW155/MAX(CV155+CN155+CW155, 0.1)*$Q$9))/($B$11+$C$11+$F$11)</f>
        <v>0</v>
      </c>
      <c r="BB155">
        <v>1.65</v>
      </c>
      <c r="BC155">
        <v>0.5</v>
      </c>
      <c r="BD155" t="s">
        <v>355</v>
      </c>
      <c r="BE155">
        <v>2</v>
      </c>
      <c r="BF155" t="b">
        <v>1</v>
      </c>
      <c r="BG155">
        <v>1679508489.814285</v>
      </c>
      <c r="BH155">
        <v>642.2729285714286</v>
      </c>
      <c r="BI155">
        <v>675.0512499999999</v>
      </c>
      <c r="BJ155">
        <v>24.19061428571429</v>
      </c>
      <c r="BK155">
        <v>23.34865</v>
      </c>
      <c r="BL155">
        <v>638.0855</v>
      </c>
      <c r="BM155">
        <v>23.8282</v>
      </c>
      <c r="BN155">
        <v>500.0335000000001</v>
      </c>
      <c r="BO155">
        <v>90.11777142857143</v>
      </c>
      <c r="BP155">
        <v>0.09995918214285714</v>
      </c>
      <c r="BQ155">
        <v>26.53368928571429</v>
      </c>
      <c r="BR155">
        <v>27.48197857142857</v>
      </c>
      <c r="BS155">
        <v>999.9000000000002</v>
      </c>
      <c r="BT155">
        <v>0</v>
      </c>
      <c r="BU155">
        <v>0</v>
      </c>
      <c r="BV155">
        <v>10012.47428571429</v>
      </c>
      <c r="BW155">
        <v>0</v>
      </c>
      <c r="BX155">
        <v>9.306911071428573</v>
      </c>
      <c r="BY155">
        <v>-32.77834285714285</v>
      </c>
      <c r="BZ155">
        <v>658.1950357142858</v>
      </c>
      <c r="CA155">
        <v>691.1895357142856</v>
      </c>
      <c r="CB155">
        <v>0.8419651071428571</v>
      </c>
      <c r="CC155">
        <v>675.0512499999999</v>
      </c>
      <c r="CD155">
        <v>23.34865</v>
      </c>
      <c r="CE155">
        <v>2.180004285714285</v>
      </c>
      <c r="CF155">
        <v>2.104128214285714</v>
      </c>
      <c r="CG155">
        <v>18.81612142857143</v>
      </c>
      <c r="CH155">
        <v>18.25046785714286</v>
      </c>
      <c r="CI155">
        <v>1999.9475</v>
      </c>
      <c r="CJ155">
        <v>0.9799938214285712</v>
      </c>
      <c r="CK155">
        <v>0.02000621785714286</v>
      </c>
      <c r="CL155">
        <v>0</v>
      </c>
      <c r="CM155">
        <v>2.15715</v>
      </c>
      <c r="CN155">
        <v>0</v>
      </c>
      <c r="CO155">
        <v>3320.2375</v>
      </c>
      <c r="CP155">
        <v>17337.74285714285</v>
      </c>
      <c r="CQ155">
        <v>36.65825</v>
      </c>
      <c r="CR155">
        <v>38.33449999999999</v>
      </c>
      <c r="CS155">
        <v>37.23646428571429</v>
      </c>
      <c r="CT155">
        <v>36.43489285714286</v>
      </c>
      <c r="CU155">
        <v>36.86807142857143</v>
      </c>
      <c r="CV155">
        <v>1959.9375</v>
      </c>
      <c r="CW155">
        <v>40.01</v>
      </c>
      <c r="CX155">
        <v>0</v>
      </c>
      <c r="CY155">
        <v>1679508527.7</v>
      </c>
      <c r="CZ155">
        <v>0</v>
      </c>
      <c r="DA155">
        <v>0</v>
      </c>
      <c r="DB155" t="s">
        <v>356</v>
      </c>
      <c r="DC155">
        <v>1679454360.5</v>
      </c>
      <c r="DD155">
        <v>1679454360.5</v>
      </c>
      <c r="DE155">
        <v>0</v>
      </c>
      <c r="DF155">
        <v>-0.152</v>
      </c>
      <c r="DG155">
        <v>-0.046</v>
      </c>
      <c r="DH155">
        <v>3.296</v>
      </c>
      <c r="DI155">
        <v>0.35</v>
      </c>
      <c r="DJ155">
        <v>420</v>
      </c>
      <c r="DK155">
        <v>24</v>
      </c>
      <c r="DL155">
        <v>0.27</v>
      </c>
      <c r="DM155">
        <v>0.09</v>
      </c>
      <c r="DN155">
        <v>-32.70459</v>
      </c>
      <c r="DO155">
        <v>-1.284439024390075</v>
      </c>
      <c r="DP155">
        <v>0.1296243086770382</v>
      </c>
      <c r="DQ155">
        <v>0</v>
      </c>
      <c r="DR155">
        <v>0.8416423000000002</v>
      </c>
      <c r="DS155">
        <v>0.005665103189493027</v>
      </c>
      <c r="DT155">
        <v>0.001028118456210184</v>
      </c>
      <c r="DU155">
        <v>1</v>
      </c>
      <c r="DV155">
        <v>1</v>
      </c>
      <c r="DW155">
        <v>2</v>
      </c>
      <c r="DX155" t="s">
        <v>357</v>
      </c>
      <c r="DY155">
        <v>2.98083</v>
      </c>
      <c r="DZ155">
        <v>2.72847</v>
      </c>
      <c r="EA155">
        <v>0.119812</v>
      </c>
      <c r="EB155">
        <v>0.125091</v>
      </c>
      <c r="EC155">
        <v>0.10763</v>
      </c>
      <c r="ED155">
        <v>0.105934</v>
      </c>
      <c r="EE155">
        <v>26480</v>
      </c>
      <c r="EF155">
        <v>25968.2</v>
      </c>
      <c r="EG155">
        <v>30609.5</v>
      </c>
      <c r="EH155">
        <v>29922.4</v>
      </c>
      <c r="EI155">
        <v>37670.4</v>
      </c>
      <c r="EJ155">
        <v>35209.8</v>
      </c>
      <c r="EK155">
        <v>46805.9</v>
      </c>
      <c r="EL155">
        <v>44491.2</v>
      </c>
      <c r="EM155">
        <v>1.88835</v>
      </c>
      <c r="EN155">
        <v>1.91092</v>
      </c>
      <c r="EO155">
        <v>0.122521</v>
      </c>
      <c r="EP155">
        <v>0</v>
      </c>
      <c r="EQ155">
        <v>25.4702</v>
      </c>
      <c r="ER155">
        <v>999.9</v>
      </c>
      <c r="ES155">
        <v>50.6</v>
      </c>
      <c r="ET155">
        <v>29.9</v>
      </c>
      <c r="EU155">
        <v>23.7866</v>
      </c>
      <c r="EV155">
        <v>63.0608</v>
      </c>
      <c r="EW155">
        <v>22.6322</v>
      </c>
      <c r="EX155">
        <v>1</v>
      </c>
      <c r="EY155">
        <v>-0.133138</v>
      </c>
      <c r="EZ155">
        <v>-0.254747</v>
      </c>
      <c r="FA155">
        <v>20.2041</v>
      </c>
      <c r="FB155">
        <v>5.23002</v>
      </c>
      <c r="FC155">
        <v>11.968</v>
      </c>
      <c r="FD155">
        <v>4.9708</v>
      </c>
      <c r="FE155">
        <v>3.28965</v>
      </c>
      <c r="FF155">
        <v>9999</v>
      </c>
      <c r="FG155">
        <v>9999</v>
      </c>
      <c r="FH155">
        <v>9999</v>
      </c>
      <c r="FI155">
        <v>999.9</v>
      </c>
      <c r="FJ155">
        <v>4.97293</v>
      </c>
      <c r="FK155">
        <v>1.877</v>
      </c>
      <c r="FL155">
        <v>1.87515</v>
      </c>
      <c r="FM155">
        <v>1.87794</v>
      </c>
      <c r="FN155">
        <v>1.87468</v>
      </c>
      <c r="FO155">
        <v>1.87832</v>
      </c>
      <c r="FP155">
        <v>1.87532</v>
      </c>
      <c r="FQ155">
        <v>1.87653</v>
      </c>
      <c r="FR155">
        <v>0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4.257</v>
      </c>
      <c r="GF155">
        <v>0.3625</v>
      </c>
      <c r="GG155">
        <v>1.972114183739502</v>
      </c>
      <c r="GH155">
        <v>0.004449671774874308</v>
      </c>
      <c r="GI155">
        <v>-1.829466635312074E-06</v>
      </c>
      <c r="GJ155">
        <v>4.661545964856727E-10</v>
      </c>
      <c r="GK155">
        <v>0.005649818396270764</v>
      </c>
      <c r="GL155">
        <v>0.003047750899037379</v>
      </c>
      <c r="GM155">
        <v>0.0005145890388989142</v>
      </c>
      <c r="GN155">
        <v>-5.930110997495773E-07</v>
      </c>
      <c r="GO155">
        <v>0</v>
      </c>
      <c r="GP155">
        <v>2134</v>
      </c>
      <c r="GQ155">
        <v>1</v>
      </c>
      <c r="GR155">
        <v>23</v>
      </c>
      <c r="GS155">
        <v>902.3</v>
      </c>
      <c r="GT155">
        <v>902.3</v>
      </c>
      <c r="GU155">
        <v>1.71143</v>
      </c>
      <c r="GV155">
        <v>2.5415</v>
      </c>
      <c r="GW155">
        <v>1.39893</v>
      </c>
      <c r="GX155">
        <v>2.3584</v>
      </c>
      <c r="GY155">
        <v>1.44897</v>
      </c>
      <c r="GZ155">
        <v>2.49634</v>
      </c>
      <c r="HA155">
        <v>36.1285</v>
      </c>
      <c r="HB155">
        <v>24.0612</v>
      </c>
      <c r="HC155">
        <v>18</v>
      </c>
      <c r="HD155">
        <v>488.999</v>
      </c>
      <c r="HE155">
        <v>474.392</v>
      </c>
      <c r="HF155">
        <v>25.0175</v>
      </c>
      <c r="HG155">
        <v>25.396</v>
      </c>
      <c r="HH155">
        <v>30</v>
      </c>
      <c r="HI155">
        <v>25.2219</v>
      </c>
      <c r="HJ155">
        <v>25.2953</v>
      </c>
      <c r="HK155">
        <v>34.3294</v>
      </c>
      <c r="HL155">
        <v>11.246</v>
      </c>
      <c r="HM155">
        <v>100</v>
      </c>
      <c r="HN155">
        <v>25.0232</v>
      </c>
      <c r="HO155">
        <v>721.21</v>
      </c>
      <c r="HP155">
        <v>23.3858</v>
      </c>
      <c r="HQ155">
        <v>101.168</v>
      </c>
      <c r="HR155">
        <v>102.311</v>
      </c>
    </row>
    <row r="156" spans="1:226">
      <c r="A156">
        <v>140</v>
      </c>
      <c r="B156">
        <v>1679508502.6</v>
      </c>
      <c r="C156">
        <v>3246.5</v>
      </c>
      <c r="D156" t="s">
        <v>639</v>
      </c>
      <c r="E156" t="s">
        <v>640</v>
      </c>
      <c r="F156">
        <v>5</v>
      </c>
      <c r="G156" t="s">
        <v>353</v>
      </c>
      <c r="H156" t="s">
        <v>354</v>
      </c>
      <c r="I156">
        <v>1679508495.1</v>
      </c>
      <c r="J156">
        <f>(K156)/1000</f>
        <v>0</v>
      </c>
      <c r="K156">
        <f>IF(BF156, AN156, AH156)</f>
        <v>0</v>
      </c>
      <c r="L156">
        <f>IF(BF156, AI156, AG156)</f>
        <v>0</v>
      </c>
      <c r="M156">
        <f>BH156 - IF(AU156&gt;1, L156*BB156*100.0/(AW156*BV156), 0)</f>
        <v>0</v>
      </c>
      <c r="N156">
        <f>((T156-J156/2)*M156-L156)/(T156+J156/2)</f>
        <v>0</v>
      </c>
      <c r="O156">
        <f>N156*(BO156+BP156)/1000.0</f>
        <v>0</v>
      </c>
      <c r="P156">
        <f>(BH156 - IF(AU156&gt;1, L156*BB156*100.0/(AW156*BV156), 0))*(BO156+BP156)/1000.0</f>
        <v>0</v>
      </c>
      <c r="Q156">
        <f>2.0/((1/S156-1/R156)+SIGN(S156)*SQRT((1/S156-1/R156)*(1/S156-1/R156) + 4*BC156/((BC156+1)*(BC156+1))*(2*1/S156*1/R156-1/R156*1/R156)))</f>
        <v>0</v>
      </c>
      <c r="R156">
        <f>IF(LEFT(BD156,1)&lt;&gt;"0",IF(LEFT(BD156,1)="1",3.0,BE156),$D$5+$E$5*(BV156*BO156/($K$5*1000))+$F$5*(BV156*BO156/($K$5*1000))*MAX(MIN(BB156,$J$5),$I$5)*MAX(MIN(BB156,$J$5),$I$5)+$G$5*MAX(MIN(BB156,$J$5),$I$5)*(BV156*BO156/($K$5*1000))+$H$5*(BV156*BO156/($K$5*1000))*(BV156*BO156/($K$5*1000)))</f>
        <v>0</v>
      </c>
      <c r="S156">
        <f>J156*(1000-(1000*0.61365*exp(17.502*W156/(240.97+W156))/(BO156+BP156)+BJ156)/2)/(1000*0.61365*exp(17.502*W156/(240.97+W156))/(BO156+BP156)-BJ156)</f>
        <v>0</v>
      </c>
      <c r="T156">
        <f>1/((BC156+1)/(Q156/1.6)+1/(R156/1.37)) + BC156/((BC156+1)/(Q156/1.6) + BC156/(R156/1.37))</f>
        <v>0</v>
      </c>
      <c r="U156">
        <f>(AX156*BA156)</f>
        <v>0</v>
      </c>
      <c r="V156">
        <f>(BQ156+(U156+2*0.95*5.67E-8*(((BQ156+$B$7)+273)^4-(BQ156+273)^4)-44100*J156)/(1.84*29.3*R156+8*0.95*5.67E-8*(BQ156+273)^3))</f>
        <v>0</v>
      </c>
      <c r="W156">
        <f>($C$7*BR156+$D$7*BS156+$E$7*V156)</f>
        <v>0</v>
      </c>
      <c r="X156">
        <f>0.61365*exp(17.502*W156/(240.97+W156))</f>
        <v>0</v>
      </c>
      <c r="Y156">
        <f>(Z156/AA156*100)</f>
        <v>0</v>
      </c>
      <c r="Z156">
        <f>BJ156*(BO156+BP156)/1000</f>
        <v>0</v>
      </c>
      <c r="AA156">
        <f>0.61365*exp(17.502*BQ156/(240.97+BQ156))</f>
        <v>0</v>
      </c>
      <c r="AB156">
        <f>(X156-BJ156*(BO156+BP156)/1000)</f>
        <v>0</v>
      </c>
      <c r="AC156">
        <f>(-J156*44100)</f>
        <v>0</v>
      </c>
      <c r="AD156">
        <f>2*29.3*R156*0.92*(BQ156-W156)</f>
        <v>0</v>
      </c>
      <c r="AE156">
        <f>2*0.95*5.67E-8*(((BQ156+$B$7)+273)^4-(W156+273)^4)</f>
        <v>0</v>
      </c>
      <c r="AF156">
        <f>U156+AE156+AC156+AD156</f>
        <v>0</v>
      </c>
      <c r="AG156">
        <f>BN156*AU156*(BI156-BH156*(1000-AU156*BK156)/(1000-AU156*BJ156))/(100*BB156)</f>
        <v>0</v>
      </c>
      <c r="AH156">
        <f>1000*BN156*AU156*(BJ156-BK156)/(100*BB156*(1000-AU156*BJ156))</f>
        <v>0</v>
      </c>
      <c r="AI156">
        <f>(AJ156 - AK156 - BO156*1E3/(8.314*(BQ156+273.15)) * AM156/BN156 * AL156) * BN156/(100*BB156) * (1000 - BK156)/1000</f>
        <v>0</v>
      </c>
      <c r="AJ156">
        <v>725.453784123431</v>
      </c>
      <c r="AK156">
        <v>700.3000969696967</v>
      </c>
      <c r="AL156">
        <v>3.424610564923584</v>
      </c>
      <c r="AM156">
        <v>63.93369429513372</v>
      </c>
      <c r="AN156">
        <f>(AP156 - AO156 + BO156*1E3/(8.314*(BQ156+273.15)) * AR156/BN156 * AQ156) * BN156/(100*BB156) * 1000/(1000 - AP156)</f>
        <v>0</v>
      </c>
      <c r="AO156">
        <v>23.34537281867183</v>
      </c>
      <c r="AP156">
        <v>24.19121090909089</v>
      </c>
      <c r="AQ156">
        <v>-2.994870615433995E-07</v>
      </c>
      <c r="AR156">
        <v>100.9875523592358</v>
      </c>
      <c r="AS156">
        <v>3</v>
      </c>
      <c r="AT156">
        <v>1</v>
      </c>
      <c r="AU156">
        <f>IF(AS156*$H$13&gt;=AW156,1.0,(AW156/(AW156-AS156*$H$13)))</f>
        <v>0</v>
      </c>
      <c r="AV156">
        <f>(AU156-1)*100</f>
        <v>0</v>
      </c>
      <c r="AW156">
        <f>MAX(0,($B$13+$C$13*BV156)/(1+$D$13*BV156)*BO156/(BQ156+273)*$E$13)</f>
        <v>0</v>
      </c>
      <c r="AX156">
        <f>$B$11*BW156+$C$11*BX156+$F$11*CI156*(1-CL156)</f>
        <v>0</v>
      </c>
      <c r="AY156">
        <f>AX156*AZ156</f>
        <v>0</v>
      </c>
      <c r="AZ156">
        <f>($B$11*$D$9+$C$11*$D$9+$F$11*((CV156+CN156)/MAX(CV156+CN156+CW156, 0.1)*$I$9+CW156/MAX(CV156+CN156+CW156, 0.1)*$J$9))/($B$11+$C$11+$F$11)</f>
        <v>0</v>
      </c>
      <c r="BA156">
        <f>($B$11*$K$9+$C$11*$K$9+$F$11*((CV156+CN156)/MAX(CV156+CN156+CW156, 0.1)*$P$9+CW156/MAX(CV156+CN156+CW156, 0.1)*$Q$9))/($B$11+$C$11+$F$11)</f>
        <v>0</v>
      </c>
      <c r="BB156">
        <v>1.65</v>
      </c>
      <c r="BC156">
        <v>0.5</v>
      </c>
      <c r="BD156" t="s">
        <v>355</v>
      </c>
      <c r="BE156">
        <v>2</v>
      </c>
      <c r="BF156" t="b">
        <v>1</v>
      </c>
      <c r="BG156">
        <v>1679508495.1</v>
      </c>
      <c r="BH156">
        <v>659.9422592592592</v>
      </c>
      <c r="BI156">
        <v>692.8401851851852</v>
      </c>
      <c r="BJ156">
        <v>24.19072592592593</v>
      </c>
      <c r="BK156">
        <v>23.34702962962963</v>
      </c>
      <c r="BL156">
        <v>655.7077777777778</v>
      </c>
      <c r="BM156">
        <v>23.8283</v>
      </c>
      <c r="BN156">
        <v>500.0348888888889</v>
      </c>
      <c r="BO156">
        <v>90.11645925925924</v>
      </c>
      <c r="BP156">
        <v>0.1000111925925926</v>
      </c>
      <c r="BQ156">
        <v>26.53273703703704</v>
      </c>
      <c r="BR156">
        <v>27.48312962962963</v>
      </c>
      <c r="BS156">
        <v>999.9000000000001</v>
      </c>
      <c r="BT156">
        <v>0</v>
      </c>
      <c r="BU156">
        <v>0</v>
      </c>
      <c r="BV156">
        <v>10006.29481481482</v>
      </c>
      <c r="BW156">
        <v>0</v>
      </c>
      <c r="BX156">
        <v>9.295344814814817</v>
      </c>
      <c r="BY156">
        <v>-32.89798518518518</v>
      </c>
      <c r="BZ156">
        <v>676.3024814814814</v>
      </c>
      <c r="CA156">
        <v>709.4025555555556</v>
      </c>
      <c r="CB156">
        <v>0.8436907777777777</v>
      </c>
      <c r="CC156">
        <v>692.8401851851852</v>
      </c>
      <c r="CD156">
        <v>23.34702962962963</v>
      </c>
      <c r="CE156">
        <v>2.179982592592592</v>
      </c>
      <c r="CF156">
        <v>2.103952222222222</v>
      </c>
      <c r="CG156">
        <v>18.81595925925926</v>
      </c>
      <c r="CH156">
        <v>18.24913333333333</v>
      </c>
      <c r="CI156">
        <v>1999.983703703704</v>
      </c>
      <c r="CJ156">
        <v>0.9799939999999998</v>
      </c>
      <c r="CK156">
        <v>0.02000603333333334</v>
      </c>
      <c r="CL156">
        <v>0</v>
      </c>
      <c r="CM156">
        <v>2.122266666666667</v>
      </c>
      <c r="CN156">
        <v>0</v>
      </c>
      <c r="CO156">
        <v>3321.664444444444</v>
      </c>
      <c r="CP156">
        <v>17338.05185185185</v>
      </c>
      <c r="CQ156">
        <v>36.69651851851852</v>
      </c>
      <c r="CR156">
        <v>38.31666666666666</v>
      </c>
      <c r="CS156">
        <v>37.20807407407408</v>
      </c>
      <c r="CT156">
        <v>36.43474074074074</v>
      </c>
      <c r="CU156">
        <v>36.86788888888889</v>
      </c>
      <c r="CV156">
        <v>1959.973333333333</v>
      </c>
      <c r="CW156">
        <v>40.01037037037037</v>
      </c>
      <c r="CX156">
        <v>0</v>
      </c>
      <c r="CY156">
        <v>1679508532.5</v>
      </c>
      <c r="CZ156">
        <v>0</v>
      </c>
      <c r="DA156">
        <v>0</v>
      </c>
      <c r="DB156" t="s">
        <v>356</v>
      </c>
      <c r="DC156">
        <v>1679454360.5</v>
      </c>
      <c r="DD156">
        <v>1679454360.5</v>
      </c>
      <c r="DE156">
        <v>0</v>
      </c>
      <c r="DF156">
        <v>-0.152</v>
      </c>
      <c r="DG156">
        <v>-0.046</v>
      </c>
      <c r="DH156">
        <v>3.296</v>
      </c>
      <c r="DI156">
        <v>0.35</v>
      </c>
      <c r="DJ156">
        <v>420</v>
      </c>
      <c r="DK156">
        <v>24</v>
      </c>
      <c r="DL156">
        <v>0.27</v>
      </c>
      <c r="DM156">
        <v>0.09</v>
      </c>
      <c r="DN156">
        <v>-32.81426097560976</v>
      </c>
      <c r="DO156">
        <v>-1.330360975609746</v>
      </c>
      <c r="DP156">
        <v>0.1364487769128015</v>
      </c>
      <c r="DQ156">
        <v>0</v>
      </c>
      <c r="DR156">
        <v>0.8427543414634147</v>
      </c>
      <c r="DS156">
        <v>0.01879243902438863</v>
      </c>
      <c r="DT156">
        <v>0.002013822788843682</v>
      </c>
      <c r="DU156">
        <v>1</v>
      </c>
      <c r="DV156">
        <v>1</v>
      </c>
      <c r="DW156">
        <v>2</v>
      </c>
      <c r="DX156" t="s">
        <v>357</v>
      </c>
      <c r="DY156">
        <v>2.98092</v>
      </c>
      <c r="DZ156">
        <v>2.72836</v>
      </c>
      <c r="EA156">
        <v>0.121867</v>
      </c>
      <c r="EB156">
        <v>0.127124</v>
      </c>
      <c r="EC156">
        <v>0.107629</v>
      </c>
      <c r="ED156">
        <v>0.105929</v>
      </c>
      <c r="EE156">
        <v>26418.1</v>
      </c>
      <c r="EF156">
        <v>25908.3</v>
      </c>
      <c r="EG156">
        <v>30609.4</v>
      </c>
      <c r="EH156">
        <v>29922.9</v>
      </c>
      <c r="EI156">
        <v>37670.7</v>
      </c>
      <c r="EJ156">
        <v>35210.9</v>
      </c>
      <c r="EK156">
        <v>46806</v>
      </c>
      <c r="EL156">
        <v>44492.2</v>
      </c>
      <c r="EM156">
        <v>1.88838</v>
      </c>
      <c r="EN156">
        <v>1.91092</v>
      </c>
      <c r="EO156">
        <v>0.123605</v>
      </c>
      <c r="EP156">
        <v>0</v>
      </c>
      <c r="EQ156">
        <v>25.4683</v>
      </c>
      <c r="ER156">
        <v>999.9</v>
      </c>
      <c r="ES156">
        <v>50.6</v>
      </c>
      <c r="ET156">
        <v>29.9</v>
      </c>
      <c r="EU156">
        <v>23.7857</v>
      </c>
      <c r="EV156">
        <v>63.1008</v>
      </c>
      <c r="EW156">
        <v>22.3598</v>
      </c>
      <c r="EX156">
        <v>1</v>
      </c>
      <c r="EY156">
        <v>-0.132729</v>
      </c>
      <c r="EZ156">
        <v>-0.279031</v>
      </c>
      <c r="FA156">
        <v>20.2041</v>
      </c>
      <c r="FB156">
        <v>5.22927</v>
      </c>
      <c r="FC156">
        <v>11.968</v>
      </c>
      <c r="FD156">
        <v>4.97075</v>
      </c>
      <c r="FE156">
        <v>3.28953</v>
      </c>
      <c r="FF156">
        <v>9999</v>
      </c>
      <c r="FG156">
        <v>9999</v>
      </c>
      <c r="FH156">
        <v>9999</v>
      </c>
      <c r="FI156">
        <v>999.9</v>
      </c>
      <c r="FJ156">
        <v>4.97295</v>
      </c>
      <c r="FK156">
        <v>1.87701</v>
      </c>
      <c r="FL156">
        <v>1.87515</v>
      </c>
      <c r="FM156">
        <v>1.87795</v>
      </c>
      <c r="FN156">
        <v>1.87469</v>
      </c>
      <c r="FO156">
        <v>1.87833</v>
      </c>
      <c r="FP156">
        <v>1.87534</v>
      </c>
      <c r="FQ156">
        <v>1.87653</v>
      </c>
      <c r="FR156">
        <v>0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4.301</v>
      </c>
      <c r="GF156">
        <v>0.3624</v>
      </c>
      <c r="GG156">
        <v>1.972114183739502</v>
      </c>
      <c r="GH156">
        <v>0.004449671774874308</v>
      </c>
      <c r="GI156">
        <v>-1.829466635312074E-06</v>
      </c>
      <c r="GJ156">
        <v>4.661545964856727E-10</v>
      </c>
      <c r="GK156">
        <v>0.005649818396270764</v>
      </c>
      <c r="GL156">
        <v>0.003047750899037379</v>
      </c>
      <c r="GM156">
        <v>0.0005145890388989142</v>
      </c>
      <c r="GN156">
        <v>-5.930110997495773E-07</v>
      </c>
      <c r="GO156">
        <v>0</v>
      </c>
      <c r="GP156">
        <v>2134</v>
      </c>
      <c r="GQ156">
        <v>1</v>
      </c>
      <c r="GR156">
        <v>23</v>
      </c>
      <c r="GS156">
        <v>902.4</v>
      </c>
      <c r="GT156">
        <v>902.4</v>
      </c>
      <c r="GU156">
        <v>1.74194</v>
      </c>
      <c r="GV156">
        <v>2.55127</v>
      </c>
      <c r="GW156">
        <v>1.39893</v>
      </c>
      <c r="GX156">
        <v>2.3584</v>
      </c>
      <c r="GY156">
        <v>1.44897</v>
      </c>
      <c r="GZ156">
        <v>2.44263</v>
      </c>
      <c r="HA156">
        <v>36.1285</v>
      </c>
      <c r="HB156">
        <v>24.0525</v>
      </c>
      <c r="HC156">
        <v>18</v>
      </c>
      <c r="HD156">
        <v>489.022</v>
      </c>
      <c r="HE156">
        <v>474.404</v>
      </c>
      <c r="HF156">
        <v>25.0313</v>
      </c>
      <c r="HG156">
        <v>25.398</v>
      </c>
      <c r="HH156">
        <v>30.0002</v>
      </c>
      <c r="HI156">
        <v>25.2232</v>
      </c>
      <c r="HJ156">
        <v>25.2967</v>
      </c>
      <c r="HK156">
        <v>35.0037</v>
      </c>
      <c r="HL156">
        <v>11.246</v>
      </c>
      <c r="HM156">
        <v>100</v>
      </c>
      <c r="HN156">
        <v>25.0389</v>
      </c>
      <c r="HO156">
        <v>741.264</v>
      </c>
      <c r="HP156">
        <v>23.3863</v>
      </c>
      <c r="HQ156">
        <v>101.168</v>
      </c>
      <c r="HR156">
        <v>102.313</v>
      </c>
    </row>
    <row r="157" spans="1:226">
      <c r="A157">
        <v>141</v>
      </c>
      <c r="B157">
        <v>1679508507.6</v>
      </c>
      <c r="C157">
        <v>3251.5</v>
      </c>
      <c r="D157" t="s">
        <v>641</v>
      </c>
      <c r="E157" t="s">
        <v>642</v>
      </c>
      <c r="F157">
        <v>5</v>
      </c>
      <c r="G157" t="s">
        <v>353</v>
      </c>
      <c r="H157" t="s">
        <v>354</v>
      </c>
      <c r="I157">
        <v>1679508499.814285</v>
      </c>
      <c r="J157">
        <f>(K157)/1000</f>
        <v>0</v>
      </c>
      <c r="K157">
        <f>IF(BF157, AN157, AH157)</f>
        <v>0</v>
      </c>
      <c r="L157">
        <f>IF(BF157, AI157, AG157)</f>
        <v>0</v>
      </c>
      <c r="M157">
        <f>BH157 - IF(AU157&gt;1, L157*BB157*100.0/(AW157*BV157), 0)</f>
        <v>0</v>
      </c>
      <c r="N157">
        <f>((T157-J157/2)*M157-L157)/(T157+J157/2)</f>
        <v>0</v>
      </c>
      <c r="O157">
        <f>N157*(BO157+BP157)/1000.0</f>
        <v>0</v>
      </c>
      <c r="P157">
        <f>(BH157 - IF(AU157&gt;1, L157*BB157*100.0/(AW157*BV157), 0))*(BO157+BP157)/1000.0</f>
        <v>0</v>
      </c>
      <c r="Q157">
        <f>2.0/((1/S157-1/R157)+SIGN(S157)*SQRT((1/S157-1/R157)*(1/S157-1/R157) + 4*BC157/((BC157+1)*(BC157+1))*(2*1/S157*1/R157-1/R157*1/R157)))</f>
        <v>0</v>
      </c>
      <c r="R157">
        <f>IF(LEFT(BD157,1)&lt;&gt;"0",IF(LEFT(BD157,1)="1",3.0,BE157),$D$5+$E$5*(BV157*BO157/($K$5*1000))+$F$5*(BV157*BO157/($K$5*1000))*MAX(MIN(BB157,$J$5),$I$5)*MAX(MIN(BB157,$J$5),$I$5)+$G$5*MAX(MIN(BB157,$J$5),$I$5)*(BV157*BO157/($K$5*1000))+$H$5*(BV157*BO157/($K$5*1000))*(BV157*BO157/($K$5*1000)))</f>
        <v>0</v>
      </c>
      <c r="S157">
        <f>J157*(1000-(1000*0.61365*exp(17.502*W157/(240.97+W157))/(BO157+BP157)+BJ157)/2)/(1000*0.61365*exp(17.502*W157/(240.97+W157))/(BO157+BP157)-BJ157)</f>
        <v>0</v>
      </c>
      <c r="T157">
        <f>1/((BC157+1)/(Q157/1.6)+1/(R157/1.37)) + BC157/((BC157+1)/(Q157/1.6) + BC157/(R157/1.37))</f>
        <v>0</v>
      </c>
      <c r="U157">
        <f>(AX157*BA157)</f>
        <v>0</v>
      </c>
      <c r="V157">
        <f>(BQ157+(U157+2*0.95*5.67E-8*(((BQ157+$B$7)+273)^4-(BQ157+273)^4)-44100*J157)/(1.84*29.3*R157+8*0.95*5.67E-8*(BQ157+273)^3))</f>
        <v>0</v>
      </c>
      <c r="W157">
        <f>($C$7*BR157+$D$7*BS157+$E$7*V157)</f>
        <v>0</v>
      </c>
      <c r="X157">
        <f>0.61365*exp(17.502*W157/(240.97+W157))</f>
        <v>0</v>
      </c>
      <c r="Y157">
        <f>(Z157/AA157*100)</f>
        <v>0</v>
      </c>
      <c r="Z157">
        <f>BJ157*(BO157+BP157)/1000</f>
        <v>0</v>
      </c>
      <c r="AA157">
        <f>0.61365*exp(17.502*BQ157/(240.97+BQ157))</f>
        <v>0</v>
      </c>
      <c r="AB157">
        <f>(X157-BJ157*(BO157+BP157)/1000)</f>
        <v>0</v>
      </c>
      <c r="AC157">
        <f>(-J157*44100)</f>
        <v>0</v>
      </c>
      <c r="AD157">
        <f>2*29.3*R157*0.92*(BQ157-W157)</f>
        <v>0</v>
      </c>
      <c r="AE157">
        <f>2*0.95*5.67E-8*(((BQ157+$B$7)+273)^4-(W157+273)^4)</f>
        <v>0</v>
      </c>
      <c r="AF157">
        <f>U157+AE157+AC157+AD157</f>
        <v>0</v>
      </c>
      <c r="AG157">
        <f>BN157*AU157*(BI157-BH157*(1000-AU157*BK157)/(1000-AU157*BJ157))/(100*BB157)</f>
        <v>0</v>
      </c>
      <c r="AH157">
        <f>1000*BN157*AU157*(BJ157-BK157)/(100*BB157*(1000-AU157*BJ157))</f>
        <v>0</v>
      </c>
      <c r="AI157">
        <f>(AJ157 - AK157 - BO157*1E3/(8.314*(BQ157+273.15)) * AM157/BN157 * AL157) * BN157/(100*BB157) * (1000 - BK157)/1000</f>
        <v>0</v>
      </c>
      <c r="AJ157">
        <v>742.6845766231231</v>
      </c>
      <c r="AK157">
        <v>717.5404424242424</v>
      </c>
      <c r="AL157">
        <v>3.443793660330651</v>
      </c>
      <c r="AM157">
        <v>63.93369429513372</v>
      </c>
      <c r="AN157">
        <f>(AP157 - AO157 + BO157*1E3/(8.314*(BQ157+273.15)) * AR157/BN157 * AQ157) * BN157/(100*BB157) * 1000/(1000 - AP157)</f>
        <v>0</v>
      </c>
      <c r="AO157">
        <v>23.34288611988808</v>
      </c>
      <c r="AP157">
        <v>24.19130606060605</v>
      </c>
      <c r="AQ157">
        <v>-1.560642159837729E-07</v>
      </c>
      <c r="AR157">
        <v>100.9875523592358</v>
      </c>
      <c r="AS157">
        <v>3</v>
      </c>
      <c r="AT157">
        <v>1</v>
      </c>
      <c r="AU157">
        <f>IF(AS157*$H$13&gt;=AW157,1.0,(AW157/(AW157-AS157*$H$13)))</f>
        <v>0</v>
      </c>
      <c r="AV157">
        <f>(AU157-1)*100</f>
        <v>0</v>
      </c>
      <c r="AW157">
        <f>MAX(0,($B$13+$C$13*BV157)/(1+$D$13*BV157)*BO157/(BQ157+273)*$E$13)</f>
        <v>0</v>
      </c>
      <c r="AX157">
        <f>$B$11*BW157+$C$11*BX157+$F$11*CI157*(1-CL157)</f>
        <v>0</v>
      </c>
      <c r="AY157">
        <f>AX157*AZ157</f>
        <v>0</v>
      </c>
      <c r="AZ157">
        <f>($B$11*$D$9+$C$11*$D$9+$F$11*((CV157+CN157)/MAX(CV157+CN157+CW157, 0.1)*$I$9+CW157/MAX(CV157+CN157+CW157, 0.1)*$J$9))/($B$11+$C$11+$F$11)</f>
        <v>0</v>
      </c>
      <c r="BA157">
        <f>($B$11*$K$9+$C$11*$K$9+$F$11*((CV157+CN157)/MAX(CV157+CN157+CW157, 0.1)*$P$9+CW157/MAX(CV157+CN157+CW157, 0.1)*$Q$9))/($B$11+$C$11+$F$11)</f>
        <v>0</v>
      </c>
      <c r="BB157">
        <v>1.65</v>
      </c>
      <c r="BC157">
        <v>0.5</v>
      </c>
      <c r="BD157" t="s">
        <v>355</v>
      </c>
      <c r="BE157">
        <v>2</v>
      </c>
      <c r="BF157" t="b">
        <v>1</v>
      </c>
      <c r="BG157">
        <v>1679508499.814285</v>
      </c>
      <c r="BH157">
        <v>675.7379285714286</v>
      </c>
      <c r="BI157">
        <v>708.7010357142857</v>
      </c>
      <c r="BJ157">
        <v>24.19097142857143</v>
      </c>
      <c r="BK157">
        <v>23.34533571428571</v>
      </c>
      <c r="BL157">
        <v>671.4619285714285</v>
      </c>
      <c r="BM157">
        <v>23.82853571428572</v>
      </c>
      <c r="BN157">
        <v>500.0356071428571</v>
      </c>
      <c r="BO157">
        <v>90.11545714285714</v>
      </c>
      <c r="BP157">
        <v>0.1000359071428572</v>
      </c>
      <c r="BQ157">
        <v>26.53385</v>
      </c>
      <c r="BR157">
        <v>27.48705</v>
      </c>
      <c r="BS157">
        <v>999.9000000000002</v>
      </c>
      <c r="BT157">
        <v>0</v>
      </c>
      <c r="BU157">
        <v>0</v>
      </c>
      <c r="BV157">
        <v>9997.790357142858</v>
      </c>
      <c r="BW157">
        <v>0</v>
      </c>
      <c r="BX157">
        <v>9.295436071428572</v>
      </c>
      <c r="BY157">
        <v>-32.96314642857142</v>
      </c>
      <c r="BZ157">
        <v>692.49</v>
      </c>
      <c r="CA157">
        <v>725.6412857142857</v>
      </c>
      <c r="CB157">
        <v>0.8456217142857144</v>
      </c>
      <c r="CC157">
        <v>708.7010357142857</v>
      </c>
      <c r="CD157">
        <v>23.34533571428571</v>
      </c>
      <c r="CE157">
        <v>2.179979642857143</v>
      </c>
      <c r="CF157">
        <v>2.103776428571428</v>
      </c>
      <c r="CG157">
        <v>18.81593928571429</v>
      </c>
      <c r="CH157">
        <v>18.2478</v>
      </c>
      <c r="CI157">
        <v>1999.975</v>
      </c>
      <c r="CJ157">
        <v>0.9799938214285712</v>
      </c>
      <c r="CK157">
        <v>0.02000621785714286</v>
      </c>
      <c r="CL157">
        <v>0</v>
      </c>
      <c r="CM157">
        <v>2.146560714285715</v>
      </c>
      <c r="CN157">
        <v>0</v>
      </c>
      <c r="CO157">
        <v>3322.6525</v>
      </c>
      <c r="CP157">
        <v>17337.975</v>
      </c>
      <c r="CQ157">
        <v>36.69167857142857</v>
      </c>
      <c r="CR157">
        <v>38.30535714285714</v>
      </c>
      <c r="CS157">
        <v>37.19832142857143</v>
      </c>
      <c r="CT157">
        <v>36.43039285714286</v>
      </c>
      <c r="CU157">
        <v>36.85028571428571</v>
      </c>
      <c r="CV157">
        <v>1959.964642857143</v>
      </c>
      <c r="CW157">
        <v>40.01035714285714</v>
      </c>
      <c r="CX157">
        <v>0</v>
      </c>
      <c r="CY157">
        <v>1679508537.9</v>
      </c>
      <c r="CZ157">
        <v>0</v>
      </c>
      <c r="DA157">
        <v>0</v>
      </c>
      <c r="DB157" t="s">
        <v>356</v>
      </c>
      <c r="DC157">
        <v>1679454360.5</v>
      </c>
      <c r="DD157">
        <v>1679454360.5</v>
      </c>
      <c r="DE157">
        <v>0</v>
      </c>
      <c r="DF157">
        <v>-0.152</v>
      </c>
      <c r="DG157">
        <v>-0.046</v>
      </c>
      <c r="DH157">
        <v>3.296</v>
      </c>
      <c r="DI157">
        <v>0.35</v>
      </c>
      <c r="DJ157">
        <v>420</v>
      </c>
      <c r="DK157">
        <v>24</v>
      </c>
      <c r="DL157">
        <v>0.27</v>
      </c>
      <c r="DM157">
        <v>0.09</v>
      </c>
      <c r="DN157">
        <v>-32.9288125</v>
      </c>
      <c r="DO157">
        <v>-0.9476206378986812</v>
      </c>
      <c r="DP157">
        <v>0.0990712551336161</v>
      </c>
      <c r="DQ157">
        <v>0</v>
      </c>
      <c r="DR157">
        <v>0.8447738250000001</v>
      </c>
      <c r="DS157">
        <v>0.02463101313320579</v>
      </c>
      <c r="DT157">
        <v>0.002481370900203155</v>
      </c>
      <c r="DU157">
        <v>1</v>
      </c>
      <c r="DV157">
        <v>1</v>
      </c>
      <c r="DW157">
        <v>2</v>
      </c>
      <c r="DX157" t="s">
        <v>357</v>
      </c>
      <c r="DY157">
        <v>2.98088</v>
      </c>
      <c r="DZ157">
        <v>2.72837</v>
      </c>
      <c r="EA157">
        <v>0.123901</v>
      </c>
      <c r="EB157">
        <v>0.129121</v>
      </c>
      <c r="EC157">
        <v>0.107628</v>
      </c>
      <c r="ED157">
        <v>0.105923</v>
      </c>
      <c r="EE157">
        <v>26356.5</v>
      </c>
      <c r="EF157">
        <v>25849</v>
      </c>
      <c r="EG157">
        <v>30608.9</v>
      </c>
      <c r="EH157">
        <v>29922.9</v>
      </c>
      <c r="EI157">
        <v>37670.2</v>
      </c>
      <c r="EJ157">
        <v>35211.1</v>
      </c>
      <c r="EK157">
        <v>46805.2</v>
      </c>
      <c r="EL157">
        <v>44491.9</v>
      </c>
      <c r="EM157">
        <v>1.88818</v>
      </c>
      <c r="EN157">
        <v>1.91105</v>
      </c>
      <c r="EO157">
        <v>0.124019</v>
      </c>
      <c r="EP157">
        <v>0</v>
      </c>
      <c r="EQ157">
        <v>25.4667</v>
      </c>
      <c r="ER157">
        <v>999.9</v>
      </c>
      <c r="ES157">
        <v>50.6</v>
      </c>
      <c r="ET157">
        <v>30</v>
      </c>
      <c r="EU157">
        <v>23.9209</v>
      </c>
      <c r="EV157">
        <v>63.1408</v>
      </c>
      <c r="EW157">
        <v>22.5841</v>
      </c>
      <c r="EX157">
        <v>1</v>
      </c>
      <c r="EY157">
        <v>-0.132795</v>
      </c>
      <c r="EZ157">
        <v>-0.268527</v>
      </c>
      <c r="FA157">
        <v>20.2041</v>
      </c>
      <c r="FB157">
        <v>5.22852</v>
      </c>
      <c r="FC157">
        <v>11.968</v>
      </c>
      <c r="FD157">
        <v>4.971</v>
      </c>
      <c r="FE157">
        <v>3.28953</v>
      </c>
      <c r="FF157">
        <v>9999</v>
      </c>
      <c r="FG157">
        <v>9999</v>
      </c>
      <c r="FH157">
        <v>9999</v>
      </c>
      <c r="FI157">
        <v>999.9</v>
      </c>
      <c r="FJ157">
        <v>4.97291</v>
      </c>
      <c r="FK157">
        <v>1.87702</v>
      </c>
      <c r="FL157">
        <v>1.87515</v>
      </c>
      <c r="FM157">
        <v>1.87799</v>
      </c>
      <c r="FN157">
        <v>1.87469</v>
      </c>
      <c r="FO157">
        <v>1.87835</v>
      </c>
      <c r="FP157">
        <v>1.87538</v>
      </c>
      <c r="FQ157">
        <v>1.87653</v>
      </c>
      <c r="FR157">
        <v>0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4.344</v>
      </c>
      <c r="GF157">
        <v>0.3624</v>
      </c>
      <c r="GG157">
        <v>1.972114183739502</v>
      </c>
      <c r="GH157">
        <v>0.004449671774874308</v>
      </c>
      <c r="GI157">
        <v>-1.829466635312074E-06</v>
      </c>
      <c r="GJ157">
        <v>4.661545964856727E-10</v>
      </c>
      <c r="GK157">
        <v>0.005649818396270764</v>
      </c>
      <c r="GL157">
        <v>0.003047750899037379</v>
      </c>
      <c r="GM157">
        <v>0.0005145890388989142</v>
      </c>
      <c r="GN157">
        <v>-5.930110997495773E-07</v>
      </c>
      <c r="GO157">
        <v>0</v>
      </c>
      <c r="GP157">
        <v>2134</v>
      </c>
      <c r="GQ157">
        <v>1</v>
      </c>
      <c r="GR157">
        <v>23</v>
      </c>
      <c r="GS157">
        <v>902.5</v>
      </c>
      <c r="GT157">
        <v>902.5</v>
      </c>
      <c r="GU157">
        <v>1.77612</v>
      </c>
      <c r="GV157">
        <v>2.53784</v>
      </c>
      <c r="GW157">
        <v>1.39893</v>
      </c>
      <c r="GX157">
        <v>2.3584</v>
      </c>
      <c r="GY157">
        <v>1.44897</v>
      </c>
      <c r="GZ157">
        <v>2.4939</v>
      </c>
      <c r="HA157">
        <v>36.1285</v>
      </c>
      <c r="HB157">
        <v>24.0612</v>
      </c>
      <c r="HC157">
        <v>18</v>
      </c>
      <c r="HD157">
        <v>488.914</v>
      </c>
      <c r="HE157">
        <v>474.485</v>
      </c>
      <c r="HF157">
        <v>25.0444</v>
      </c>
      <c r="HG157">
        <v>25.3982</v>
      </c>
      <c r="HH157">
        <v>30.0001</v>
      </c>
      <c r="HI157">
        <v>25.2232</v>
      </c>
      <c r="HJ157">
        <v>25.2967</v>
      </c>
      <c r="HK157">
        <v>35.6172</v>
      </c>
      <c r="HL157">
        <v>11.246</v>
      </c>
      <c r="HM157">
        <v>100</v>
      </c>
      <c r="HN157">
        <v>25.0466</v>
      </c>
      <c r="HO157">
        <v>754.622</v>
      </c>
      <c r="HP157">
        <v>23.3851</v>
      </c>
      <c r="HQ157">
        <v>101.166</v>
      </c>
      <c r="HR157">
        <v>102.313</v>
      </c>
    </row>
    <row r="158" spans="1:226">
      <c r="A158">
        <v>142</v>
      </c>
      <c r="B158">
        <v>1679508512.6</v>
      </c>
      <c r="C158">
        <v>3256.5</v>
      </c>
      <c r="D158" t="s">
        <v>643</v>
      </c>
      <c r="E158" t="s">
        <v>644</v>
      </c>
      <c r="F158">
        <v>5</v>
      </c>
      <c r="G158" t="s">
        <v>353</v>
      </c>
      <c r="H158" t="s">
        <v>354</v>
      </c>
      <c r="I158">
        <v>1679508505.1</v>
      </c>
      <c r="J158">
        <f>(K158)/1000</f>
        <v>0</v>
      </c>
      <c r="K158">
        <f>IF(BF158, AN158, AH158)</f>
        <v>0</v>
      </c>
      <c r="L158">
        <f>IF(BF158, AI158, AG158)</f>
        <v>0</v>
      </c>
      <c r="M158">
        <f>BH158 - IF(AU158&gt;1, L158*BB158*100.0/(AW158*BV158), 0)</f>
        <v>0</v>
      </c>
      <c r="N158">
        <f>((T158-J158/2)*M158-L158)/(T158+J158/2)</f>
        <v>0</v>
      </c>
      <c r="O158">
        <f>N158*(BO158+BP158)/1000.0</f>
        <v>0</v>
      </c>
      <c r="P158">
        <f>(BH158 - IF(AU158&gt;1, L158*BB158*100.0/(AW158*BV158), 0))*(BO158+BP158)/1000.0</f>
        <v>0</v>
      </c>
      <c r="Q158">
        <f>2.0/((1/S158-1/R158)+SIGN(S158)*SQRT((1/S158-1/R158)*(1/S158-1/R158) + 4*BC158/((BC158+1)*(BC158+1))*(2*1/S158*1/R158-1/R158*1/R158)))</f>
        <v>0</v>
      </c>
      <c r="R158">
        <f>IF(LEFT(BD158,1)&lt;&gt;"0",IF(LEFT(BD158,1)="1",3.0,BE158),$D$5+$E$5*(BV158*BO158/($K$5*1000))+$F$5*(BV158*BO158/($K$5*1000))*MAX(MIN(BB158,$J$5),$I$5)*MAX(MIN(BB158,$J$5),$I$5)+$G$5*MAX(MIN(BB158,$J$5),$I$5)*(BV158*BO158/($K$5*1000))+$H$5*(BV158*BO158/($K$5*1000))*(BV158*BO158/($K$5*1000)))</f>
        <v>0</v>
      </c>
      <c r="S158">
        <f>J158*(1000-(1000*0.61365*exp(17.502*W158/(240.97+W158))/(BO158+BP158)+BJ158)/2)/(1000*0.61365*exp(17.502*W158/(240.97+W158))/(BO158+BP158)-BJ158)</f>
        <v>0</v>
      </c>
      <c r="T158">
        <f>1/((BC158+1)/(Q158/1.6)+1/(R158/1.37)) + BC158/((BC158+1)/(Q158/1.6) + BC158/(R158/1.37))</f>
        <v>0</v>
      </c>
      <c r="U158">
        <f>(AX158*BA158)</f>
        <v>0</v>
      </c>
      <c r="V158">
        <f>(BQ158+(U158+2*0.95*5.67E-8*(((BQ158+$B$7)+273)^4-(BQ158+273)^4)-44100*J158)/(1.84*29.3*R158+8*0.95*5.67E-8*(BQ158+273)^3))</f>
        <v>0</v>
      </c>
      <c r="W158">
        <f>($C$7*BR158+$D$7*BS158+$E$7*V158)</f>
        <v>0</v>
      </c>
      <c r="X158">
        <f>0.61365*exp(17.502*W158/(240.97+W158))</f>
        <v>0</v>
      </c>
      <c r="Y158">
        <f>(Z158/AA158*100)</f>
        <v>0</v>
      </c>
      <c r="Z158">
        <f>BJ158*(BO158+BP158)/1000</f>
        <v>0</v>
      </c>
      <c r="AA158">
        <f>0.61365*exp(17.502*BQ158/(240.97+BQ158))</f>
        <v>0</v>
      </c>
      <c r="AB158">
        <f>(X158-BJ158*(BO158+BP158)/1000)</f>
        <v>0</v>
      </c>
      <c r="AC158">
        <f>(-J158*44100)</f>
        <v>0</v>
      </c>
      <c r="AD158">
        <f>2*29.3*R158*0.92*(BQ158-W158)</f>
        <v>0</v>
      </c>
      <c r="AE158">
        <f>2*0.95*5.67E-8*(((BQ158+$B$7)+273)^4-(W158+273)^4)</f>
        <v>0</v>
      </c>
      <c r="AF158">
        <f>U158+AE158+AC158+AD158</f>
        <v>0</v>
      </c>
      <c r="AG158">
        <f>BN158*AU158*(BI158-BH158*(1000-AU158*BK158)/(1000-AU158*BJ158))/(100*BB158)</f>
        <v>0</v>
      </c>
      <c r="AH158">
        <f>1000*BN158*AU158*(BJ158-BK158)/(100*BB158*(1000-AU158*BJ158))</f>
        <v>0</v>
      </c>
      <c r="AI158">
        <f>(AJ158 - AK158 - BO158*1E3/(8.314*(BQ158+273.15)) * AM158/BN158 * AL158) * BN158/(100*BB158) * (1000 - BK158)/1000</f>
        <v>0</v>
      </c>
      <c r="AJ158">
        <v>759.9610458333352</v>
      </c>
      <c r="AK158">
        <v>734.7133454545451</v>
      </c>
      <c r="AL158">
        <v>3.432944426364019</v>
      </c>
      <c r="AM158">
        <v>63.93369429513372</v>
      </c>
      <c r="AN158">
        <f>(AP158 - AO158 + BO158*1E3/(8.314*(BQ158+273.15)) * AR158/BN158 * AQ158) * BN158/(100*BB158) * 1000/(1000 - AP158)</f>
        <v>0</v>
      </c>
      <c r="AO158">
        <v>23.34145736982259</v>
      </c>
      <c r="AP158">
        <v>24.19182545454545</v>
      </c>
      <c r="AQ158">
        <v>-1.840928358153509E-07</v>
      </c>
      <c r="AR158">
        <v>100.9875523592358</v>
      </c>
      <c r="AS158">
        <v>3</v>
      </c>
      <c r="AT158">
        <v>1</v>
      </c>
      <c r="AU158">
        <f>IF(AS158*$H$13&gt;=AW158,1.0,(AW158/(AW158-AS158*$H$13)))</f>
        <v>0</v>
      </c>
      <c r="AV158">
        <f>(AU158-1)*100</f>
        <v>0</v>
      </c>
      <c r="AW158">
        <f>MAX(0,($B$13+$C$13*BV158)/(1+$D$13*BV158)*BO158/(BQ158+273)*$E$13)</f>
        <v>0</v>
      </c>
      <c r="AX158">
        <f>$B$11*BW158+$C$11*BX158+$F$11*CI158*(1-CL158)</f>
        <v>0</v>
      </c>
      <c r="AY158">
        <f>AX158*AZ158</f>
        <v>0</v>
      </c>
      <c r="AZ158">
        <f>($B$11*$D$9+$C$11*$D$9+$F$11*((CV158+CN158)/MAX(CV158+CN158+CW158, 0.1)*$I$9+CW158/MAX(CV158+CN158+CW158, 0.1)*$J$9))/($B$11+$C$11+$F$11)</f>
        <v>0</v>
      </c>
      <c r="BA158">
        <f>($B$11*$K$9+$C$11*$K$9+$F$11*((CV158+CN158)/MAX(CV158+CN158+CW158, 0.1)*$P$9+CW158/MAX(CV158+CN158+CW158, 0.1)*$Q$9))/($B$11+$C$11+$F$11)</f>
        <v>0</v>
      </c>
      <c r="BB158">
        <v>1.65</v>
      </c>
      <c r="BC158">
        <v>0.5</v>
      </c>
      <c r="BD158" t="s">
        <v>355</v>
      </c>
      <c r="BE158">
        <v>2</v>
      </c>
      <c r="BF158" t="b">
        <v>1</v>
      </c>
      <c r="BG158">
        <v>1679508505.1</v>
      </c>
      <c r="BH158">
        <v>693.4625185185184</v>
      </c>
      <c r="BI158">
        <v>726.4999259259259</v>
      </c>
      <c r="BJ158">
        <v>24.19155925925926</v>
      </c>
      <c r="BK158">
        <v>23.34323703703704</v>
      </c>
      <c r="BL158">
        <v>689.1404814814816</v>
      </c>
      <c r="BM158">
        <v>23.82910370370371</v>
      </c>
      <c r="BN158">
        <v>500.0391481481481</v>
      </c>
      <c r="BO158">
        <v>90.11505925925928</v>
      </c>
      <c r="BP158">
        <v>0.09997273703703702</v>
      </c>
      <c r="BQ158">
        <v>26.5339</v>
      </c>
      <c r="BR158">
        <v>27.49044444444444</v>
      </c>
      <c r="BS158">
        <v>999.9000000000001</v>
      </c>
      <c r="BT158">
        <v>0</v>
      </c>
      <c r="BU158">
        <v>0</v>
      </c>
      <c r="BV158">
        <v>9996.459259259258</v>
      </c>
      <c r="BW158">
        <v>0</v>
      </c>
      <c r="BX158">
        <v>9.298256296296296</v>
      </c>
      <c r="BY158">
        <v>-33.03747407407408</v>
      </c>
      <c r="BZ158">
        <v>710.6544074074075</v>
      </c>
      <c r="CA158">
        <v>743.864111111111</v>
      </c>
      <c r="CB158">
        <v>0.8483066666666667</v>
      </c>
      <c r="CC158">
        <v>726.4999259259259</v>
      </c>
      <c r="CD158">
        <v>23.34323703703704</v>
      </c>
      <c r="CE158">
        <v>2.180022592592592</v>
      </c>
      <c r="CF158">
        <v>2.103578518518519</v>
      </c>
      <c r="CG158">
        <v>18.81625925925926</v>
      </c>
      <c r="CH158">
        <v>18.2462962962963</v>
      </c>
      <c r="CI158">
        <v>1999.999259259259</v>
      </c>
      <c r="CJ158">
        <v>0.9799941111111109</v>
      </c>
      <c r="CK158">
        <v>0.02000591851851852</v>
      </c>
      <c r="CL158">
        <v>0</v>
      </c>
      <c r="CM158">
        <v>2.111448148148148</v>
      </c>
      <c r="CN158">
        <v>0</v>
      </c>
      <c r="CO158">
        <v>3323.676296296297</v>
      </c>
      <c r="CP158">
        <v>17338.18518518519</v>
      </c>
      <c r="CQ158">
        <v>36.60618518518518</v>
      </c>
      <c r="CR158">
        <v>38.29592592592593</v>
      </c>
      <c r="CS158">
        <v>37.18011111111111</v>
      </c>
      <c r="CT158">
        <v>36.41403703703703</v>
      </c>
      <c r="CU158">
        <v>36.84</v>
      </c>
      <c r="CV158">
        <v>1959.988888888889</v>
      </c>
      <c r="CW158">
        <v>40.01037037037037</v>
      </c>
      <c r="CX158">
        <v>0</v>
      </c>
      <c r="CY158">
        <v>1679508542.7</v>
      </c>
      <c r="CZ158">
        <v>0</v>
      </c>
      <c r="DA158">
        <v>0</v>
      </c>
      <c r="DB158" t="s">
        <v>356</v>
      </c>
      <c r="DC158">
        <v>1679454360.5</v>
      </c>
      <c r="DD158">
        <v>1679454360.5</v>
      </c>
      <c r="DE158">
        <v>0</v>
      </c>
      <c r="DF158">
        <v>-0.152</v>
      </c>
      <c r="DG158">
        <v>-0.046</v>
      </c>
      <c r="DH158">
        <v>3.296</v>
      </c>
      <c r="DI158">
        <v>0.35</v>
      </c>
      <c r="DJ158">
        <v>420</v>
      </c>
      <c r="DK158">
        <v>24</v>
      </c>
      <c r="DL158">
        <v>0.27</v>
      </c>
      <c r="DM158">
        <v>0.09</v>
      </c>
      <c r="DN158">
        <v>-32.9952875</v>
      </c>
      <c r="DO158">
        <v>-0.8000859287053276</v>
      </c>
      <c r="DP158">
        <v>0.08896764914141575</v>
      </c>
      <c r="DQ158">
        <v>0</v>
      </c>
      <c r="DR158">
        <v>0.8469386</v>
      </c>
      <c r="DS158">
        <v>0.02950993621013172</v>
      </c>
      <c r="DT158">
        <v>0.002888666308177533</v>
      </c>
      <c r="DU158">
        <v>1</v>
      </c>
      <c r="DV158">
        <v>1</v>
      </c>
      <c r="DW158">
        <v>2</v>
      </c>
      <c r="DX158" t="s">
        <v>357</v>
      </c>
      <c r="DY158">
        <v>2.9809</v>
      </c>
      <c r="DZ158">
        <v>2.72839</v>
      </c>
      <c r="EA158">
        <v>0.125904</v>
      </c>
      <c r="EB158">
        <v>0.131085</v>
      </c>
      <c r="EC158">
        <v>0.10763</v>
      </c>
      <c r="ED158">
        <v>0.105916</v>
      </c>
      <c r="EE158">
        <v>26295.8</v>
      </c>
      <c r="EF158">
        <v>25790.3</v>
      </c>
      <c r="EG158">
        <v>30608.5</v>
      </c>
      <c r="EH158">
        <v>29922.5</v>
      </c>
      <c r="EI158">
        <v>37669.6</v>
      </c>
      <c r="EJ158">
        <v>35211.1</v>
      </c>
      <c r="EK158">
        <v>46804.3</v>
      </c>
      <c r="EL158">
        <v>44491.4</v>
      </c>
      <c r="EM158">
        <v>1.8883</v>
      </c>
      <c r="EN158">
        <v>1.91098</v>
      </c>
      <c r="EO158">
        <v>0.124104</v>
      </c>
      <c r="EP158">
        <v>0</v>
      </c>
      <c r="EQ158">
        <v>25.4656</v>
      </c>
      <c r="ER158">
        <v>999.9</v>
      </c>
      <c r="ES158">
        <v>50.6</v>
      </c>
      <c r="ET158">
        <v>30</v>
      </c>
      <c r="EU158">
        <v>23.9232</v>
      </c>
      <c r="EV158">
        <v>63.2708</v>
      </c>
      <c r="EW158">
        <v>22.3117</v>
      </c>
      <c r="EX158">
        <v>1</v>
      </c>
      <c r="EY158">
        <v>-0.132741</v>
      </c>
      <c r="EZ158">
        <v>-0.236247</v>
      </c>
      <c r="FA158">
        <v>20.204</v>
      </c>
      <c r="FB158">
        <v>5.22807</v>
      </c>
      <c r="FC158">
        <v>11.968</v>
      </c>
      <c r="FD158">
        <v>4.9706</v>
      </c>
      <c r="FE158">
        <v>3.2895</v>
      </c>
      <c r="FF158">
        <v>9999</v>
      </c>
      <c r="FG158">
        <v>9999</v>
      </c>
      <c r="FH158">
        <v>9999</v>
      </c>
      <c r="FI158">
        <v>999.9</v>
      </c>
      <c r="FJ158">
        <v>4.97295</v>
      </c>
      <c r="FK158">
        <v>1.87698</v>
      </c>
      <c r="FL158">
        <v>1.87514</v>
      </c>
      <c r="FM158">
        <v>1.87793</v>
      </c>
      <c r="FN158">
        <v>1.87467</v>
      </c>
      <c r="FO158">
        <v>1.87835</v>
      </c>
      <c r="FP158">
        <v>1.87534</v>
      </c>
      <c r="FQ158">
        <v>1.8765</v>
      </c>
      <c r="FR158">
        <v>0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4.386</v>
      </c>
      <c r="GF158">
        <v>0.3625</v>
      </c>
      <c r="GG158">
        <v>1.972114183739502</v>
      </c>
      <c r="GH158">
        <v>0.004449671774874308</v>
      </c>
      <c r="GI158">
        <v>-1.829466635312074E-06</v>
      </c>
      <c r="GJ158">
        <v>4.661545964856727E-10</v>
      </c>
      <c r="GK158">
        <v>0.005649818396270764</v>
      </c>
      <c r="GL158">
        <v>0.003047750899037379</v>
      </c>
      <c r="GM158">
        <v>0.0005145890388989142</v>
      </c>
      <c r="GN158">
        <v>-5.930110997495773E-07</v>
      </c>
      <c r="GO158">
        <v>0</v>
      </c>
      <c r="GP158">
        <v>2134</v>
      </c>
      <c r="GQ158">
        <v>1</v>
      </c>
      <c r="GR158">
        <v>23</v>
      </c>
      <c r="GS158">
        <v>902.5</v>
      </c>
      <c r="GT158">
        <v>902.5</v>
      </c>
      <c r="GU158">
        <v>1.80664</v>
      </c>
      <c r="GV158">
        <v>2.55127</v>
      </c>
      <c r="GW158">
        <v>1.39893</v>
      </c>
      <c r="GX158">
        <v>2.3584</v>
      </c>
      <c r="GY158">
        <v>1.44897</v>
      </c>
      <c r="GZ158">
        <v>2.44873</v>
      </c>
      <c r="HA158">
        <v>36.1285</v>
      </c>
      <c r="HB158">
        <v>24.0525</v>
      </c>
      <c r="HC158">
        <v>18</v>
      </c>
      <c r="HD158">
        <v>488.997</v>
      </c>
      <c r="HE158">
        <v>474.455</v>
      </c>
      <c r="HF158">
        <v>25.0514</v>
      </c>
      <c r="HG158">
        <v>25.4001</v>
      </c>
      <c r="HH158">
        <v>30.0001</v>
      </c>
      <c r="HI158">
        <v>25.2253</v>
      </c>
      <c r="HJ158">
        <v>25.2989</v>
      </c>
      <c r="HK158">
        <v>36.2876</v>
      </c>
      <c r="HL158">
        <v>11.246</v>
      </c>
      <c r="HM158">
        <v>100</v>
      </c>
      <c r="HN158">
        <v>25.048</v>
      </c>
      <c r="HO158">
        <v>774.658</v>
      </c>
      <c r="HP158">
        <v>23.3847</v>
      </c>
      <c r="HQ158">
        <v>101.164</v>
      </c>
      <c r="HR158">
        <v>102.312</v>
      </c>
    </row>
    <row r="159" spans="1:226">
      <c r="A159">
        <v>143</v>
      </c>
      <c r="B159">
        <v>1679508517.6</v>
      </c>
      <c r="C159">
        <v>3261.5</v>
      </c>
      <c r="D159" t="s">
        <v>645</v>
      </c>
      <c r="E159" t="s">
        <v>646</v>
      </c>
      <c r="F159">
        <v>5</v>
      </c>
      <c r="G159" t="s">
        <v>353</v>
      </c>
      <c r="H159" t="s">
        <v>354</v>
      </c>
      <c r="I159">
        <v>1679508509.814285</v>
      </c>
      <c r="J159">
        <f>(K159)/1000</f>
        <v>0</v>
      </c>
      <c r="K159">
        <f>IF(BF159, AN159, AH159)</f>
        <v>0</v>
      </c>
      <c r="L159">
        <f>IF(BF159, AI159, AG159)</f>
        <v>0</v>
      </c>
      <c r="M159">
        <f>BH159 - IF(AU159&gt;1, L159*BB159*100.0/(AW159*BV159), 0)</f>
        <v>0</v>
      </c>
      <c r="N159">
        <f>((T159-J159/2)*M159-L159)/(T159+J159/2)</f>
        <v>0</v>
      </c>
      <c r="O159">
        <f>N159*(BO159+BP159)/1000.0</f>
        <v>0</v>
      </c>
      <c r="P159">
        <f>(BH159 - IF(AU159&gt;1, L159*BB159*100.0/(AW159*BV159), 0))*(BO159+BP159)/1000.0</f>
        <v>0</v>
      </c>
      <c r="Q159">
        <f>2.0/((1/S159-1/R159)+SIGN(S159)*SQRT((1/S159-1/R159)*(1/S159-1/R159) + 4*BC159/((BC159+1)*(BC159+1))*(2*1/S159*1/R159-1/R159*1/R159)))</f>
        <v>0</v>
      </c>
      <c r="R159">
        <f>IF(LEFT(BD159,1)&lt;&gt;"0",IF(LEFT(BD159,1)="1",3.0,BE159),$D$5+$E$5*(BV159*BO159/($K$5*1000))+$F$5*(BV159*BO159/($K$5*1000))*MAX(MIN(BB159,$J$5),$I$5)*MAX(MIN(BB159,$J$5),$I$5)+$G$5*MAX(MIN(BB159,$J$5),$I$5)*(BV159*BO159/($K$5*1000))+$H$5*(BV159*BO159/($K$5*1000))*(BV159*BO159/($K$5*1000)))</f>
        <v>0</v>
      </c>
      <c r="S159">
        <f>J159*(1000-(1000*0.61365*exp(17.502*W159/(240.97+W159))/(BO159+BP159)+BJ159)/2)/(1000*0.61365*exp(17.502*W159/(240.97+W159))/(BO159+BP159)-BJ159)</f>
        <v>0</v>
      </c>
      <c r="T159">
        <f>1/((BC159+1)/(Q159/1.6)+1/(R159/1.37)) + BC159/((BC159+1)/(Q159/1.6) + BC159/(R159/1.37))</f>
        <v>0</v>
      </c>
      <c r="U159">
        <f>(AX159*BA159)</f>
        <v>0</v>
      </c>
      <c r="V159">
        <f>(BQ159+(U159+2*0.95*5.67E-8*(((BQ159+$B$7)+273)^4-(BQ159+273)^4)-44100*J159)/(1.84*29.3*R159+8*0.95*5.67E-8*(BQ159+273)^3))</f>
        <v>0</v>
      </c>
      <c r="W159">
        <f>($C$7*BR159+$D$7*BS159+$E$7*V159)</f>
        <v>0</v>
      </c>
      <c r="X159">
        <f>0.61365*exp(17.502*W159/(240.97+W159))</f>
        <v>0</v>
      </c>
      <c r="Y159">
        <f>(Z159/AA159*100)</f>
        <v>0</v>
      </c>
      <c r="Z159">
        <f>BJ159*(BO159+BP159)/1000</f>
        <v>0</v>
      </c>
      <c r="AA159">
        <f>0.61365*exp(17.502*BQ159/(240.97+BQ159))</f>
        <v>0</v>
      </c>
      <c r="AB159">
        <f>(X159-BJ159*(BO159+BP159)/1000)</f>
        <v>0</v>
      </c>
      <c r="AC159">
        <f>(-J159*44100)</f>
        <v>0</v>
      </c>
      <c r="AD159">
        <f>2*29.3*R159*0.92*(BQ159-W159)</f>
        <v>0</v>
      </c>
      <c r="AE159">
        <f>2*0.95*5.67E-8*(((BQ159+$B$7)+273)^4-(W159+273)^4)</f>
        <v>0</v>
      </c>
      <c r="AF159">
        <f>U159+AE159+AC159+AD159</f>
        <v>0</v>
      </c>
      <c r="AG159">
        <f>BN159*AU159*(BI159-BH159*(1000-AU159*BK159)/(1000-AU159*BJ159))/(100*BB159)</f>
        <v>0</v>
      </c>
      <c r="AH159">
        <f>1000*BN159*AU159*(BJ159-BK159)/(100*BB159*(1000-AU159*BJ159))</f>
        <v>0</v>
      </c>
      <c r="AI159">
        <f>(AJ159 - AK159 - BO159*1E3/(8.314*(BQ159+273.15)) * AM159/BN159 * AL159) * BN159/(100*BB159) * (1000 - BK159)/1000</f>
        <v>0</v>
      </c>
      <c r="AJ159">
        <v>777.0522355274777</v>
      </c>
      <c r="AK159">
        <v>751.7693515151512</v>
      </c>
      <c r="AL159">
        <v>3.403320759695527</v>
      </c>
      <c r="AM159">
        <v>63.93369429513372</v>
      </c>
      <c r="AN159">
        <f>(AP159 - AO159 + BO159*1E3/(8.314*(BQ159+273.15)) * AR159/BN159 * AQ159) * BN159/(100*BB159) * 1000/(1000 - AP159)</f>
        <v>0</v>
      </c>
      <c r="AO159">
        <v>23.33971995042465</v>
      </c>
      <c r="AP159">
        <v>24.18696666666666</v>
      </c>
      <c r="AQ159">
        <v>-3.713791676512786E-06</v>
      </c>
      <c r="AR159">
        <v>100.9875523592358</v>
      </c>
      <c r="AS159">
        <v>3</v>
      </c>
      <c r="AT159">
        <v>1</v>
      </c>
      <c r="AU159">
        <f>IF(AS159*$H$13&gt;=AW159,1.0,(AW159/(AW159-AS159*$H$13)))</f>
        <v>0</v>
      </c>
      <c r="AV159">
        <f>(AU159-1)*100</f>
        <v>0</v>
      </c>
      <c r="AW159">
        <f>MAX(0,($B$13+$C$13*BV159)/(1+$D$13*BV159)*BO159/(BQ159+273)*$E$13)</f>
        <v>0</v>
      </c>
      <c r="AX159">
        <f>$B$11*BW159+$C$11*BX159+$F$11*CI159*(1-CL159)</f>
        <v>0</v>
      </c>
      <c r="AY159">
        <f>AX159*AZ159</f>
        <v>0</v>
      </c>
      <c r="AZ159">
        <f>($B$11*$D$9+$C$11*$D$9+$F$11*((CV159+CN159)/MAX(CV159+CN159+CW159, 0.1)*$I$9+CW159/MAX(CV159+CN159+CW159, 0.1)*$J$9))/($B$11+$C$11+$F$11)</f>
        <v>0</v>
      </c>
      <c r="BA159">
        <f>($B$11*$K$9+$C$11*$K$9+$F$11*((CV159+CN159)/MAX(CV159+CN159+CW159, 0.1)*$P$9+CW159/MAX(CV159+CN159+CW159, 0.1)*$Q$9))/($B$11+$C$11+$F$11)</f>
        <v>0</v>
      </c>
      <c r="BB159">
        <v>1.65</v>
      </c>
      <c r="BC159">
        <v>0.5</v>
      </c>
      <c r="BD159" t="s">
        <v>355</v>
      </c>
      <c r="BE159">
        <v>2</v>
      </c>
      <c r="BF159" t="b">
        <v>1</v>
      </c>
      <c r="BG159">
        <v>1679508509.814285</v>
      </c>
      <c r="BH159">
        <v>709.2613928571428</v>
      </c>
      <c r="BI159">
        <v>742.3361785714286</v>
      </c>
      <c r="BJ159">
        <v>24.19084999999999</v>
      </c>
      <c r="BK159">
        <v>23.34143571428571</v>
      </c>
      <c r="BL159">
        <v>704.8986785714286</v>
      </c>
      <c r="BM159">
        <v>23.82842142857143</v>
      </c>
      <c r="BN159">
        <v>500.0371785714286</v>
      </c>
      <c r="BO159">
        <v>90.1154642857143</v>
      </c>
      <c r="BP159">
        <v>0.1000128035714286</v>
      </c>
      <c r="BQ159">
        <v>26.53637142857143</v>
      </c>
      <c r="BR159">
        <v>27.49656428571429</v>
      </c>
      <c r="BS159">
        <v>999.9000000000002</v>
      </c>
      <c r="BT159">
        <v>0</v>
      </c>
      <c r="BU159">
        <v>0</v>
      </c>
      <c r="BV159">
        <v>9992.683214285715</v>
      </c>
      <c r="BW159">
        <v>0</v>
      </c>
      <c r="BX159">
        <v>9.300164285714287</v>
      </c>
      <c r="BY159">
        <v>-33.07491071428571</v>
      </c>
      <c r="BZ159">
        <v>726.8443571428571</v>
      </c>
      <c r="CA159">
        <v>760.0775357142858</v>
      </c>
      <c r="CB159">
        <v>0.8494044642857144</v>
      </c>
      <c r="CC159">
        <v>742.3361785714286</v>
      </c>
      <c r="CD159">
        <v>23.34143571428571</v>
      </c>
      <c r="CE159">
        <v>2.179969285714286</v>
      </c>
      <c r="CF159">
        <v>2.103425357142857</v>
      </c>
      <c r="CG159">
        <v>18.81586428571429</v>
      </c>
      <c r="CH159">
        <v>18.24514285714286</v>
      </c>
      <c r="CI159">
        <v>1999.983571428571</v>
      </c>
      <c r="CJ159">
        <v>0.9799942499999997</v>
      </c>
      <c r="CK159">
        <v>0.020005775</v>
      </c>
      <c r="CL159">
        <v>0</v>
      </c>
      <c r="CM159">
        <v>2.104967857142857</v>
      </c>
      <c r="CN159">
        <v>0</v>
      </c>
      <c r="CO159">
        <v>3324.419285714285</v>
      </c>
      <c r="CP159">
        <v>17338.04285714286</v>
      </c>
      <c r="CQ159">
        <v>36.57560714285715</v>
      </c>
      <c r="CR159">
        <v>38.28542857142857</v>
      </c>
      <c r="CS159">
        <v>37.18257142857143</v>
      </c>
      <c r="CT159">
        <v>36.40157142857142</v>
      </c>
      <c r="CU159">
        <v>36.83</v>
      </c>
      <c r="CV159">
        <v>1959.973571428572</v>
      </c>
      <c r="CW159">
        <v>40.01</v>
      </c>
      <c r="CX159">
        <v>0</v>
      </c>
      <c r="CY159">
        <v>1679508547.5</v>
      </c>
      <c r="CZ159">
        <v>0</v>
      </c>
      <c r="DA159">
        <v>0</v>
      </c>
      <c r="DB159" t="s">
        <v>356</v>
      </c>
      <c r="DC159">
        <v>1679454360.5</v>
      </c>
      <c r="DD159">
        <v>1679454360.5</v>
      </c>
      <c r="DE159">
        <v>0</v>
      </c>
      <c r="DF159">
        <v>-0.152</v>
      </c>
      <c r="DG159">
        <v>-0.046</v>
      </c>
      <c r="DH159">
        <v>3.296</v>
      </c>
      <c r="DI159">
        <v>0.35</v>
      </c>
      <c r="DJ159">
        <v>420</v>
      </c>
      <c r="DK159">
        <v>24</v>
      </c>
      <c r="DL159">
        <v>0.27</v>
      </c>
      <c r="DM159">
        <v>0.09</v>
      </c>
      <c r="DN159">
        <v>-33.038705</v>
      </c>
      <c r="DO159">
        <v>-0.406678424014898</v>
      </c>
      <c r="DP159">
        <v>0.05748905961137295</v>
      </c>
      <c r="DQ159">
        <v>0</v>
      </c>
      <c r="DR159">
        <v>0.848439825</v>
      </c>
      <c r="DS159">
        <v>0.02009769230769055</v>
      </c>
      <c r="DT159">
        <v>0.002182723710040972</v>
      </c>
      <c r="DU159">
        <v>1</v>
      </c>
      <c r="DV159">
        <v>1</v>
      </c>
      <c r="DW159">
        <v>2</v>
      </c>
      <c r="DX159" t="s">
        <v>357</v>
      </c>
      <c r="DY159">
        <v>2.98085</v>
      </c>
      <c r="DZ159">
        <v>2.72836</v>
      </c>
      <c r="EA159">
        <v>0.127871</v>
      </c>
      <c r="EB159">
        <v>0.133043</v>
      </c>
      <c r="EC159">
        <v>0.107614</v>
      </c>
      <c r="ED159">
        <v>0.105912</v>
      </c>
      <c r="EE159">
        <v>26236.8</v>
      </c>
      <c r="EF159">
        <v>25732.4</v>
      </c>
      <c r="EG159">
        <v>30608.6</v>
      </c>
      <c r="EH159">
        <v>29922.6</v>
      </c>
      <c r="EI159">
        <v>37670.7</v>
      </c>
      <c r="EJ159">
        <v>35211.6</v>
      </c>
      <c r="EK159">
        <v>46804.7</v>
      </c>
      <c r="EL159">
        <v>44491.7</v>
      </c>
      <c r="EM159">
        <v>1.88855</v>
      </c>
      <c r="EN159">
        <v>1.91112</v>
      </c>
      <c r="EO159">
        <v>0.123851</v>
      </c>
      <c r="EP159">
        <v>0</v>
      </c>
      <c r="EQ159">
        <v>25.463</v>
      </c>
      <c r="ER159">
        <v>999.9</v>
      </c>
      <c r="ES159">
        <v>50.6</v>
      </c>
      <c r="ET159">
        <v>29.9</v>
      </c>
      <c r="EU159">
        <v>23.785</v>
      </c>
      <c r="EV159">
        <v>63.1608</v>
      </c>
      <c r="EW159">
        <v>22.5921</v>
      </c>
      <c r="EX159">
        <v>1</v>
      </c>
      <c r="EY159">
        <v>-0.132617</v>
      </c>
      <c r="EZ159">
        <v>-0.234414</v>
      </c>
      <c r="FA159">
        <v>20.2039</v>
      </c>
      <c r="FB159">
        <v>5.22837</v>
      </c>
      <c r="FC159">
        <v>11.968</v>
      </c>
      <c r="FD159">
        <v>4.9706</v>
      </c>
      <c r="FE159">
        <v>3.2895</v>
      </c>
      <c r="FF159">
        <v>9999</v>
      </c>
      <c r="FG159">
        <v>9999</v>
      </c>
      <c r="FH159">
        <v>9999</v>
      </c>
      <c r="FI159">
        <v>999.9</v>
      </c>
      <c r="FJ159">
        <v>4.97293</v>
      </c>
      <c r="FK159">
        <v>1.87699</v>
      </c>
      <c r="FL159">
        <v>1.87511</v>
      </c>
      <c r="FM159">
        <v>1.87792</v>
      </c>
      <c r="FN159">
        <v>1.87466</v>
      </c>
      <c r="FO159">
        <v>1.87831</v>
      </c>
      <c r="FP159">
        <v>1.87533</v>
      </c>
      <c r="FQ159">
        <v>1.87648</v>
      </c>
      <c r="FR159">
        <v>0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4.429</v>
      </c>
      <c r="GF159">
        <v>0.3623</v>
      </c>
      <c r="GG159">
        <v>1.972114183739502</v>
      </c>
      <c r="GH159">
        <v>0.004449671774874308</v>
      </c>
      <c r="GI159">
        <v>-1.829466635312074E-06</v>
      </c>
      <c r="GJ159">
        <v>4.661545964856727E-10</v>
      </c>
      <c r="GK159">
        <v>0.005649818396270764</v>
      </c>
      <c r="GL159">
        <v>0.003047750899037379</v>
      </c>
      <c r="GM159">
        <v>0.0005145890388989142</v>
      </c>
      <c r="GN159">
        <v>-5.930110997495773E-07</v>
      </c>
      <c r="GO159">
        <v>0</v>
      </c>
      <c r="GP159">
        <v>2134</v>
      </c>
      <c r="GQ159">
        <v>1</v>
      </c>
      <c r="GR159">
        <v>23</v>
      </c>
      <c r="GS159">
        <v>902.6</v>
      </c>
      <c r="GT159">
        <v>902.6</v>
      </c>
      <c r="GU159">
        <v>1.8396</v>
      </c>
      <c r="GV159">
        <v>2.54028</v>
      </c>
      <c r="GW159">
        <v>1.39893</v>
      </c>
      <c r="GX159">
        <v>2.3584</v>
      </c>
      <c r="GY159">
        <v>1.44897</v>
      </c>
      <c r="GZ159">
        <v>2.4939</v>
      </c>
      <c r="HA159">
        <v>36.1285</v>
      </c>
      <c r="HB159">
        <v>24.0612</v>
      </c>
      <c r="HC159">
        <v>18</v>
      </c>
      <c r="HD159">
        <v>489.132</v>
      </c>
      <c r="HE159">
        <v>474.552</v>
      </c>
      <c r="HF159">
        <v>25.0531</v>
      </c>
      <c r="HG159">
        <v>25.4003</v>
      </c>
      <c r="HH159">
        <v>30.0003</v>
      </c>
      <c r="HI159">
        <v>25.2253</v>
      </c>
      <c r="HJ159">
        <v>25.2989</v>
      </c>
      <c r="HK159">
        <v>36.8915</v>
      </c>
      <c r="HL159">
        <v>11.246</v>
      </c>
      <c r="HM159">
        <v>100</v>
      </c>
      <c r="HN159">
        <v>25.0527</v>
      </c>
      <c r="HO159">
        <v>788.019</v>
      </c>
      <c r="HP159">
        <v>23.3871</v>
      </c>
      <c r="HQ159">
        <v>101.165</v>
      </c>
      <c r="HR159">
        <v>102.312</v>
      </c>
    </row>
    <row r="160" spans="1:226">
      <c r="A160">
        <v>144</v>
      </c>
      <c r="B160">
        <v>1679508522.6</v>
      </c>
      <c r="C160">
        <v>3266.5</v>
      </c>
      <c r="D160" t="s">
        <v>647</v>
      </c>
      <c r="E160" t="s">
        <v>648</v>
      </c>
      <c r="F160">
        <v>5</v>
      </c>
      <c r="G160" t="s">
        <v>353</v>
      </c>
      <c r="H160" t="s">
        <v>354</v>
      </c>
      <c r="I160">
        <v>1679508515.1</v>
      </c>
      <c r="J160">
        <f>(K160)/1000</f>
        <v>0</v>
      </c>
      <c r="K160">
        <f>IF(BF160, AN160, AH160)</f>
        <v>0</v>
      </c>
      <c r="L160">
        <f>IF(BF160, AI160, AG160)</f>
        <v>0</v>
      </c>
      <c r="M160">
        <f>BH160 - IF(AU160&gt;1, L160*BB160*100.0/(AW160*BV160), 0)</f>
        <v>0</v>
      </c>
      <c r="N160">
        <f>((T160-J160/2)*M160-L160)/(T160+J160/2)</f>
        <v>0</v>
      </c>
      <c r="O160">
        <f>N160*(BO160+BP160)/1000.0</f>
        <v>0</v>
      </c>
      <c r="P160">
        <f>(BH160 - IF(AU160&gt;1, L160*BB160*100.0/(AW160*BV160), 0))*(BO160+BP160)/1000.0</f>
        <v>0</v>
      </c>
      <c r="Q160">
        <f>2.0/((1/S160-1/R160)+SIGN(S160)*SQRT((1/S160-1/R160)*(1/S160-1/R160) + 4*BC160/((BC160+1)*(BC160+1))*(2*1/S160*1/R160-1/R160*1/R160)))</f>
        <v>0</v>
      </c>
      <c r="R160">
        <f>IF(LEFT(BD160,1)&lt;&gt;"0",IF(LEFT(BD160,1)="1",3.0,BE160),$D$5+$E$5*(BV160*BO160/($K$5*1000))+$F$5*(BV160*BO160/($K$5*1000))*MAX(MIN(BB160,$J$5),$I$5)*MAX(MIN(BB160,$J$5),$I$5)+$G$5*MAX(MIN(BB160,$J$5),$I$5)*(BV160*BO160/($K$5*1000))+$H$5*(BV160*BO160/($K$5*1000))*(BV160*BO160/($K$5*1000)))</f>
        <v>0</v>
      </c>
      <c r="S160">
        <f>J160*(1000-(1000*0.61365*exp(17.502*W160/(240.97+W160))/(BO160+BP160)+BJ160)/2)/(1000*0.61365*exp(17.502*W160/(240.97+W160))/(BO160+BP160)-BJ160)</f>
        <v>0</v>
      </c>
      <c r="T160">
        <f>1/((BC160+1)/(Q160/1.6)+1/(R160/1.37)) + BC160/((BC160+1)/(Q160/1.6) + BC160/(R160/1.37))</f>
        <v>0</v>
      </c>
      <c r="U160">
        <f>(AX160*BA160)</f>
        <v>0</v>
      </c>
      <c r="V160">
        <f>(BQ160+(U160+2*0.95*5.67E-8*(((BQ160+$B$7)+273)^4-(BQ160+273)^4)-44100*J160)/(1.84*29.3*R160+8*0.95*5.67E-8*(BQ160+273)^3))</f>
        <v>0</v>
      </c>
      <c r="W160">
        <f>($C$7*BR160+$D$7*BS160+$E$7*V160)</f>
        <v>0</v>
      </c>
      <c r="X160">
        <f>0.61365*exp(17.502*W160/(240.97+W160))</f>
        <v>0</v>
      </c>
      <c r="Y160">
        <f>(Z160/AA160*100)</f>
        <v>0</v>
      </c>
      <c r="Z160">
        <f>BJ160*(BO160+BP160)/1000</f>
        <v>0</v>
      </c>
      <c r="AA160">
        <f>0.61365*exp(17.502*BQ160/(240.97+BQ160))</f>
        <v>0</v>
      </c>
      <c r="AB160">
        <f>(X160-BJ160*(BO160+BP160)/1000)</f>
        <v>0</v>
      </c>
      <c r="AC160">
        <f>(-J160*44100)</f>
        <v>0</v>
      </c>
      <c r="AD160">
        <f>2*29.3*R160*0.92*(BQ160-W160)</f>
        <v>0</v>
      </c>
      <c r="AE160">
        <f>2*0.95*5.67E-8*(((BQ160+$B$7)+273)^4-(W160+273)^4)</f>
        <v>0</v>
      </c>
      <c r="AF160">
        <f>U160+AE160+AC160+AD160</f>
        <v>0</v>
      </c>
      <c r="AG160">
        <f>BN160*AU160*(BI160-BH160*(1000-AU160*BK160)/(1000-AU160*BJ160))/(100*BB160)</f>
        <v>0</v>
      </c>
      <c r="AH160">
        <f>1000*BN160*AU160*(BJ160-BK160)/(100*BB160*(1000-AU160*BJ160))</f>
        <v>0</v>
      </c>
      <c r="AI160">
        <f>(AJ160 - AK160 - BO160*1E3/(8.314*(BQ160+273.15)) * AM160/BN160 * AL160) * BN160/(100*BB160) * (1000 - BK160)/1000</f>
        <v>0</v>
      </c>
      <c r="AJ160">
        <v>794.1471344379903</v>
      </c>
      <c r="AK160">
        <v>768.9288969696969</v>
      </c>
      <c r="AL160">
        <v>3.431963021376619</v>
      </c>
      <c r="AM160">
        <v>63.93369429513372</v>
      </c>
      <c r="AN160">
        <f>(AP160 - AO160 + BO160*1E3/(8.314*(BQ160+273.15)) * AR160/BN160 * AQ160) * BN160/(100*BB160) * 1000/(1000 - AP160)</f>
        <v>0</v>
      </c>
      <c r="AO160">
        <v>23.33757996589441</v>
      </c>
      <c r="AP160">
        <v>24.18590424242424</v>
      </c>
      <c r="AQ160">
        <v>-8.351702275425326E-07</v>
      </c>
      <c r="AR160">
        <v>100.9875523592358</v>
      </c>
      <c r="AS160">
        <v>3</v>
      </c>
      <c r="AT160">
        <v>1</v>
      </c>
      <c r="AU160">
        <f>IF(AS160*$H$13&gt;=AW160,1.0,(AW160/(AW160-AS160*$H$13)))</f>
        <v>0</v>
      </c>
      <c r="AV160">
        <f>(AU160-1)*100</f>
        <v>0</v>
      </c>
      <c r="AW160">
        <f>MAX(0,($B$13+$C$13*BV160)/(1+$D$13*BV160)*BO160/(BQ160+273)*$E$13)</f>
        <v>0</v>
      </c>
      <c r="AX160">
        <f>$B$11*BW160+$C$11*BX160+$F$11*CI160*(1-CL160)</f>
        <v>0</v>
      </c>
      <c r="AY160">
        <f>AX160*AZ160</f>
        <v>0</v>
      </c>
      <c r="AZ160">
        <f>($B$11*$D$9+$C$11*$D$9+$F$11*((CV160+CN160)/MAX(CV160+CN160+CW160, 0.1)*$I$9+CW160/MAX(CV160+CN160+CW160, 0.1)*$J$9))/($B$11+$C$11+$F$11)</f>
        <v>0</v>
      </c>
      <c r="BA160">
        <f>($B$11*$K$9+$C$11*$K$9+$F$11*((CV160+CN160)/MAX(CV160+CN160+CW160, 0.1)*$P$9+CW160/MAX(CV160+CN160+CW160, 0.1)*$Q$9))/($B$11+$C$11+$F$11)</f>
        <v>0</v>
      </c>
      <c r="BB160">
        <v>1.65</v>
      </c>
      <c r="BC160">
        <v>0.5</v>
      </c>
      <c r="BD160" t="s">
        <v>355</v>
      </c>
      <c r="BE160">
        <v>2</v>
      </c>
      <c r="BF160" t="b">
        <v>1</v>
      </c>
      <c r="BG160">
        <v>1679508515.1</v>
      </c>
      <c r="BH160">
        <v>726.9436296296296</v>
      </c>
      <c r="BI160">
        <v>760.0478888888889</v>
      </c>
      <c r="BJ160">
        <v>24.18932962962963</v>
      </c>
      <c r="BK160">
        <v>23.33963703703704</v>
      </c>
      <c r="BL160">
        <v>722.535851851852</v>
      </c>
      <c r="BM160">
        <v>23.82694814814815</v>
      </c>
      <c r="BN160">
        <v>500.0412222222222</v>
      </c>
      <c r="BO160">
        <v>90.11525925925926</v>
      </c>
      <c r="BP160">
        <v>0.09999690370370372</v>
      </c>
      <c r="BQ160">
        <v>26.53768148148148</v>
      </c>
      <c r="BR160">
        <v>27.49334814814815</v>
      </c>
      <c r="BS160">
        <v>999.9000000000001</v>
      </c>
      <c r="BT160">
        <v>0</v>
      </c>
      <c r="BU160">
        <v>0</v>
      </c>
      <c r="BV160">
        <v>9997.642962962962</v>
      </c>
      <c r="BW160">
        <v>0</v>
      </c>
      <c r="BX160">
        <v>9.306070370370371</v>
      </c>
      <c r="BY160">
        <v>-33.10446666666666</v>
      </c>
      <c r="BZ160">
        <v>744.9637407407407</v>
      </c>
      <c r="CA160">
        <v>778.211222222222</v>
      </c>
      <c r="CB160">
        <v>0.849689074074074</v>
      </c>
      <c r="CC160">
        <v>760.0478888888889</v>
      </c>
      <c r="CD160">
        <v>23.33963703703704</v>
      </c>
      <c r="CE160">
        <v>2.179828518518518</v>
      </c>
      <c r="CF160">
        <v>2.103258148148148</v>
      </c>
      <c r="CG160">
        <v>18.81482962962963</v>
      </c>
      <c r="CH160">
        <v>18.24387777777778</v>
      </c>
      <c r="CI160">
        <v>2000.012222222222</v>
      </c>
      <c r="CJ160">
        <v>0.9799945555555555</v>
      </c>
      <c r="CK160">
        <v>0.02000545925925926</v>
      </c>
      <c r="CL160">
        <v>0</v>
      </c>
      <c r="CM160">
        <v>2.069992592592593</v>
      </c>
      <c r="CN160">
        <v>0</v>
      </c>
      <c r="CO160">
        <v>3325.301481481482</v>
      </c>
      <c r="CP160">
        <v>17338.2962962963</v>
      </c>
      <c r="CQ160">
        <v>36.56222222222222</v>
      </c>
      <c r="CR160">
        <v>38.27066666666666</v>
      </c>
      <c r="CS160">
        <v>37.1685925925926</v>
      </c>
      <c r="CT160">
        <v>36.38644444444445</v>
      </c>
      <c r="CU160">
        <v>36.81674074074074</v>
      </c>
      <c r="CV160">
        <v>1960.002222222222</v>
      </c>
      <c r="CW160">
        <v>40.01</v>
      </c>
      <c r="CX160">
        <v>0</v>
      </c>
      <c r="CY160">
        <v>1679508552.9</v>
      </c>
      <c r="CZ160">
        <v>0</v>
      </c>
      <c r="DA160">
        <v>0</v>
      </c>
      <c r="DB160" t="s">
        <v>356</v>
      </c>
      <c r="DC160">
        <v>1679454360.5</v>
      </c>
      <c r="DD160">
        <v>1679454360.5</v>
      </c>
      <c r="DE160">
        <v>0</v>
      </c>
      <c r="DF160">
        <v>-0.152</v>
      </c>
      <c r="DG160">
        <v>-0.046</v>
      </c>
      <c r="DH160">
        <v>3.296</v>
      </c>
      <c r="DI160">
        <v>0.35</v>
      </c>
      <c r="DJ160">
        <v>420</v>
      </c>
      <c r="DK160">
        <v>24</v>
      </c>
      <c r="DL160">
        <v>0.27</v>
      </c>
      <c r="DM160">
        <v>0.09</v>
      </c>
      <c r="DN160">
        <v>-33.08261707317073</v>
      </c>
      <c r="DO160">
        <v>-0.3216773519164624</v>
      </c>
      <c r="DP160">
        <v>0.05395813599647525</v>
      </c>
      <c r="DQ160">
        <v>0</v>
      </c>
      <c r="DR160">
        <v>0.8491415853658536</v>
      </c>
      <c r="DS160">
        <v>0.003364264808362271</v>
      </c>
      <c r="DT160">
        <v>0.001431574265226578</v>
      </c>
      <c r="DU160">
        <v>1</v>
      </c>
      <c r="DV160">
        <v>1</v>
      </c>
      <c r="DW160">
        <v>2</v>
      </c>
      <c r="DX160" t="s">
        <v>357</v>
      </c>
      <c r="DY160">
        <v>2.98091</v>
      </c>
      <c r="DZ160">
        <v>2.72826</v>
      </c>
      <c r="EA160">
        <v>0.129825</v>
      </c>
      <c r="EB160">
        <v>0.13496</v>
      </c>
      <c r="EC160">
        <v>0.107609</v>
      </c>
      <c r="ED160">
        <v>0.105904</v>
      </c>
      <c r="EE160">
        <v>26177.6</v>
      </c>
      <c r="EF160">
        <v>25674.8</v>
      </c>
      <c r="EG160">
        <v>30608.1</v>
      </c>
      <c r="EH160">
        <v>29921.9</v>
      </c>
      <c r="EI160">
        <v>37670.6</v>
      </c>
      <c r="EJ160">
        <v>35211.3</v>
      </c>
      <c r="EK160">
        <v>46804.1</v>
      </c>
      <c r="EL160">
        <v>44490.7</v>
      </c>
      <c r="EM160">
        <v>1.88838</v>
      </c>
      <c r="EN160">
        <v>1.91115</v>
      </c>
      <c r="EO160">
        <v>0.123974</v>
      </c>
      <c r="EP160">
        <v>0</v>
      </c>
      <c r="EQ160">
        <v>25.4608</v>
      </c>
      <c r="ER160">
        <v>999.9</v>
      </c>
      <c r="ES160">
        <v>50.6</v>
      </c>
      <c r="ET160">
        <v>29.9</v>
      </c>
      <c r="EU160">
        <v>23.7846</v>
      </c>
      <c r="EV160">
        <v>63.1408</v>
      </c>
      <c r="EW160">
        <v>22.2997</v>
      </c>
      <c r="EX160">
        <v>1</v>
      </c>
      <c r="EY160">
        <v>-0.132421</v>
      </c>
      <c r="EZ160">
        <v>-0.229109</v>
      </c>
      <c r="FA160">
        <v>20.2041</v>
      </c>
      <c r="FB160">
        <v>5.22837</v>
      </c>
      <c r="FC160">
        <v>11.968</v>
      </c>
      <c r="FD160">
        <v>4.97035</v>
      </c>
      <c r="FE160">
        <v>3.2895</v>
      </c>
      <c r="FF160">
        <v>9999</v>
      </c>
      <c r="FG160">
        <v>9999</v>
      </c>
      <c r="FH160">
        <v>9999</v>
      </c>
      <c r="FI160">
        <v>999.9</v>
      </c>
      <c r="FJ160">
        <v>4.97295</v>
      </c>
      <c r="FK160">
        <v>1.87699</v>
      </c>
      <c r="FL160">
        <v>1.87513</v>
      </c>
      <c r="FM160">
        <v>1.87798</v>
      </c>
      <c r="FN160">
        <v>1.87466</v>
      </c>
      <c r="FO160">
        <v>1.87832</v>
      </c>
      <c r="FP160">
        <v>1.87534</v>
      </c>
      <c r="FQ160">
        <v>1.87651</v>
      </c>
      <c r="FR160">
        <v>0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4.471</v>
      </c>
      <c r="GF160">
        <v>0.3622</v>
      </c>
      <c r="GG160">
        <v>1.972114183739502</v>
      </c>
      <c r="GH160">
        <v>0.004449671774874308</v>
      </c>
      <c r="GI160">
        <v>-1.829466635312074E-06</v>
      </c>
      <c r="GJ160">
        <v>4.661545964856727E-10</v>
      </c>
      <c r="GK160">
        <v>0.005649818396270764</v>
      </c>
      <c r="GL160">
        <v>0.003047750899037379</v>
      </c>
      <c r="GM160">
        <v>0.0005145890388989142</v>
      </c>
      <c r="GN160">
        <v>-5.930110997495773E-07</v>
      </c>
      <c r="GO160">
        <v>0</v>
      </c>
      <c r="GP160">
        <v>2134</v>
      </c>
      <c r="GQ160">
        <v>1</v>
      </c>
      <c r="GR160">
        <v>23</v>
      </c>
      <c r="GS160">
        <v>902.7</v>
      </c>
      <c r="GT160">
        <v>902.7</v>
      </c>
      <c r="GU160">
        <v>1.87012</v>
      </c>
      <c r="GV160">
        <v>2.54883</v>
      </c>
      <c r="GW160">
        <v>1.39893</v>
      </c>
      <c r="GX160">
        <v>2.3584</v>
      </c>
      <c r="GY160">
        <v>1.44897</v>
      </c>
      <c r="GZ160">
        <v>2.43408</v>
      </c>
      <c r="HA160">
        <v>36.152</v>
      </c>
      <c r="HB160">
        <v>24.0525</v>
      </c>
      <c r="HC160">
        <v>18</v>
      </c>
      <c r="HD160">
        <v>489.047</v>
      </c>
      <c r="HE160">
        <v>474.583</v>
      </c>
      <c r="HF160">
        <v>25.056</v>
      </c>
      <c r="HG160">
        <v>25.4024</v>
      </c>
      <c r="HH160">
        <v>30.0003</v>
      </c>
      <c r="HI160">
        <v>25.2267</v>
      </c>
      <c r="HJ160">
        <v>25.3007</v>
      </c>
      <c r="HK160">
        <v>37.5589</v>
      </c>
      <c r="HL160">
        <v>11.246</v>
      </c>
      <c r="HM160">
        <v>100</v>
      </c>
      <c r="HN160">
        <v>25.0555</v>
      </c>
      <c r="HO160">
        <v>808.056</v>
      </c>
      <c r="HP160">
        <v>23.3871</v>
      </c>
      <c r="HQ160">
        <v>101.164</v>
      </c>
      <c r="HR160">
        <v>102.31</v>
      </c>
    </row>
    <row r="161" spans="1:226">
      <c r="A161">
        <v>145</v>
      </c>
      <c r="B161">
        <v>1679508527.6</v>
      </c>
      <c r="C161">
        <v>3271.5</v>
      </c>
      <c r="D161" t="s">
        <v>649</v>
      </c>
      <c r="E161" t="s">
        <v>650</v>
      </c>
      <c r="F161">
        <v>5</v>
      </c>
      <c r="G161" t="s">
        <v>353</v>
      </c>
      <c r="H161" t="s">
        <v>354</v>
      </c>
      <c r="I161">
        <v>1679508519.814285</v>
      </c>
      <c r="J161">
        <f>(K161)/1000</f>
        <v>0</v>
      </c>
      <c r="K161">
        <f>IF(BF161, AN161, AH161)</f>
        <v>0</v>
      </c>
      <c r="L161">
        <f>IF(BF161, AI161, AG161)</f>
        <v>0</v>
      </c>
      <c r="M161">
        <f>BH161 - IF(AU161&gt;1, L161*BB161*100.0/(AW161*BV161), 0)</f>
        <v>0</v>
      </c>
      <c r="N161">
        <f>((T161-J161/2)*M161-L161)/(T161+J161/2)</f>
        <v>0</v>
      </c>
      <c r="O161">
        <f>N161*(BO161+BP161)/1000.0</f>
        <v>0</v>
      </c>
      <c r="P161">
        <f>(BH161 - IF(AU161&gt;1, L161*BB161*100.0/(AW161*BV161), 0))*(BO161+BP161)/1000.0</f>
        <v>0</v>
      </c>
      <c r="Q161">
        <f>2.0/((1/S161-1/R161)+SIGN(S161)*SQRT((1/S161-1/R161)*(1/S161-1/R161) + 4*BC161/((BC161+1)*(BC161+1))*(2*1/S161*1/R161-1/R161*1/R161)))</f>
        <v>0</v>
      </c>
      <c r="R161">
        <f>IF(LEFT(BD161,1)&lt;&gt;"0",IF(LEFT(BD161,1)="1",3.0,BE161),$D$5+$E$5*(BV161*BO161/($K$5*1000))+$F$5*(BV161*BO161/($K$5*1000))*MAX(MIN(BB161,$J$5),$I$5)*MAX(MIN(BB161,$J$5),$I$5)+$G$5*MAX(MIN(BB161,$J$5),$I$5)*(BV161*BO161/($K$5*1000))+$H$5*(BV161*BO161/($K$5*1000))*(BV161*BO161/($K$5*1000)))</f>
        <v>0</v>
      </c>
      <c r="S161">
        <f>J161*(1000-(1000*0.61365*exp(17.502*W161/(240.97+W161))/(BO161+BP161)+BJ161)/2)/(1000*0.61365*exp(17.502*W161/(240.97+W161))/(BO161+BP161)-BJ161)</f>
        <v>0</v>
      </c>
      <c r="T161">
        <f>1/((BC161+1)/(Q161/1.6)+1/(R161/1.37)) + BC161/((BC161+1)/(Q161/1.6) + BC161/(R161/1.37))</f>
        <v>0</v>
      </c>
      <c r="U161">
        <f>(AX161*BA161)</f>
        <v>0</v>
      </c>
      <c r="V161">
        <f>(BQ161+(U161+2*0.95*5.67E-8*(((BQ161+$B$7)+273)^4-(BQ161+273)^4)-44100*J161)/(1.84*29.3*R161+8*0.95*5.67E-8*(BQ161+273)^3))</f>
        <v>0</v>
      </c>
      <c r="W161">
        <f>($C$7*BR161+$D$7*BS161+$E$7*V161)</f>
        <v>0</v>
      </c>
      <c r="X161">
        <f>0.61365*exp(17.502*W161/(240.97+W161))</f>
        <v>0</v>
      </c>
      <c r="Y161">
        <f>(Z161/AA161*100)</f>
        <v>0</v>
      </c>
      <c r="Z161">
        <f>BJ161*(BO161+BP161)/1000</f>
        <v>0</v>
      </c>
      <c r="AA161">
        <f>0.61365*exp(17.502*BQ161/(240.97+BQ161))</f>
        <v>0</v>
      </c>
      <c r="AB161">
        <f>(X161-BJ161*(BO161+BP161)/1000)</f>
        <v>0</v>
      </c>
      <c r="AC161">
        <f>(-J161*44100)</f>
        <v>0</v>
      </c>
      <c r="AD161">
        <f>2*29.3*R161*0.92*(BQ161-W161)</f>
        <v>0</v>
      </c>
      <c r="AE161">
        <f>2*0.95*5.67E-8*(((BQ161+$B$7)+273)^4-(W161+273)^4)</f>
        <v>0</v>
      </c>
      <c r="AF161">
        <f>U161+AE161+AC161+AD161</f>
        <v>0</v>
      </c>
      <c r="AG161">
        <f>BN161*AU161*(BI161-BH161*(1000-AU161*BK161)/(1000-AU161*BJ161))/(100*BB161)</f>
        <v>0</v>
      </c>
      <c r="AH161">
        <f>1000*BN161*AU161*(BJ161-BK161)/(100*BB161*(1000-AU161*BJ161))</f>
        <v>0</v>
      </c>
      <c r="AI161">
        <f>(AJ161 - AK161 - BO161*1E3/(8.314*(BQ161+273.15)) * AM161/BN161 * AL161) * BN161/(100*BB161) * (1000 - BK161)/1000</f>
        <v>0</v>
      </c>
      <c r="AJ161">
        <v>811.226325909736</v>
      </c>
      <c r="AK161">
        <v>786.0965393939395</v>
      </c>
      <c r="AL161">
        <v>3.438073640143885</v>
      </c>
      <c r="AM161">
        <v>63.93369429513372</v>
      </c>
      <c r="AN161">
        <f>(AP161 - AO161 + BO161*1E3/(8.314*(BQ161+273.15)) * AR161/BN161 * AQ161) * BN161/(100*BB161) * 1000/(1000 - AP161)</f>
        <v>0</v>
      </c>
      <c r="AO161">
        <v>23.3345154633527</v>
      </c>
      <c r="AP161">
        <v>24.18451878787879</v>
      </c>
      <c r="AQ161">
        <v>-7.894648867730368E-07</v>
      </c>
      <c r="AR161">
        <v>100.9875523592358</v>
      </c>
      <c r="AS161">
        <v>3</v>
      </c>
      <c r="AT161">
        <v>1</v>
      </c>
      <c r="AU161">
        <f>IF(AS161*$H$13&gt;=AW161,1.0,(AW161/(AW161-AS161*$H$13)))</f>
        <v>0</v>
      </c>
      <c r="AV161">
        <f>(AU161-1)*100</f>
        <v>0</v>
      </c>
      <c r="AW161">
        <f>MAX(0,($B$13+$C$13*BV161)/(1+$D$13*BV161)*BO161/(BQ161+273)*$E$13)</f>
        <v>0</v>
      </c>
      <c r="AX161">
        <f>$B$11*BW161+$C$11*BX161+$F$11*CI161*(1-CL161)</f>
        <v>0</v>
      </c>
      <c r="AY161">
        <f>AX161*AZ161</f>
        <v>0</v>
      </c>
      <c r="AZ161">
        <f>($B$11*$D$9+$C$11*$D$9+$F$11*((CV161+CN161)/MAX(CV161+CN161+CW161, 0.1)*$I$9+CW161/MAX(CV161+CN161+CW161, 0.1)*$J$9))/($B$11+$C$11+$F$11)</f>
        <v>0</v>
      </c>
      <c r="BA161">
        <f>($B$11*$K$9+$C$11*$K$9+$F$11*((CV161+CN161)/MAX(CV161+CN161+CW161, 0.1)*$P$9+CW161/MAX(CV161+CN161+CW161, 0.1)*$Q$9))/($B$11+$C$11+$F$11)</f>
        <v>0</v>
      </c>
      <c r="BB161">
        <v>1.65</v>
      </c>
      <c r="BC161">
        <v>0.5</v>
      </c>
      <c r="BD161" t="s">
        <v>355</v>
      </c>
      <c r="BE161">
        <v>2</v>
      </c>
      <c r="BF161" t="b">
        <v>1</v>
      </c>
      <c r="BG161">
        <v>1679508519.814285</v>
      </c>
      <c r="BH161">
        <v>742.6997142857143</v>
      </c>
      <c r="BI161">
        <v>775.8017500000002</v>
      </c>
      <c r="BJ161">
        <v>24.18688571428572</v>
      </c>
      <c r="BK161">
        <v>23.33753571428571</v>
      </c>
      <c r="BL161">
        <v>738.2522857142859</v>
      </c>
      <c r="BM161">
        <v>23.82457142857143</v>
      </c>
      <c r="BN161">
        <v>500.0383928571428</v>
      </c>
      <c r="BO161">
        <v>90.11534642857143</v>
      </c>
      <c r="BP161">
        <v>0.1000620964285714</v>
      </c>
      <c r="BQ161">
        <v>26.53978214285715</v>
      </c>
      <c r="BR161">
        <v>27.49191428571429</v>
      </c>
      <c r="BS161">
        <v>999.9000000000002</v>
      </c>
      <c r="BT161">
        <v>0</v>
      </c>
      <c r="BU161">
        <v>0</v>
      </c>
      <c r="BV161">
        <v>9992.652142857143</v>
      </c>
      <c r="BW161">
        <v>0</v>
      </c>
      <c r="BX161">
        <v>9.312328571428571</v>
      </c>
      <c r="BY161">
        <v>-33.10215</v>
      </c>
      <c r="BZ161">
        <v>761.1084999999999</v>
      </c>
      <c r="CA161">
        <v>794.33975</v>
      </c>
      <c r="CB161">
        <v>0.8493564285714286</v>
      </c>
      <c r="CC161">
        <v>775.8017500000002</v>
      </c>
      <c r="CD161">
        <v>23.33753571428571</v>
      </c>
      <c r="CE161">
        <v>2.179610357142857</v>
      </c>
      <c r="CF161">
        <v>2.103070714285715</v>
      </c>
      <c r="CG161">
        <v>18.81323214285714</v>
      </c>
      <c r="CH161">
        <v>18.24246071428572</v>
      </c>
      <c r="CI161">
        <v>2000.008571428571</v>
      </c>
      <c r="CJ161">
        <v>0.9799944642857142</v>
      </c>
      <c r="CK161">
        <v>0.02000555357142858</v>
      </c>
      <c r="CL161">
        <v>0</v>
      </c>
      <c r="CM161">
        <v>2.098510714285715</v>
      </c>
      <c r="CN161">
        <v>0</v>
      </c>
      <c r="CO161">
        <v>3326.037142857143</v>
      </c>
      <c r="CP161">
        <v>17338.26785714286</v>
      </c>
      <c r="CQ161">
        <v>36.55328571428571</v>
      </c>
      <c r="CR161">
        <v>38.25885714285715</v>
      </c>
      <c r="CS161">
        <v>37.16707142857143</v>
      </c>
      <c r="CT161">
        <v>36.37935714285714</v>
      </c>
      <c r="CU161">
        <v>36.79660714285713</v>
      </c>
      <c r="CV161">
        <v>1959.998571428572</v>
      </c>
      <c r="CW161">
        <v>40.01</v>
      </c>
      <c r="CX161">
        <v>0</v>
      </c>
      <c r="CY161">
        <v>1679508557.7</v>
      </c>
      <c r="CZ161">
        <v>0</v>
      </c>
      <c r="DA161">
        <v>0</v>
      </c>
      <c r="DB161" t="s">
        <v>356</v>
      </c>
      <c r="DC161">
        <v>1679454360.5</v>
      </c>
      <c r="DD161">
        <v>1679454360.5</v>
      </c>
      <c r="DE161">
        <v>0</v>
      </c>
      <c r="DF161">
        <v>-0.152</v>
      </c>
      <c r="DG161">
        <v>-0.046</v>
      </c>
      <c r="DH161">
        <v>3.296</v>
      </c>
      <c r="DI161">
        <v>0.35</v>
      </c>
      <c r="DJ161">
        <v>420</v>
      </c>
      <c r="DK161">
        <v>24</v>
      </c>
      <c r="DL161">
        <v>0.27</v>
      </c>
      <c r="DM161">
        <v>0.09</v>
      </c>
      <c r="DN161">
        <v>-33.09899249999999</v>
      </c>
      <c r="DO161">
        <v>-0.09659099437144432</v>
      </c>
      <c r="DP161">
        <v>0.04687464873201697</v>
      </c>
      <c r="DQ161">
        <v>1</v>
      </c>
      <c r="DR161">
        <v>0.8496220250000001</v>
      </c>
      <c r="DS161">
        <v>-0.004991673545965583</v>
      </c>
      <c r="DT161">
        <v>0.00118266456545168</v>
      </c>
      <c r="DU161">
        <v>1</v>
      </c>
      <c r="DV161">
        <v>2</v>
      </c>
      <c r="DW161">
        <v>2</v>
      </c>
      <c r="DX161" t="s">
        <v>438</v>
      </c>
      <c r="DY161">
        <v>2.98092</v>
      </c>
      <c r="DZ161">
        <v>2.72835</v>
      </c>
      <c r="EA161">
        <v>0.131757</v>
      </c>
      <c r="EB161">
        <v>0.136861</v>
      </c>
      <c r="EC161">
        <v>0.107603</v>
      </c>
      <c r="ED161">
        <v>0.105893</v>
      </c>
      <c r="EE161">
        <v>26119.7</v>
      </c>
      <c r="EF161">
        <v>25618.3</v>
      </c>
      <c r="EG161">
        <v>30608.4</v>
      </c>
      <c r="EH161">
        <v>29921.7</v>
      </c>
      <c r="EI161">
        <v>37671.5</v>
      </c>
      <c r="EJ161">
        <v>35211.6</v>
      </c>
      <c r="EK161">
        <v>46804.7</v>
      </c>
      <c r="EL161">
        <v>44490.4</v>
      </c>
      <c r="EM161">
        <v>1.88822</v>
      </c>
      <c r="EN161">
        <v>1.91115</v>
      </c>
      <c r="EO161">
        <v>0.124015</v>
      </c>
      <c r="EP161">
        <v>0</v>
      </c>
      <c r="EQ161">
        <v>25.4592</v>
      </c>
      <c r="ER161">
        <v>999.9</v>
      </c>
      <c r="ES161">
        <v>50.6</v>
      </c>
      <c r="ET161">
        <v>29.9</v>
      </c>
      <c r="EU161">
        <v>23.7847</v>
      </c>
      <c r="EV161">
        <v>63.3608</v>
      </c>
      <c r="EW161">
        <v>22.528</v>
      </c>
      <c r="EX161">
        <v>1</v>
      </c>
      <c r="EY161">
        <v>-0.132147</v>
      </c>
      <c r="EZ161">
        <v>-0.245218</v>
      </c>
      <c r="FA161">
        <v>20.2041</v>
      </c>
      <c r="FB161">
        <v>5.22807</v>
      </c>
      <c r="FC161">
        <v>11.968</v>
      </c>
      <c r="FD161">
        <v>4.97055</v>
      </c>
      <c r="FE161">
        <v>3.28948</v>
      </c>
      <c r="FF161">
        <v>9999</v>
      </c>
      <c r="FG161">
        <v>9999</v>
      </c>
      <c r="FH161">
        <v>9999</v>
      </c>
      <c r="FI161">
        <v>999.9</v>
      </c>
      <c r="FJ161">
        <v>4.97295</v>
      </c>
      <c r="FK161">
        <v>1.87704</v>
      </c>
      <c r="FL161">
        <v>1.87515</v>
      </c>
      <c r="FM161">
        <v>1.87801</v>
      </c>
      <c r="FN161">
        <v>1.87467</v>
      </c>
      <c r="FO161">
        <v>1.87834</v>
      </c>
      <c r="FP161">
        <v>1.87538</v>
      </c>
      <c r="FQ161">
        <v>1.87653</v>
      </c>
      <c r="FR161">
        <v>0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4.512</v>
      </c>
      <c r="GF161">
        <v>0.3623</v>
      </c>
      <c r="GG161">
        <v>1.972114183739502</v>
      </c>
      <c r="GH161">
        <v>0.004449671774874308</v>
      </c>
      <c r="GI161">
        <v>-1.829466635312074E-06</v>
      </c>
      <c r="GJ161">
        <v>4.661545964856727E-10</v>
      </c>
      <c r="GK161">
        <v>0.005649818396270764</v>
      </c>
      <c r="GL161">
        <v>0.003047750899037379</v>
      </c>
      <c r="GM161">
        <v>0.0005145890388989142</v>
      </c>
      <c r="GN161">
        <v>-5.930110997495773E-07</v>
      </c>
      <c r="GO161">
        <v>0</v>
      </c>
      <c r="GP161">
        <v>2134</v>
      </c>
      <c r="GQ161">
        <v>1</v>
      </c>
      <c r="GR161">
        <v>23</v>
      </c>
      <c r="GS161">
        <v>902.8</v>
      </c>
      <c r="GT161">
        <v>902.8</v>
      </c>
      <c r="GU161">
        <v>1.90308</v>
      </c>
      <c r="GV161">
        <v>2.5354</v>
      </c>
      <c r="GW161">
        <v>1.39893</v>
      </c>
      <c r="GX161">
        <v>2.3584</v>
      </c>
      <c r="GY161">
        <v>1.44897</v>
      </c>
      <c r="GZ161">
        <v>2.49268</v>
      </c>
      <c r="HA161">
        <v>36.1285</v>
      </c>
      <c r="HB161">
        <v>24.0525</v>
      </c>
      <c r="HC161">
        <v>18</v>
      </c>
      <c r="HD161">
        <v>488.971</v>
      </c>
      <c r="HE161">
        <v>474.586</v>
      </c>
      <c r="HF161">
        <v>25.0598</v>
      </c>
      <c r="HG161">
        <v>25.4028</v>
      </c>
      <c r="HH161">
        <v>30.0003</v>
      </c>
      <c r="HI161">
        <v>25.2275</v>
      </c>
      <c r="HJ161">
        <v>25.301</v>
      </c>
      <c r="HK161">
        <v>38.1653</v>
      </c>
      <c r="HL161">
        <v>11.246</v>
      </c>
      <c r="HM161">
        <v>100</v>
      </c>
      <c r="HN161">
        <v>25.0635</v>
      </c>
      <c r="HO161">
        <v>821.413</v>
      </c>
      <c r="HP161">
        <v>23.3871</v>
      </c>
      <c r="HQ161">
        <v>101.165</v>
      </c>
      <c r="HR161">
        <v>102.309</v>
      </c>
    </row>
    <row r="162" spans="1:226">
      <c r="A162">
        <v>146</v>
      </c>
      <c r="B162">
        <v>1679508532.6</v>
      </c>
      <c r="C162">
        <v>3276.5</v>
      </c>
      <c r="D162" t="s">
        <v>651</v>
      </c>
      <c r="E162" t="s">
        <v>652</v>
      </c>
      <c r="F162">
        <v>5</v>
      </c>
      <c r="G162" t="s">
        <v>353</v>
      </c>
      <c r="H162" t="s">
        <v>354</v>
      </c>
      <c r="I162">
        <v>1679508525.1</v>
      </c>
      <c r="J162">
        <f>(K162)/1000</f>
        <v>0</v>
      </c>
      <c r="K162">
        <f>IF(BF162, AN162, AH162)</f>
        <v>0</v>
      </c>
      <c r="L162">
        <f>IF(BF162, AI162, AG162)</f>
        <v>0</v>
      </c>
      <c r="M162">
        <f>BH162 - IF(AU162&gt;1, L162*BB162*100.0/(AW162*BV162), 0)</f>
        <v>0</v>
      </c>
      <c r="N162">
        <f>((T162-J162/2)*M162-L162)/(T162+J162/2)</f>
        <v>0</v>
      </c>
      <c r="O162">
        <f>N162*(BO162+BP162)/1000.0</f>
        <v>0</v>
      </c>
      <c r="P162">
        <f>(BH162 - IF(AU162&gt;1, L162*BB162*100.0/(AW162*BV162), 0))*(BO162+BP162)/1000.0</f>
        <v>0</v>
      </c>
      <c r="Q162">
        <f>2.0/((1/S162-1/R162)+SIGN(S162)*SQRT((1/S162-1/R162)*(1/S162-1/R162) + 4*BC162/((BC162+1)*(BC162+1))*(2*1/S162*1/R162-1/R162*1/R162)))</f>
        <v>0</v>
      </c>
      <c r="R162">
        <f>IF(LEFT(BD162,1)&lt;&gt;"0",IF(LEFT(BD162,1)="1",3.0,BE162),$D$5+$E$5*(BV162*BO162/($K$5*1000))+$F$5*(BV162*BO162/($K$5*1000))*MAX(MIN(BB162,$J$5),$I$5)*MAX(MIN(BB162,$J$5),$I$5)+$G$5*MAX(MIN(BB162,$J$5),$I$5)*(BV162*BO162/($K$5*1000))+$H$5*(BV162*BO162/($K$5*1000))*(BV162*BO162/($K$5*1000)))</f>
        <v>0</v>
      </c>
      <c r="S162">
        <f>J162*(1000-(1000*0.61365*exp(17.502*W162/(240.97+W162))/(BO162+BP162)+BJ162)/2)/(1000*0.61365*exp(17.502*W162/(240.97+W162))/(BO162+BP162)-BJ162)</f>
        <v>0</v>
      </c>
      <c r="T162">
        <f>1/((BC162+1)/(Q162/1.6)+1/(R162/1.37)) + BC162/((BC162+1)/(Q162/1.6) + BC162/(R162/1.37))</f>
        <v>0</v>
      </c>
      <c r="U162">
        <f>(AX162*BA162)</f>
        <v>0</v>
      </c>
      <c r="V162">
        <f>(BQ162+(U162+2*0.95*5.67E-8*(((BQ162+$B$7)+273)^4-(BQ162+273)^4)-44100*J162)/(1.84*29.3*R162+8*0.95*5.67E-8*(BQ162+273)^3))</f>
        <v>0</v>
      </c>
      <c r="W162">
        <f>($C$7*BR162+$D$7*BS162+$E$7*V162)</f>
        <v>0</v>
      </c>
      <c r="X162">
        <f>0.61365*exp(17.502*W162/(240.97+W162))</f>
        <v>0</v>
      </c>
      <c r="Y162">
        <f>(Z162/AA162*100)</f>
        <v>0</v>
      </c>
      <c r="Z162">
        <f>BJ162*(BO162+BP162)/1000</f>
        <v>0</v>
      </c>
      <c r="AA162">
        <f>0.61365*exp(17.502*BQ162/(240.97+BQ162))</f>
        <v>0</v>
      </c>
      <c r="AB162">
        <f>(X162-BJ162*(BO162+BP162)/1000)</f>
        <v>0</v>
      </c>
      <c r="AC162">
        <f>(-J162*44100)</f>
        <v>0</v>
      </c>
      <c r="AD162">
        <f>2*29.3*R162*0.92*(BQ162-W162)</f>
        <v>0</v>
      </c>
      <c r="AE162">
        <f>2*0.95*5.67E-8*(((BQ162+$B$7)+273)^4-(W162+273)^4)</f>
        <v>0</v>
      </c>
      <c r="AF162">
        <f>U162+AE162+AC162+AD162</f>
        <v>0</v>
      </c>
      <c r="AG162">
        <f>BN162*AU162*(BI162-BH162*(1000-AU162*BK162)/(1000-AU162*BJ162))/(100*BB162)</f>
        <v>0</v>
      </c>
      <c r="AH162">
        <f>1000*BN162*AU162*(BJ162-BK162)/(100*BB162*(1000-AU162*BJ162))</f>
        <v>0</v>
      </c>
      <c r="AI162">
        <f>(AJ162 - AK162 - BO162*1E3/(8.314*(BQ162+273.15)) * AM162/BN162 * AL162) * BN162/(100*BB162) * (1000 - BK162)/1000</f>
        <v>0</v>
      </c>
      <c r="AJ162">
        <v>828.4271019367441</v>
      </c>
      <c r="AK162">
        <v>803.2630060606058</v>
      </c>
      <c r="AL162">
        <v>3.433665505546193</v>
      </c>
      <c r="AM162">
        <v>63.93369429513372</v>
      </c>
      <c r="AN162">
        <f>(AP162 - AO162 + BO162*1E3/(8.314*(BQ162+273.15)) * AR162/BN162 * AQ162) * BN162/(100*BB162) * 1000/(1000 - AP162)</f>
        <v>0</v>
      </c>
      <c r="AO162">
        <v>23.33286711561314</v>
      </c>
      <c r="AP162">
        <v>24.18067272727272</v>
      </c>
      <c r="AQ162">
        <v>-2.877958197638083E-06</v>
      </c>
      <c r="AR162">
        <v>100.9875523592358</v>
      </c>
      <c r="AS162">
        <v>3</v>
      </c>
      <c r="AT162">
        <v>1</v>
      </c>
      <c r="AU162">
        <f>IF(AS162*$H$13&gt;=AW162,1.0,(AW162/(AW162-AS162*$H$13)))</f>
        <v>0</v>
      </c>
      <c r="AV162">
        <f>(AU162-1)*100</f>
        <v>0</v>
      </c>
      <c r="AW162">
        <f>MAX(0,($B$13+$C$13*BV162)/(1+$D$13*BV162)*BO162/(BQ162+273)*$E$13)</f>
        <v>0</v>
      </c>
      <c r="AX162">
        <f>$B$11*BW162+$C$11*BX162+$F$11*CI162*(1-CL162)</f>
        <v>0</v>
      </c>
      <c r="AY162">
        <f>AX162*AZ162</f>
        <v>0</v>
      </c>
      <c r="AZ162">
        <f>($B$11*$D$9+$C$11*$D$9+$F$11*((CV162+CN162)/MAX(CV162+CN162+CW162, 0.1)*$I$9+CW162/MAX(CV162+CN162+CW162, 0.1)*$J$9))/($B$11+$C$11+$F$11)</f>
        <v>0</v>
      </c>
      <c r="BA162">
        <f>($B$11*$K$9+$C$11*$K$9+$F$11*((CV162+CN162)/MAX(CV162+CN162+CW162, 0.1)*$P$9+CW162/MAX(CV162+CN162+CW162, 0.1)*$Q$9))/($B$11+$C$11+$F$11)</f>
        <v>0</v>
      </c>
      <c r="BB162">
        <v>1.65</v>
      </c>
      <c r="BC162">
        <v>0.5</v>
      </c>
      <c r="BD162" t="s">
        <v>355</v>
      </c>
      <c r="BE162">
        <v>2</v>
      </c>
      <c r="BF162" t="b">
        <v>1</v>
      </c>
      <c r="BG162">
        <v>1679508525.1</v>
      </c>
      <c r="BH162">
        <v>760.3783703703704</v>
      </c>
      <c r="BI162">
        <v>793.488037037037</v>
      </c>
      <c r="BJ162">
        <v>24.18433333333333</v>
      </c>
      <c r="BK162">
        <v>23.3352037037037</v>
      </c>
      <c r="BL162">
        <v>755.8869259259258</v>
      </c>
      <c r="BM162">
        <v>23.82207777777778</v>
      </c>
      <c r="BN162">
        <v>500.0429259259258</v>
      </c>
      <c r="BO162">
        <v>90.11418518518519</v>
      </c>
      <c r="BP162">
        <v>0.1000359</v>
      </c>
      <c r="BQ162">
        <v>26.54041111111111</v>
      </c>
      <c r="BR162">
        <v>27.48997037037037</v>
      </c>
      <c r="BS162">
        <v>999.9000000000001</v>
      </c>
      <c r="BT162">
        <v>0</v>
      </c>
      <c r="BU162">
        <v>0</v>
      </c>
      <c r="BV162">
        <v>9994.714444444446</v>
      </c>
      <c r="BW162">
        <v>0</v>
      </c>
      <c r="BX162">
        <v>9.320830370370372</v>
      </c>
      <c r="BY162">
        <v>-33.10971851851852</v>
      </c>
      <c r="BZ162">
        <v>779.2233703703704</v>
      </c>
      <c r="CA162">
        <v>812.4466296296297</v>
      </c>
      <c r="CB162">
        <v>0.8491344444444444</v>
      </c>
      <c r="CC162">
        <v>793.488037037037</v>
      </c>
      <c r="CD162">
        <v>23.3352037037037</v>
      </c>
      <c r="CE162">
        <v>2.179351481481482</v>
      </c>
      <c r="CF162">
        <v>2.102834074074074</v>
      </c>
      <c r="CG162">
        <v>18.81133333333333</v>
      </c>
      <c r="CH162">
        <v>18.24065555555556</v>
      </c>
      <c r="CI162">
        <v>2000.023333333333</v>
      </c>
      <c r="CJ162">
        <v>0.9799941111111109</v>
      </c>
      <c r="CK162">
        <v>0.02000591851851852</v>
      </c>
      <c r="CL162">
        <v>0</v>
      </c>
      <c r="CM162">
        <v>2.073603703703704</v>
      </c>
      <c r="CN162">
        <v>0</v>
      </c>
      <c r="CO162">
        <v>3326.996666666667</v>
      </c>
      <c r="CP162">
        <v>17338.39259259259</v>
      </c>
      <c r="CQ162">
        <v>36.58766666666666</v>
      </c>
      <c r="CR162">
        <v>38.243</v>
      </c>
      <c r="CS162">
        <v>37.13396296296296</v>
      </c>
      <c r="CT162">
        <v>36.3632962962963</v>
      </c>
      <c r="CU162">
        <v>36.76596296296296</v>
      </c>
      <c r="CV162">
        <v>1960.012592592592</v>
      </c>
      <c r="CW162">
        <v>40.01074074074074</v>
      </c>
      <c r="CX162">
        <v>0</v>
      </c>
      <c r="CY162">
        <v>1679508562.5</v>
      </c>
      <c r="CZ162">
        <v>0</v>
      </c>
      <c r="DA162">
        <v>0</v>
      </c>
      <c r="DB162" t="s">
        <v>356</v>
      </c>
      <c r="DC162">
        <v>1679454360.5</v>
      </c>
      <c r="DD162">
        <v>1679454360.5</v>
      </c>
      <c r="DE162">
        <v>0</v>
      </c>
      <c r="DF162">
        <v>-0.152</v>
      </c>
      <c r="DG162">
        <v>-0.046</v>
      </c>
      <c r="DH162">
        <v>3.296</v>
      </c>
      <c r="DI162">
        <v>0.35</v>
      </c>
      <c r="DJ162">
        <v>420</v>
      </c>
      <c r="DK162">
        <v>24</v>
      </c>
      <c r="DL162">
        <v>0.27</v>
      </c>
      <c r="DM162">
        <v>0.09</v>
      </c>
      <c r="DN162">
        <v>-33.10754</v>
      </c>
      <c r="DO162">
        <v>-0.06717298311437359</v>
      </c>
      <c r="DP162">
        <v>0.04309977262120979</v>
      </c>
      <c r="DQ162">
        <v>1</v>
      </c>
      <c r="DR162">
        <v>0.849262675</v>
      </c>
      <c r="DS162">
        <v>-0.001162727954974721</v>
      </c>
      <c r="DT162">
        <v>0.0009865677723172458</v>
      </c>
      <c r="DU162">
        <v>1</v>
      </c>
      <c r="DV162">
        <v>2</v>
      </c>
      <c r="DW162">
        <v>2</v>
      </c>
      <c r="DX162" t="s">
        <v>438</v>
      </c>
      <c r="DY162">
        <v>2.98084</v>
      </c>
      <c r="DZ162">
        <v>2.72826</v>
      </c>
      <c r="EA162">
        <v>0.133669</v>
      </c>
      <c r="EB162">
        <v>0.138752</v>
      </c>
      <c r="EC162">
        <v>0.107591</v>
      </c>
      <c r="ED162">
        <v>0.105885</v>
      </c>
      <c r="EE162">
        <v>26062</v>
      </c>
      <c r="EF162">
        <v>25561.8</v>
      </c>
      <c r="EG162">
        <v>30608.2</v>
      </c>
      <c r="EH162">
        <v>29921.3</v>
      </c>
      <c r="EI162">
        <v>37671.8</v>
      </c>
      <c r="EJ162">
        <v>35211.4</v>
      </c>
      <c r="EK162">
        <v>46804.3</v>
      </c>
      <c r="EL162">
        <v>44489.5</v>
      </c>
      <c r="EM162">
        <v>1.88825</v>
      </c>
      <c r="EN162">
        <v>1.91107</v>
      </c>
      <c r="EO162">
        <v>0.124816</v>
      </c>
      <c r="EP162">
        <v>0</v>
      </c>
      <c r="EQ162">
        <v>25.456</v>
      </c>
      <c r="ER162">
        <v>999.9</v>
      </c>
      <c r="ES162">
        <v>50.6</v>
      </c>
      <c r="ET162">
        <v>29.9</v>
      </c>
      <c r="EU162">
        <v>23.7877</v>
      </c>
      <c r="EV162">
        <v>63.2808</v>
      </c>
      <c r="EW162">
        <v>22.2957</v>
      </c>
      <c r="EX162">
        <v>1</v>
      </c>
      <c r="EY162">
        <v>-0.13218</v>
      </c>
      <c r="EZ162">
        <v>-0.258829</v>
      </c>
      <c r="FA162">
        <v>20.204</v>
      </c>
      <c r="FB162">
        <v>5.22912</v>
      </c>
      <c r="FC162">
        <v>11.968</v>
      </c>
      <c r="FD162">
        <v>4.97115</v>
      </c>
      <c r="FE162">
        <v>3.28968</v>
      </c>
      <c r="FF162">
        <v>9999</v>
      </c>
      <c r="FG162">
        <v>9999</v>
      </c>
      <c r="FH162">
        <v>9999</v>
      </c>
      <c r="FI162">
        <v>999.9</v>
      </c>
      <c r="FJ162">
        <v>4.97292</v>
      </c>
      <c r="FK162">
        <v>1.87708</v>
      </c>
      <c r="FL162">
        <v>1.87515</v>
      </c>
      <c r="FM162">
        <v>1.87802</v>
      </c>
      <c r="FN162">
        <v>1.87469</v>
      </c>
      <c r="FO162">
        <v>1.87836</v>
      </c>
      <c r="FP162">
        <v>1.8754</v>
      </c>
      <c r="FQ162">
        <v>1.87653</v>
      </c>
      <c r="FR162">
        <v>0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4.553</v>
      </c>
      <c r="GF162">
        <v>0.3622</v>
      </c>
      <c r="GG162">
        <v>1.972114183739502</v>
      </c>
      <c r="GH162">
        <v>0.004449671774874308</v>
      </c>
      <c r="GI162">
        <v>-1.829466635312074E-06</v>
      </c>
      <c r="GJ162">
        <v>4.661545964856727E-10</v>
      </c>
      <c r="GK162">
        <v>0.005649818396270764</v>
      </c>
      <c r="GL162">
        <v>0.003047750899037379</v>
      </c>
      <c r="GM162">
        <v>0.0005145890388989142</v>
      </c>
      <c r="GN162">
        <v>-5.930110997495773E-07</v>
      </c>
      <c r="GO162">
        <v>0</v>
      </c>
      <c r="GP162">
        <v>2134</v>
      </c>
      <c r="GQ162">
        <v>1</v>
      </c>
      <c r="GR162">
        <v>23</v>
      </c>
      <c r="GS162">
        <v>902.9</v>
      </c>
      <c r="GT162">
        <v>902.9</v>
      </c>
      <c r="GU162">
        <v>1.93359</v>
      </c>
      <c r="GV162">
        <v>2.54761</v>
      </c>
      <c r="GW162">
        <v>1.39893</v>
      </c>
      <c r="GX162">
        <v>2.3584</v>
      </c>
      <c r="GY162">
        <v>1.44897</v>
      </c>
      <c r="GZ162">
        <v>2.44141</v>
      </c>
      <c r="HA162">
        <v>36.1285</v>
      </c>
      <c r="HB162">
        <v>24.0525</v>
      </c>
      <c r="HC162">
        <v>18</v>
      </c>
      <c r="HD162">
        <v>488.994</v>
      </c>
      <c r="HE162">
        <v>474.548</v>
      </c>
      <c r="HF162">
        <v>25.0682</v>
      </c>
      <c r="HG162">
        <v>25.4046</v>
      </c>
      <c r="HH162">
        <v>30.0001</v>
      </c>
      <c r="HI162">
        <v>25.2289</v>
      </c>
      <c r="HJ162">
        <v>25.3023</v>
      </c>
      <c r="HK162">
        <v>38.8254</v>
      </c>
      <c r="HL162">
        <v>11.246</v>
      </c>
      <c r="HM162">
        <v>100</v>
      </c>
      <c r="HN162">
        <v>25.0725</v>
      </c>
      <c r="HO162">
        <v>841.448</v>
      </c>
      <c r="HP162">
        <v>23.3871</v>
      </c>
      <c r="HQ162">
        <v>101.164</v>
      </c>
      <c r="HR162">
        <v>102.307</v>
      </c>
    </row>
    <row r="163" spans="1:226">
      <c r="A163">
        <v>147</v>
      </c>
      <c r="B163">
        <v>1679508537.6</v>
      </c>
      <c r="C163">
        <v>3281.5</v>
      </c>
      <c r="D163" t="s">
        <v>653</v>
      </c>
      <c r="E163" t="s">
        <v>654</v>
      </c>
      <c r="F163">
        <v>5</v>
      </c>
      <c r="G163" t="s">
        <v>353</v>
      </c>
      <c r="H163" t="s">
        <v>354</v>
      </c>
      <c r="I163">
        <v>1679508529.814285</v>
      </c>
      <c r="J163">
        <f>(K163)/1000</f>
        <v>0</v>
      </c>
      <c r="K163">
        <f>IF(BF163, AN163, AH163)</f>
        <v>0</v>
      </c>
      <c r="L163">
        <f>IF(BF163, AI163, AG163)</f>
        <v>0</v>
      </c>
      <c r="M163">
        <f>BH163 - IF(AU163&gt;1, L163*BB163*100.0/(AW163*BV163), 0)</f>
        <v>0</v>
      </c>
      <c r="N163">
        <f>((T163-J163/2)*M163-L163)/(T163+J163/2)</f>
        <v>0</v>
      </c>
      <c r="O163">
        <f>N163*(BO163+BP163)/1000.0</f>
        <v>0</v>
      </c>
      <c r="P163">
        <f>(BH163 - IF(AU163&gt;1, L163*BB163*100.0/(AW163*BV163), 0))*(BO163+BP163)/1000.0</f>
        <v>0</v>
      </c>
      <c r="Q163">
        <f>2.0/((1/S163-1/R163)+SIGN(S163)*SQRT((1/S163-1/R163)*(1/S163-1/R163) + 4*BC163/((BC163+1)*(BC163+1))*(2*1/S163*1/R163-1/R163*1/R163)))</f>
        <v>0</v>
      </c>
      <c r="R163">
        <f>IF(LEFT(BD163,1)&lt;&gt;"0",IF(LEFT(BD163,1)="1",3.0,BE163),$D$5+$E$5*(BV163*BO163/($K$5*1000))+$F$5*(BV163*BO163/($K$5*1000))*MAX(MIN(BB163,$J$5),$I$5)*MAX(MIN(BB163,$J$5),$I$5)+$G$5*MAX(MIN(BB163,$J$5),$I$5)*(BV163*BO163/($K$5*1000))+$H$5*(BV163*BO163/($K$5*1000))*(BV163*BO163/($K$5*1000)))</f>
        <v>0</v>
      </c>
      <c r="S163">
        <f>J163*(1000-(1000*0.61365*exp(17.502*W163/(240.97+W163))/(BO163+BP163)+BJ163)/2)/(1000*0.61365*exp(17.502*W163/(240.97+W163))/(BO163+BP163)-BJ163)</f>
        <v>0</v>
      </c>
      <c r="T163">
        <f>1/((BC163+1)/(Q163/1.6)+1/(R163/1.37)) + BC163/((BC163+1)/(Q163/1.6) + BC163/(R163/1.37))</f>
        <v>0</v>
      </c>
      <c r="U163">
        <f>(AX163*BA163)</f>
        <v>0</v>
      </c>
      <c r="V163">
        <f>(BQ163+(U163+2*0.95*5.67E-8*(((BQ163+$B$7)+273)^4-(BQ163+273)^4)-44100*J163)/(1.84*29.3*R163+8*0.95*5.67E-8*(BQ163+273)^3))</f>
        <v>0</v>
      </c>
      <c r="W163">
        <f>($C$7*BR163+$D$7*BS163+$E$7*V163)</f>
        <v>0</v>
      </c>
      <c r="X163">
        <f>0.61365*exp(17.502*W163/(240.97+W163))</f>
        <v>0</v>
      </c>
      <c r="Y163">
        <f>(Z163/AA163*100)</f>
        <v>0</v>
      </c>
      <c r="Z163">
        <f>BJ163*(BO163+BP163)/1000</f>
        <v>0</v>
      </c>
      <c r="AA163">
        <f>0.61365*exp(17.502*BQ163/(240.97+BQ163))</f>
        <v>0</v>
      </c>
      <c r="AB163">
        <f>(X163-BJ163*(BO163+BP163)/1000)</f>
        <v>0</v>
      </c>
      <c r="AC163">
        <f>(-J163*44100)</f>
        <v>0</v>
      </c>
      <c r="AD163">
        <f>2*29.3*R163*0.92*(BQ163-W163)</f>
        <v>0</v>
      </c>
      <c r="AE163">
        <f>2*0.95*5.67E-8*(((BQ163+$B$7)+273)^4-(W163+273)^4)</f>
        <v>0</v>
      </c>
      <c r="AF163">
        <f>U163+AE163+AC163+AD163</f>
        <v>0</v>
      </c>
      <c r="AG163">
        <f>BN163*AU163*(BI163-BH163*(1000-AU163*BK163)/(1000-AU163*BJ163))/(100*BB163)</f>
        <v>0</v>
      </c>
      <c r="AH163">
        <f>1000*BN163*AU163*(BJ163-BK163)/(100*BB163*(1000-AU163*BJ163))</f>
        <v>0</v>
      </c>
      <c r="AI163">
        <f>(AJ163 - AK163 - BO163*1E3/(8.314*(BQ163+273.15)) * AM163/BN163 * AL163) * BN163/(100*BB163) * (1000 - BK163)/1000</f>
        <v>0</v>
      </c>
      <c r="AJ163">
        <v>845.7155657874407</v>
      </c>
      <c r="AK163">
        <v>820.4947757575756</v>
      </c>
      <c r="AL163">
        <v>3.438460644099977</v>
      </c>
      <c r="AM163">
        <v>63.93369429513372</v>
      </c>
      <c r="AN163">
        <f>(AP163 - AO163 + BO163*1E3/(8.314*(BQ163+273.15)) * AR163/BN163 * AQ163) * BN163/(100*BB163) * 1000/(1000 - AP163)</f>
        <v>0</v>
      </c>
      <c r="AO163">
        <v>23.33100603796013</v>
      </c>
      <c r="AP163">
        <v>24.17731696969697</v>
      </c>
      <c r="AQ163">
        <v>-2.837959026649383E-06</v>
      </c>
      <c r="AR163">
        <v>100.9875523592358</v>
      </c>
      <c r="AS163">
        <v>3</v>
      </c>
      <c r="AT163">
        <v>1</v>
      </c>
      <c r="AU163">
        <f>IF(AS163*$H$13&gt;=AW163,1.0,(AW163/(AW163-AS163*$H$13)))</f>
        <v>0</v>
      </c>
      <c r="AV163">
        <f>(AU163-1)*100</f>
        <v>0</v>
      </c>
      <c r="AW163">
        <f>MAX(0,($B$13+$C$13*BV163)/(1+$D$13*BV163)*BO163/(BQ163+273)*$E$13)</f>
        <v>0</v>
      </c>
      <c r="AX163">
        <f>$B$11*BW163+$C$11*BX163+$F$11*CI163*(1-CL163)</f>
        <v>0</v>
      </c>
      <c r="AY163">
        <f>AX163*AZ163</f>
        <v>0</v>
      </c>
      <c r="AZ163">
        <f>($B$11*$D$9+$C$11*$D$9+$F$11*((CV163+CN163)/MAX(CV163+CN163+CW163, 0.1)*$I$9+CW163/MAX(CV163+CN163+CW163, 0.1)*$J$9))/($B$11+$C$11+$F$11)</f>
        <v>0</v>
      </c>
      <c r="BA163">
        <f>($B$11*$K$9+$C$11*$K$9+$F$11*((CV163+CN163)/MAX(CV163+CN163+CW163, 0.1)*$P$9+CW163/MAX(CV163+CN163+CW163, 0.1)*$Q$9))/($B$11+$C$11+$F$11)</f>
        <v>0</v>
      </c>
      <c r="BB163">
        <v>1.65</v>
      </c>
      <c r="BC163">
        <v>0.5</v>
      </c>
      <c r="BD163" t="s">
        <v>355</v>
      </c>
      <c r="BE163">
        <v>2</v>
      </c>
      <c r="BF163" t="b">
        <v>1</v>
      </c>
      <c r="BG163">
        <v>1679508529.814285</v>
      </c>
      <c r="BH163">
        <v>776.1915714285714</v>
      </c>
      <c r="BI163">
        <v>809.3209285714285</v>
      </c>
      <c r="BJ163">
        <v>24.18190357142857</v>
      </c>
      <c r="BK163">
        <v>23.33312142857143</v>
      </c>
      <c r="BL163">
        <v>771.6611785714285</v>
      </c>
      <c r="BM163">
        <v>23.81970714285714</v>
      </c>
      <c r="BN163">
        <v>500.0321785714286</v>
      </c>
      <c r="BO163">
        <v>90.11401785714284</v>
      </c>
      <c r="BP163">
        <v>0.09997509285714289</v>
      </c>
      <c r="BQ163">
        <v>26.54022857142857</v>
      </c>
      <c r="BR163">
        <v>27.49035714285714</v>
      </c>
      <c r="BS163">
        <v>999.9000000000002</v>
      </c>
      <c r="BT163">
        <v>0</v>
      </c>
      <c r="BU163">
        <v>0</v>
      </c>
      <c r="BV163">
        <v>9997.624642857143</v>
      </c>
      <c r="BW163">
        <v>0</v>
      </c>
      <c r="BX163">
        <v>9.32272</v>
      </c>
      <c r="BY163">
        <v>-33.12940714285715</v>
      </c>
      <c r="BZ163">
        <v>795.4264642857142</v>
      </c>
      <c r="CA163">
        <v>828.6560357142856</v>
      </c>
      <c r="CB163">
        <v>0.8487843214285713</v>
      </c>
      <c r="CC163">
        <v>809.3209285714285</v>
      </c>
      <c r="CD163">
        <v>23.33312142857143</v>
      </c>
      <c r="CE163">
        <v>2.179128214285714</v>
      </c>
      <c r="CF163">
        <v>2.1026425</v>
      </c>
      <c r="CG163">
        <v>18.80968928571428</v>
      </c>
      <c r="CH163">
        <v>18.23920357142858</v>
      </c>
      <c r="CI163">
        <v>2000.020714285714</v>
      </c>
      <c r="CJ163">
        <v>0.9799938214285712</v>
      </c>
      <c r="CK163">
        <v>0.02000621785714286</v>
      </c>
      <c r="CL163">
        <v>0</v>
      </c>
      <c r="CM163">
        <v>2.0526</v>
      </c>
      <c r="CN163">
        <v>0</v>
      </c>
      <c r="CO163">
        <v>3327.710714285714</v>
      </c>
      <c r="CP163">
        <v>17338.36428571429</v>
      </c>
      <c r="CQ163">
        <v>36.54885714285714</v>
      </c>
      <c r="CR163">
        <v>38.23199999999999</v>
      </c>
      <c r="CS163">
        <v>37.11578571428571</v>
      </c>
      <c r="CT163">
        <v>36.36146428571428</v>
      </c>
      <c r="CU163">
        <v>36.74310714285714</v>
      </c>
      <c r="CV163">
        <v>1960.009285714286</v>
      </c>
      <c r="CW163">
        <v>40.01142857142857</v>
      </c>
      <c r="CX163">
        <v>0</v>
      </c>
      <c r="CY163">
        <v>1679508567.9</v>
      </c>
      <c r="CZ163">
        <v>0</v>
      </c>
      <c r="DA163">
        <v>0</v>
      </c>
      <c r="DB163" t="s">
        <v>356</v>
      </c>
      <c r="DC163">
        <v>1679454360.5</v>
      </c>
      <c r="DD163">
        <v>1679454360.5</v>
      </c>
      <c r="DE163">
        <v>0</v>
      </c>
      <c r="DF163">
        <v>-0.152</v>
      </c>
      <c r="DG163">
        <v>-0.046</v>
      </c>
      <c r="DH163">
        <v>3.296</v>
      </c>
      <c r="DI163">
        <v>0.35</v>
      </c>
      <c r="DJ163">
        <v>420</v>
      </c>
      <c r="DK163">
        <v>24</v>
      </c>
      <c r="DL163">
        <v>0.27</v>
      </c>
      <c r="DM163">
        <v>0.09</v>
      </c>
      <c r="DN163">
        <v>-33.1279375</v>
      </c>
      <c r="DO163">
        <v>-0.07653545966226255</v>
      </c>
      <c r="DP163">
        <v>0.03717686570637645</v>
      </c>
      <c r="DQ163">
        <v>1</v>
      </c>
      <c r="DR163">
        <v>0.8488417250000001</v>
      </c>
      <c r="DS163">
        <v>3.207129455889114E-05</v>
      </c>
      <c r="DT163">
        <v>0.0008499374385065107</v>
      </c>
      <c r="DU163">
        <v>1</v>
      </c>
      <c r="DV163">
        <v>2</v>
      </c>
      <c r="DW163">
        <v>2</v>
      </c>
      <c r="DX163" t="s">
        <v>438</v>
      </c>
      <c r="DY163">
        <v>2.98096</v>
      </c>
      <c r="DZ163">
        <v>2.72838</v>
      </c>
      <c r="EA163">
        <v>0.135567</v>
      </c>
      <c r="EB163">
        <v>0.140629</v>
      </c>
      <c r="EC163">
        <v>0.107582</v>
      </c>
      <c r="ED163">
        <v>0.105885</v>
      </c>
      <c r="EE163">
        <v>26005.3</v>
      </c>
      <c r="EF163">
        <v>25506.3</v>
      </c>
      <c r="EG163">
        <v>30608.6</v>
      </c>
      <c r="EH163">
        <v>29921.6</v>
      </c>
      <c r="EI163">
        <v>37672.7</v>
      </c>
      <c r="EJ163">
        <v>35212</v>
      </c>
      <c r="EK163">
        <v>46804.7</v>
      </c>
      <c r="EL163">
        <v>44490.1</v>
      </c>
      <c r="EM163">
        <v>1.88825</v>
      </c>
      <c r="EN163">
        <v>1.9109</v>
      </c>
      <c r="EO163">
        <v>0.124846</v>
      </c>
      <c r="EP163">
        <v>0</v>
      </c>
      <c r="EQ163">
        <v>25.4528</v>
      </c>
      <c r="ER163">
        <v>999.9</v>
      </c>
      <c r="ES163">
        <v>50.6</v>
      </c>
      <c r="ET163">
        <v>29.9</v>
      </c>
      <c r="EU163">
        <v>23.7862</v>
      </c>
      <c r="EV163">
        <v>63.2008</v>
      </c>
      <c r="EW163">
        <v>22.5641</v>
      </c>
      <c r="EX163">
        <v>1</v>
      </c>
      <c r="EY163">
        <v>-0.132119</v>
      </c>
      <c r="EZ163">
        <v>-0.24027</v>
      </c>
      <c r="FA163">
        <v>20.2041</v>
      </c>
      <c r="FB163">
        <v>5.22867</v>
      </c>
      <c r="FC163">
        <v>11.968</v>
      </c>
      <c r="FD163">
        <v>4.97105</v>
      </c>
      <c r="FE163">
        <v>3.28965</v>
      </c>
      <c r="FF163">
        <v>9999</v>
      </c>
      <c r="FG163">
        <v>9999</v>
      </c>
      <c r="FH163">
        <v>9999</v>
      </c>
      <c r="FI163">
        <v>999.9</v>
      </c>
      <c r="FJ163">
        <v>4.97294</v>
      </c>
      <c r="FK163">
        <v>1.87699</v>
      </c>
      <c r="FL163">
        <v>1.87515</v>
      </c>
      <c r="FM163">
        <v>1.87793</v>
      </c>
      <c r="FN163">
        <v>1.87469</v>
      </c>
      <c r="FO163">
        <v>1.87835</v>
      </c>
      <c r="FP163">
        <v>1.87532</v>
      </c>
      <c r="FQ163">
        <v>1.87653</v>
      </c>
      <c r="FR163">
        <v>0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4.594</v>
      </c>
      <c r="GF163">
        <v>0.3621</v>
      </c>
      <c r="GG163">
        <v>1.972114183739502</v>
      </c>
      <c r="GH163">
        <v>0.004449671774874308</v>
      </c>
      <c r="GI163">
        <v>-1.829466635312074E-06</v>
      </c>
      <c r="GJ163">
        <v>4.661545964856727E-10</v>
      </c>
      <c r="GK163">
        <v>0.005649818396270764</v>
      </c>
      <c r="GL163">
        <v>0.003047750899037379</v>
      </c>
      <c r="GM163">
        <v>0.0005145890388989142</v>
      </c>
      <c r="GN163">
        <v>-5.930110997495773E-07</v>
      </c>
      <c r="GO163">
        <v>0</v>
      </c>
      <c r="GP163">
        <v>2134</v>
      </c>
      <c r="GQ163">
        <v>1</v>
      </c>
      <c r="GR163">
        <v>23</v>
      </c>
      <c r="GS163">
        <v>903</v>
      </c>
      <c r="GT163">
        <v>903</v>
      </c>
      <c r="GU163">
        <v>1.96655</v>
      </c>
      <c r="GV163">
        <v>2.53418</v>
      </c>
      <c r="GW163">
        <v>1.39893</v>
      </c>
      <c r="GX163">
        <v>2.3584</v>
      </c>
      <c r="GY163">
        <v>1.44897</v>
      </c>
      <c r="GZ163">
        <v>2.49146</v>
      </c>
      <c r="HA163">
        <v>36.152</v>
      </c>
      <c r="HB163">
        <v>24.0612</v>
      </c>
      <c r="HC163">
        <v>18</v>
      </c>
      <c r="HD163">
        <v>488.999</v>
      </c>
      <c r="HE163">
        <v>474.443</v>
      </c>
      <c r="HF163">
        <v>25.0755</v>
      </c>
      <c r="HG163">
        <v>25.406</v>
      </c>
      <c r="HH163">
        <v>30.0001</v>
      </c>
      <c r="HI163">
        <v>25.2296</v>
      </c>
      <c r="HJ163">
        <v>25.3031</v>
      </c>
      <c r="HK163">
        <v>39.4181</v>
      </c>
      <c r="HL163">
        <v>11.246</v>
      </c>
      <c r="HM163">
        <v>100</v>
      </c>
      <c r="HN163">
        <v>25.0747</v>
      </c>
      <c r="HO163">
        <v>854.8049999999999</v>
      </c>
      <c r="HP163">
        <v>23.3871</v>
      </c>
      <c r="HQ163">
        <v>101.165</v>
      </c>
      <c r="HR163">
        <v>102.309</v>
      </c>
    </row>
    <row r="164" spans="1:226">
      <c r="A164">
        <v>148</v>
      </c>
      <c r="B164">
        <v>1679508542.6</v>
      </c>
      <c r="C164">
        <v>3286.5</v>
      </c>
      <c r="D164" t="s">
        <v>655</v>
      </c>
      <c r="E164" t="s">
        <v>656</v>
      </c>
      <c r="F164">
        <v>5</v>
      </c>
      <c r="G164" t="s">
        <v>353</v>
      </c>
      <c r="H164" t="s">
        <v>354</v>
      </c>
      <c r="I164">
        <v>1679508535.1</v>
      </c>
      <c r="J164">
        <f>(K164)/1000</f>
        <v>0</v>
      </c>
      <c r="K164">
        <f>IF(BF164, AN164, AH164)</f>
        <v>0</v>
      </c>
      <c r="L164">
        <f>IF(BF164, AI164, AG164)</f>
        <v>0</v>
      </c>
      <c r="M164">
        <f>BH164 - IF(AU164&gt;1, L164*BB164*100.0/(AW164*BV164), 0)</f>
        <v>0</v>
      </c>
      <c r="N164">
        <f>((T164-J164/2)*M164-L164)/(T164+J164/2)</f>
        <v>0</v>
      </c>
      <c r="O164">
        <f>N164*(BO164+BP164)/1000.0</f>
        <v>0</v>
      </c>
      <c r="P164">
        <f>(BH164 - IF(AU164&gt;1, L164*BB164*100.0/(AW164*BV164), 0))*(BO164+BP164)/1000.0</f>
        <v>0</v>
      </c>
      <c r="Q164">
        <f>2.0/((1/S164-1/R164)+SIGN(S164)*SQRT((1/S164-1/R164)*(1/S164-1/R164) + 4*BC164/((BC164+1)*(BC164+1))*(2*1/S164*1/R164-1/R164*1/R164)))</f>
        <v>0</v>
      </c>
      <c r="R164">
        <f>IF(LEFT(BD164,1)&lt;&gt;"0",IF(LEFT(BD164,1)="1",3.0,BE164),$D$5+$E$5*(BV164*BO164/($K$5*1000))+$F$5*(BV164*BO164/($K$5*1000))*MAX(MIN(BB164,$J$5),$I$5)*MAX(MIN(BB164,$J$5),$I$5)+$G$5*MAX(MIN(BB164,$J$5),$I$5)*(BV164*BO164/($K$5*1000))+$H$5*(BV164*BO164/($K$5*1000))*(BV164*BO164/($K$5*1000)))</f>
        <v>0</v>
      </c>
      <c r="S164">
        <f>J164*(1000-(1000*0.61365*exp(17.502*W164/(240.97+W164))/(BO164+BP164)+BJ164)/2)/(1000*0.61365*exp(17.502*W164/(240.97+W164))/(BO164+BP164)-BJ164)</f>
        <v>0</v>
      </c>
      <c r="T164">
        <f>1/((BC164+1)/(Q164/1.6)+1/(R164/1.37)) + BC164/((BC164+1)/(Q164/1.6) + BC164/(R164/1.37))</f>
        <v>0</v>
      </c>
      <c r="U164">
        <f>(AX164*BA164)</f>
        <v>0</v>
      </c>
      <c r="V164">
        <f>(BQ164+(U164+2*0.95*5.67E-8*(((BQ164+$B$7)+273)^4-(BQ164+273)^4)-44100*J164)/(1.84*29.3*R164+8*0.95*5.67E-8*(BQ164+273)^3))</f>
        <v>0</v>
      </c>
      <c r="W164">
        <f>($C$7*BR164+$D$7*BS164+$E$7*V164)</f>
        <v>0</v>
      </c>
      <c r="X164">
        <f>0.61365*exp(17.502*W164/(240.97+W164))</f>
        <v>0</v>
      </c>
      <c r="Y164">
        <f>(Z164/AA164*100)</f>
        <v>0</v>
      </c>
      <c r="Z164">
        <f>BJ164*(BO164+BP164)/1000</f>
        <v>0</v>
      </c>
      <c r="AA164">
        <f>0.61365*exp(17.502*BQ164/(240.97+BQ164))</f>
        <v>0</v>
      </c>
      <c r="AB164">
        <f>(X164-BJ164*(BO164+BP164)/1000)</f>
        <v>0</v>
      </c>
      <c r="AC164">
        <f>(-J164*44100)</f>
        <v>0</v>
      </c>
      <c r="AD164">
        <f>2*29.3*R164*0.92*(BQ164-W164)</f>
        <v>0</v>
      </c>
      <c r="AE164">
        <f>2*0.95*5.67E-8*(((BQ164+$B$7)+273)^4-(W164+273)^4)</f>
        <v>0</v>
      </c>
      <c r="AF164">
        <f>U164+AE164+AC164+AD164</f>
        <v>0</v>
      </c>
      <c r="AG164">
        <f>BN164*AU164*(BI164-BH164*(1000-AU164*BK164)/(1000-AU164*BJ164))/(100*BB164)</f>
        <v>0</v>
      </c>
      <c r="AH164">
        <f>1000*BN164*AU164*(BJ164-BK164)/(100*BB164*(1000-AU164*BJ164))</f>
        <v>0</v>
      </c>
      <c r="AI164">
        <f>(AJ164 - AK164 - BO164*1E3/(8.314*(BQ164+273.15)) * AM164/BN164 * AL164) * BN164/(100*BB164) * (1000 - BK164)/1000</f>
        <v>0</v>
      </c>
      <c r="AJ164">
        <v>862.8800595797475</v>
      </c>
      <c r="AK164">
        <v>837.6808303030301</v>
      </c>
      <c r="AL164">
        <v>3.422617114008124</v>
      </c>
      <c r="AM164">
        <v>63.93369429513372</v>
      </c>
      <c r="AN164">
        <f>(AP164 - AO164 + BO164*1E3/(8.314*(BQ164+273.15)) * AR164/BN164 * AQ164) * BN164/(100*BB164) * 1000/(1000 - AP164)</f>
        <v>0</v>
      </c>
      <c r="AO164">
        <v>23.33007200852741</v>
      </c>
      <c r="AP164">
        <v>24.17538787878788</v>
      </c>
      <c r="AQ164">
        <v>-9.714252372535219E-07</v>
      </c>
      <c r="AR164">
        <v>100.9875523592358</v>
      </c>
      <c r="AS164">
        <v>3</v>
      </c>
      <c r="AT164">
        <v>1</v>
      </c>
      <c r="AU164">
        <f>IF(AS164*$H$13&gt;=AW164,1.0,(AW164/(AW164-AS164*$H$13)))</f>
        <v>0</v>
      </c>
      <c r="AV164">
        <f>(AU164-1)*100</f>
        <v>0</v>
      </c>
      <c r="AW164">
        <f>MAX(0,($B$13+$C$13*BV164)/(1+$D$13*BV164)*BO164/(BQ164+273)*$E$13)</f>
        <v>0</v>
      </c>
      <c r="AX164">
        <f>$B$11*BW164+$C$11*BX164+$F$11*CI164*(1-CL164)</f>
        <v>0</v>
      </c>
      <c r="AY164">
        <f>AX164*AZ164</f>
        <v>0</v>
      </c>
      <c r="AZ164">
        <f>($B$11*$D$9+$C$11*$D$9+$F$11*((CV164+CN164)/MAX(CV164+CN164+CW164, 0.1)*$I$9+CW164/MAX(CV164+CN164+CW164, 0.1)*$J$9))/($B$11+$C$11+$F$11)</f>
        <v>0</v>
      </c>
      <c r="BA164">
        <f>($B$11*$K$9+$C$11*$K$9+$F$11*((CV164+CN164)/MAX(CV164+CN164+CW164, 0.1)*$P$9+CW164/MAX(CV164+CN164+CW164, 0.1)*$Q$9))/($B$11+$C$11+$F$11)</f>
        <v>0</v>
      </c>
      <c r="BB164">
        <v>1.65</v>
      </c>
      <c r="BC164">
        <v>0.5</v>
      </c>
      <c r="BD164" t="s">
        <v>355</v>
      </c>
      <c r="BE164">
        <v>2</v>
      </c>
      <c r="BF164" t="b">
        <v>1</v>
      </c>
      <c r="BG164">
        <v>1679508535.1</v>
      </c>
      <c r="BH164">
        <v>793.9468888888888</v>
      </c>
      <c r="BI164">
        <v>827.0842222222224</v>
      </c>
      <c r="BJ164">
        <v>24.17911481481481</v>
      </c>
      <c r="BK164">
        <v>23.33132222222223</v>
      </c>
      <c r="BL164">
        <v>789.3731851851853</v>
      </c>
      <c r="BM164">
        <v>23.8169925925926</v>
      </c>
      <c r="BN164">
        <v>500.0454444444443</v>
      </c>
      <c r="BO164">
        <v>90.11331111111113</v>
      </c>
      <c r="BP164">
        <v>0.100012837037037</v>
      </c>
      <c r="BQ164">
        <v>26.54216296296296</v>
      </c>
      <c r="BR164">
        <v>27.49451851851852</v>
      </c>
      <c r="BS164">
        <v>999.9000000000001</v>
      </c>
      <c r="BT164">
        <v>0</v>
      </c>
      <c r="BU164">
        <v>0</v>
      </c>
      <c r="BV164">
        <v>9997.075555555555</v>
      </c>
      <c r="BW164">
        <v>0</v>
      </c>
      <c r="BX164">
        <v>9.32272</v>
      </c>
      <c r="BY164">
        <v>-33.13733333333333</v>
      </c>
      <c r="BZ164">
        <v>813.6194444444445</v>
      </c>
      <c r="CA164">
        <v>846.8421111111112</v>
      </c>
      <c r="CB164">
        <v>0.8477968148148146</v>
      </c>
      <c r="CC164">
        <v>827.0842222222224</v>
      </c>
      <c r="CD164">
        <v>23.33132222222223</v>
      </c>
      <c r="CE164">
        <v>2.17885962962963</v>
      </c>
      <c r="CF164">
        <v>2.102462962962963</v>
      </c>
      <c r="CG164">
        <v>18.80771481481482</v>
      </c>
      <c r="CH164">
        <v>18.23784814814815</v>
      </c>
      <c r="CI164">
        <v>2000.019259259259</v>
      </c>
      <c r="CJ164">
        <v>0.9799936666666665</v>
      </c>
      <c r="CK164">
        <v>0.02000637777777778</v>
      </c>
      <c r="CL164">
        <v>0</v>
      </c>
      <c r="CM164">
        <v>2.073118518518519</v>
      </c>
      <c r="CN164">
        <v>0</v>
      </c>
      <c r="CO164">
        <v>3328.395555555555</v>
      </c>
      <c r="CP164">
        <v>17338.34814814815</v>
      </c>
      <c r="CQ164">
        <v>36.60166666666667</v>
      </c>
      <c r="CR164">
        <v>38.21266666666666</v>
      </c>
      <c r="CS164">
        <v>37.09933333333333</v>
      </c>
      <c r="CT164">
        <v>36.36333333333333</v>
      </c>
      <c r="CU164">
        <v>36.73814814814815</v>
      </c>
      <c r="CV164">
        <v>1960.007777777778</v>
      </c>
      <c r="CW164">
        <v>40.01148148148148</v>
      </c>
      <c r="CX164">
        <v>0</v>
      </c>
      <c r="CY164">
        <v>1679508572.7</v>
      </c>
      <c r="CZ164">
        <v>0</v>
      </c>
      <c r="DA164">
        <v>0</v>
      </c>
      <c r="DB164" t="s">
        <v>356</v>
      </c>
      <c r="DC164">
        <v>1679454360.5</v>
      </c>
      <c r="DD164">
        <v>1679454360.5</v>
      </c>
      <c r="DE164">
        <v>0</v>
      </c>
      <c r="DF164">
        <v>-0.152</v>
      </c>
      <c r="DG164">
        <v>-0.046</v>
      </c>
      <c r="DH164">
        <v>3.296</v>
      </c>
      <c r="DI164">
        <v>0.35</v>
      </c>
      <c r="DJ164">
        <v>420</v>
      </c>
      <c r="DK164">
        <v>24</v>
      </c>
      <c r="DL164">
        <v>0.27</v>
      </c>
      <c r="DM164">
        <v>0.09</v>
      </c>
      <c r="DN164">
        <v>-33.12799756097561</v>
      </c>
      <c r="DO164">
        <v>-0.1668564459930175</v>
      </c>
      <c r="DP164">
        <v>0.0452262792579104</v>
      </c>
      <c r="DQ164">
        <v>0</v>
      </c>
      <c r="DR164">
        <v>0.8482838048780489</v>
      </c>
      <c r="DS164">
        <v>-0.01067862020905902</v>
      </c>
      <c r="DT164">
        <v>0.001450192572906371</v>
      </c>
      <c r="DU164">
        <v>1</v>
      </c>
      <c r="DV164">
        <v>1</v>
      </c>
      <c r="DW164">
        <v>2</v>
      </c>
      <c r="DX164" t="s">
        <v>357</v>
      </c>
      <c r="DY164">
        <v>2.98091</v>
      </c>
      <c r="DZ164">
        <v>2.72833</v>
      </c>
      <c r="EA164">
        <v>0.137439</v>
      </c>
      <c r="EB164">
        <v>0.142463</v>
      </c>
      <c r="EC164">
        <v>0.107578</v>
      </c>
      <c r="ED164">
        <v>0.105873</v>
      </c>
      <c r="EE164">
        <v>25948.6</v>
      </c>
      <c r="EF164">
        <v>25451.7</v>
      </c>
      <c r="EG164">
        <v>30608.2</v>
      </c>
      <c r="EH164">
        <v>29921.3</v>
      </c>
      <c r="EI164">
        <v>37672.5</v>
      </c>
      <c r="EJ164">
        <v>35212.4</v>
      </c>
      <c r="EK164">
        <v>46804.1</v>
      </c>
      <c r="EL164">
        <v>44489.8</v>
      </c>
      <c r="EM164">
        <v>1.88808</v>
      </c>
      <c r="EN164">
        <v>1.91105</v>
      </c>
      <c r="EO164">
        <v>0.125032</v>
      </c>
      <c r="EP164">
        <v>0</v>
      </c>
      <c r="EQ164">
        <v>25.4496</v>
      </c>
      <c r="ER164">
        <v>999.9</v>
      </c>
      <c r="ES164">
        <v>50.6</v>
      </c>
      <c r="ET164">
        <v>29.9</v>
      </c>
      <c r="EU164">
        <v>23.7867</v>
      </c>
      <c r="EV164">
        <v>63.4508</v>
      </c>
      <c r="EW164">
        <v>22.2476</v>
      </c>
      <c r="EX164">
        <v>1</v>
      </c>
      <c r="EY164">
        <v>-0.132002</v>
      </c>
      <c r="EZ164">
        <v>-0.241727</v>
      </c>
      <c r="FA164">
        <v>20.2041</v>
      </c>
      <c r="FB164">
        <v>5.22882</v>
      </c>
      <c r="FC164">
        <v>11.968</v>
      </c>
      <c r="FD164">
        <v>4.9708</v>
      </c>
      <c r="FE164">
        <v>3.28965</v>
      </c>
      <c r="FF164">
        <v>9999</v>
      </c>
      <c r="FG164">
        <v>9999</v>
      </c>
      <c r="FH164">
        <v>9999</v>
      </c>
      <c r="FI164">
        <v>999.9</v>
      </c>
      <c r="FJ164">
        <v>4.97293</v>
      </c>
      <c r="FK164">
        <v>1.87702</v>
      </c>
      <c r="FL164">
        <v>1.87514</v>
      </c>
      <c r="FM164">
        <v>1.87796</v>
      </c>
      <c r="FN164">
        <v>1.87468</v>
      </c>
      <c r="FO164">
        <v>1.87834</v>
      </c>
      <c r="FP164">
        <v>1.87532</v>
      </c>
      <c r="FQ164">
        <v>1.87645</v>
      </c>
      <c r="FR164">
        <v>0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4.635</v>
      </c>
      <c r="GF164">
        <v>0.362</v>
      </c>
      <c r="GG164">
        <v>1.972114183739502</v>
      </c>
      <c r="GH164">
        <v>0.004449671774874308</v>
      </c>
      <c r="GI164">
        <v>-1.829466635312074E-06</v>
      </c>
      <c r="GJ164">
        <v>4.661545964856727E-10</v>
      </c>
      <c r="GK164">
        <v>0.005649818396270764</v>
      </c>
      <c r="GL164">
        <v>0.003047750899037379</v>
      </c>
      <c r="GM164">
        <v>0.0005145890388989142</v>
      </c>
      <c r="GN164">
        <v>-5.930110997495773E-07</v>
      </c>
      <c r="GO164">
        <v>0</v>
      </c>
      <c r="GP164">
        <v>2134</v>
      </c>
      <c r="GQ164">
        <v>1</v>
      </c>
      <c r="GR164">
        <v>23</v>
      </c>
      <c r="GS164">
        <v>903</v>
      </c>
      <c r="GT164">
        <v>903</v>
      </c>
      <c r="GU164">
        <v>1.99585</v>
      </c>
      <c r="GV164">
        <v>2.54517</v>
      </c>
      <c r="GW164">
        <v>1.39893</v>
      </c>
      <c r="GX164">
        <v>2.3584</v>
      </c>
      <c r="GY164">
        <v>1.44897</v>
      </c>
      <c r="GZ164">
        <v>2.45361</v>
      </c>
      <c r="HA164">
        <v>36.1285</v>
      </c>
      <c r="HB164">
        <v>24.0525</v>
      </c>
      <c r="HC164">
        <v>18</v>
      </c>
      <c r="HD164">
        <v>488.914</v>
      </c>
      <c r="HE164">
        <v>474.546</v>
      </c>
      <c r="HF164">
        <v>25.079</v>
      </c>
      <c r="HG164">
        <v>25.4067</v>
      </c>
      <c r="HH164">
        <v>30.0003</v>
      </c>
      <c r="HI164">
        <v>25.231</v>
      </c>
      <c r="HJ164">
        <v>25.3039</v>
      </c>
      <c r="HK164">
        <v>40.072</v>
      </c>
      <c r="HL164">
        <v>11.246</v>
      </c>
      <c r="HM164">
        <v>100</v>
      </c>
      <c r="HN164">
        <v>25.0798</v>
      </c>
      <c r="HO164">
        <v>874.837</v>
      </c>
      <c r="HP164">
        <v>23.3871</v>
      </c>
      <c r="HQ164">
        <v>101.164</v>
      </c>
      <c r="HR164">
        <v>102.308</v>
      </c>
    </row>
    <row r="165" spans="1:226">
      <c r="A165">
        <v>149</v>
      </c>
      <c r="B165">
        <v>1679508547.6</v>
      </c>
      <c r="C165">
        <v>3291.5</v>
      </c>
      <c r="D165" t="s">
        <v>657</v>
      </c>
      <c r="E165" t="s">
        <v>658</v>
      </c>
      <c r="F165">
        <v>5</v>
      </c>
      <c r="G165" t="s">
        <v>353</v>
      </c>
      <c r="H165" t="s">
        <v>354</v>
      </c>
      <c r="I165">
        <v>1679508539.814285</v>
      </c>
      <c r="J165">
        <f>(K165)/1000</f>
        <v>0</v>
      </c>
      <c r="K165">
        <f>IF(BF165, AN165, AH165)</f>
        <v>0</v>
      </c>
      <c r="L165">
        <f>IF(BF165, AI165, AG165)</f>
        <v>0</v>
      </c>
      <c r="M165">
        <f>BH165 - IF(AU165&gt;1, L165*BB165*100.0/(AW165*BV165), 0)</f>
        <v>0</v>
      </c>
      <c r="N165">
        <f>((T165-J165/2)*M165-L165)/(T165+J165/2)</f>
        <v>0</v>
      </c>
      <c r="O165">
        <f>N165*(BO165+BP165)/1000.0</f>
        <v>0</v>
      </c>
      <c r="P165">
        <f>(BH165 - IF(AU165&gt;1, L165*BB165*100.0/(AW165*BV165), 0))*(BO165+BP165)/1000.0</f>
        <v>0</v>
      </c>
      <c r="Q165">
        <f>2.0/((1/S165-1/R165)+SIGN(S165)*SQRT((1/S165-1/R165)*(1/S165-1/R165) + 4*BC165/((BC165+1)*(BC165+1))*(2*1/S165*1/R165-1/R165*1/R165)))</f>
        <v>0</v>
      </c>
      <c r="R165">
        <f>IF(LEFT(BD165,1)&lt;&gt;"0",IF(LEFT(BD165,1)="1",3.0,BE165),$D$5+$E$5*(BV165*BO165/($K$5*1000))+$F$5*(BV165*BO165/($K$5*1000))*MAX(MIN(BB165,$J$5),$I$5)*MAX(MIN(BB165,$J$5),$I$5)+$G$5*MAX(MIN(BB165,$J$5),$I$5)*(BV165*BO165/($K$5*1000))+$H$5*(BV165*BO165/($K$5*1000))*(BV165*BO165/($K$5*1000)))</f>
        <v>0</v>
      </c>
      <c r="S165">
        <f>J165*(1000-(1000*0.61365*exp(17.502*W165/(240.97+W165))/(BO165+BP165)+BJ165)/2)/(1000*0.61365*exp(17.502*W165/(240.97+W165))/(BO165+BP165)-BJ165)</f>
        <v>0</v>
      </c>
      <c r="T165">
        <f>1/((BC165+1)/(Q165/1.6)+1/(R165/1.37)) + BC165/((BC165+1)/(Q165/1.6) + BC165/(R165/1.37))</f>
        <v>0</v>
      </c>
      <c r="U165">
        <f>(AX165*BA165)</f>
        <v>0</v>
      </c>
      <c r="V165">
        <f>(BQ165+(U165+2*0.95*5.67E-8*(((BQ165+$B$7)+273)^4-(BQ165+273)^4)-44100*J165)/(1.84*29.3*R165+8*0.95*5.67E-8*(BQ165+273)^3))</f>
        <v>0</v>
      </c>
      <c r="W165">
        <f>($C$7*BR165+$D$7*BS165+$E$7*V165)</f>
        <v>0</v>
      </c>
      <c r="X165">
        <f>0.61365*exp(17.502*W165/(240.97+W165))</f>
        <v>0</v>
      </c>
      <c r="Y165">
        <f>(Z165/AA165*100)</f>
        <v>0</v>
      </c>
      <c r="Z165">
        <f>BJ165*(BO165+BP165)/1000</f>
        <v>0</v>
      </c>
      <c r="AA165">
        <f>0.61365*exp(17.502*BQ165/(240.97+BQ165))</f>
        <v>0</v>
      </c>
      <c r="AB165">
        <f>(X165-BJ165*(BO165+BP165)/1000)</f>
        <v>0</v>
      </c>
      <c r="AC165">
        <f>(-J165*44100)</f>
        <v>0</v>
      </c>
      <c r="AD165">
        <f>2*29.3*R165*0.92*(BQ165-W165)</f>
        <v>0</v>
      </c>
      <c r="AE165">
        <f>2*0.95*5.67E-8*(((BQ165+$B$7)+273)^4-(W165+273)^4)</f>
        <v>0</v>
      </c>
      <c r="AF165">
        <f>U165+AE165+AC165+AD165</f>
        <v>0</v>
      </c>
      <c r="AG165">
        <f>BN165*AU165*(BI165-BH165*(1000-AU165*BK165)/(1000-AU165*BJ165))/(100*BB165)</f>
        <v>0</v>
      </c>
      <c r="AH165">
        <f>1000*BN165*AU165*(BJ165-BK165)/(100*BB165*(1000-AU165*BJ165))</f>
        <v>0</v>
      </c>
      <c r="AI165">
        <f>(AJ165 - AK165 - BO165*1E3/(8.314*(BQ165+273.15)) * AM165/BN165 * AL165) * BN165/(100*BB165) * (1000 - BK165)/1000</f>
        <v>0</v>
      </c>
      <c r="AJ165">
        <v>880.1187236194246</v>
      </c>
      <c r="AK165">
        <v>854.8073818181819</v>
      </c>
      <c r="AL165">
        <v>3.438023139356051</v>
      </c>
      <c r="AM165">
        <v>63.93369429513372</v>
      </c>
      <c r="AN165">
        <f>(AP165 - AO165 + BO165*1E3/(8.314*(BQ165+273.15)) * AR165/BN165 * AQ165) * BN165/(100*BB165) * 1000/(1000 - AP165)</f>
        <v>0</v>
      </c>
      <c r="AO165">
        <v>23.32506989134558</v>
      </c>
      <c r="AP165">
        <v>24.17324</v>
      </c>
      <c r="AQ165">
        <v>-1.942661037195021E-06</v>
      </c>
      <c r="AR165">
        <v>100.9875523592358</v>
      </c>
      <c r="AS165">
        <v>3</v>
      </c>
      <c r="AT165">
        <v>1</v>
      </c>
      <c r="AU165">
        <f>IF(AS165*$H$13&gt;=AW165,1.0,(AW165/(AW165-AS165*$H$13)))</f>
        <v>0</v>
      </c>
      <c r="AV165">
        <f>(AU165-1)*100</f>
        <v>0</v>
      </c>
      <c r="AW165">
        <f>MAX(0,($B$13+$C$13*BV165)/(1+$D$13*BV165)*BO165/(BQ165+273)*$E$13)</f>
        <v>0</v>
      </c>
      <c r="AX165">
        <f>$B$11*BW165+$C$11*BX165+$F$11*CI165*(1-CL165)</f>
        <v>0</v>
      </c>
      <c r="AY165">
        <f>AX165*AZ165</f>
        <v>0</v>
      </c>
      <c r="AZ165">
        <f>($B$11*$D$9+$C$11*$D$9+$F$11*((CV165+CN165)/MAX(CV165+CN165+CW165, 0.1)*$I$9+CW165/MAX(CV165+CN165+CW165, 0.1)*$J$9))/($B$11+$C$11+$F$11)</f>
        <v>0</v>
      </c>
      <c r="BA165">
        <f>($B$11*$K$9+$C$11*$K$9+$F$11*((CV165+CN165)/MAX(CV165+CN165+CW165, 0.1)*$P$9+CW165/MAX(CV165+CN165+CW165, 0.1)*$Q$9))/($B$11+$C$11+$F$11)</f>
        <v>0</v>
      </c>
      <c r="BB165">
        <v>1.65</v>
      </c>
      <c r="BC165">
        <v>0.5</v>
      </c>
      <c r="BD165" t="s">
        <v>355</v>
      </c>
      <c r="BE165">
        <v>2</v>
      </c>
      <c r="BF165" t="b">
        <v>1</v>
      </c>
      <c r="BG165">
        <v>1679508539.814285</v>
      </c>
      <c r="BH165">
        <v>809.751</v>
      </c>
      <c r="BI165">
        <v>842.9414999999999</v>
      </c>
      <c r="BJ165">
        <v>24.17650714285714</v>
      </c>
      <c r="BK165">
        <v>23.32888571428571</v>
      </c>
      <c r="BL165">
        <v>805.1391785714287</v>
      </c>
      <c r="BM165">
        <v>23.81444642857143</v>
      </c>
      <c r="BN165">
        <v>500.0407857142857</v>
      </c>
      <c r="BO165">
        <v>90.11436428571429</v>
      </c>
      <c r="BP165">
        <v>0.09997029999999998</v>
      </c>
      <c r="BQ165">
        <v>26.54357142857143</v>
      </c>
      <c r="BR165">
        <v>27.49546428571429</v>
      </c>
      <c r="BS165">
        <v>999.9000000000002</v>
      </c>
      <c r="BT165">
        <v>0</v>
      </c>
      <c r="BU165">
        <v>0</v>
      </c>
      <c r="BV165">
        <v>9998.281071428572</v>
      </c>
      <c r="BW165">
        <v>0</v>
      </c>
      <c r="BX165">
        <v>9.32272</v>
      </c>
      <c r="BY165">
        <v>-33.19038928571428</v>
      </c>
      <c r="BZ165">
        <v>829.8130000000001</v>
      </c>
      <c r="CA165">
        <v>863.0760000000002</v>
      </c>
      <c r="CB165">
        <v>0.8476215357142857</v>
      </c>
      <c r="CC165">
        <v>842.9414999999999</v>
      </c>
      <c r="CD165">
        <v>23.32888571428571</v>
      </c>
      <c r="CE165">
        <v>2.178650357142857</v>
      </c>
      <c r="CF165">
        <v>2.102267142857143</v>
      </c>
      <c r="CG165">
        <v>18.80618214285715</v>
      </c>
      <c r="CH165">
        <v>18.23636785714286</v>
      </c>
      <c r="CI165">
        <v>1999.997857142857</v>
      </c>
      <c r="CJ165">
        <v>0.979993607142857</v>
      </c>
      <c r="CK165">
        <v>0.02000643928571428</v>
      </c>
      <c r="CL165">
        <v>0</v>
      </c>
      <c r="CM165">
        <v>2.138860714285714</v>
      </c>
      <c r="CN165">
        <v>0</v>
      </c>
      <c r="CO165">
        <v>3328.909642857143</v>
      </c>
      <c r="CP165">
        <v>17338.175</v>
      </c>
      <c r="CQ165">
        <v>36.58014285714285</v>
      </c>
      <c r="CR165">
        <v>38.20049999999999</v>
      </c>
      <c r="CS165">
        <v>37.098</v>
      </c>
      <c r="CT165">
        <v>36.36375</v>
      </c>
      <c r="CU165">
        <v>36.74532142857142</v>
      </c>
      <c r="CV165">
        <v>1959.987142857143</v>
      </c>
      <c r="CW165">
        <v>40.01071428571429</v>
      </c>
      <c r="CX165">
        <v>0</v>
      </c>
      <c r="CY165">
        <v>1679508577.5</v>
      </c>
      <c r="CZ165">
        <v>0</v>
      </c>
      <c r="DA165">
        <v>0</v>
      </c>
      <c r="DB165" t="s">
        <v>356</v>
      </c>
      <c r="DC165">
        <v>1679454360.5</v>
      </c>
      <c r="DD165">
        <v>1679454360.5</v>
      </c>
      <c r="DE165">
        <v>0</v>
      </c>
      <c r="DF165">
        <v>-0.152</v>
      </c>
      <c r="DG165">
        <v>-0.046</v>
      </c>
      <c r="DH165">
        <v>3.296</v>
      </c>
      <c r="DI165">
        <v>0.35</v>
      </c>
      <c r="DJ165">
        <v>420</v>
      </c>
      <c r="DK165">
        <v>24</v>
      </c>
      <c r="DL165">
        <v>0.27</v>
      </c>
      <c r="DM165">
        <v>0.09</v>
      </c>
      <c r="DN165">
        <v>-33.170345</v>
      </c>
      <c r="DO165">
        <v>-0.4614979362100367</v>
      </c>
      <c r="DP165">
        <v>0.07820054651343536</v>
      </c>
      <c r="DQ165">
        <v>0</v>
      </c>
      <c r="DR165">
        <v>0.8480107</v>
      </c>
      <c r="DS165">
        <v>-0.004277335834898072</v>
      </c>
      <c r="DT165">
        <v>0.001244756867826002</v>
      </c>
      <c r="DU165">
        <v>1</v>
      </c>
      <c r="DV165">
        <v>1</v>
      </c>
      <c r="DW165">
        <v>2</v>
      </c>
      <c r="DX165" t="s">
        <v>357</v>
      </c>
      <c r="DY165">
        <v>2.98079</v>
      </c>
      <c r="DZ165">
        <v>2.72837</v>
      </c>
      <c r="EA165">
        <v>0.139289</v>
      </c>
      <c r="EB165">
        <v>0.144302</v>
      </c>
      <c r="EC165">
        <v>0.107569</v>
      </c>
      <c r="ED165">
        <v>0.105863</v>
      </c>
      <c r="EE165">
        <v>25893</v>
      </c>
      <c r="EF165">
        <v>25397.1</v>
      </c>
      <c r="EG165">
        <v>30608.2</v>
      </c>
      <c r="EH165">
        <v>29921.4</v>
      </c>
      <c r="EI165">
        <v>37673.2</v>
      </c>
      <c r="EJ165">
        <v>35212.8</v>
      </c>
      <c r="EK165">
        <v>46804.3</v>
      </c>
      <c r="EL165">
        <v>44489.6</v>
      </c>
      <c r="EM165">
        <v>1.88822</v>
      </c>
      <c r="EN165">
        <v>1.91112</v>
      </c>
      <c r="EO165">
        <v>0.125512</v>
      </c>
      <c r="EP165">
        <v>0</v>
      </c>
      <c r="EQ165">
        <v>25.4458</v>
      </c>
      <c r="ER165">
        <v>999.9</v>
      </c>
      <c r="ES165">
        <v>50.6</v>
      </c>
      <c r="ET165">
        <v>29.9</v>
      </c>
      <c r="EU165">
        <v>23.7843</v>
      </c>
      <c r="EV165">
        <v>63.2508</v>
      </c>
      <c r="EW165">
        <v>22.5561</v>
      </c>
      <c r="EX165">
        <v>1</v>
      </c>
      <c r="EY165">
        <v>-0.131758</v>
      </c>
      <c r="EZ165">
        <v>-0.234395</v>
      </c>
      <c r="FA165">
        <v>20.2039</v>
      </c>
      <c r="FB165">
        <v>5.22867</v>
      </c>
      <c r="FC165">
        <v>11.968</v>
      </c>
      <c r="FD165">
        <v>4.9708</v>
      </c>
      <c r="FE165">
        <v>3.28968</v>
      </c>
      <c r="FF165">
        <v>9999</v>
      </c>
      <c r="FG165">
        <v>9999</v>
      </c>
      <c r="FH165">
        <v>9999</v>
      </c>
      <c r="FI165">
        <v>999.9</v>
      </c>
      <c r="FJ165">
        <v>4.97294</v>
      </c>
      <c r="FK165">
        <v>1.877</v>
      </c>
      <c r="FL165">
        <v>1.87514</v>
      </c>
      <c r="FM165">
        <v>1.87793</v>
      </c>
      <c r="FN165">
        <v>1.87468</v>
      </c>
      <c r="FO165">
        <v>1.87833</v>
      </c>
      <c r="FP165">
        <v>1.87532</v>
      </c>
      <c r="FQ165">
        <v>1.87649</v>
      </c>
      <c r="FR165">
        <v>0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4.674</v>
      </c>
      <c r="GF165">
        <v>0.362</v>
      </c>
      <c r="GG165">
        <v>1.972114183739502</v>
      </c>
      <c r="GH165">
        <v>0.004449671774874308</v>
      </c>
      <c r="GI165">
        <v>-1.829466635312074E-06</v>
      </c>
      <c r="GJ165">
        <v>4.661545964856727E-10</v>
      </c>
      <c r="GK165">
        <v>0.005649818396270764</v>
      </c>
      <c r="GL165">
        <v>0.003047750899037379</v>
      </c>
      <c r="GM165">
        <v>0.0005145890388989142</v>
      </c>
      <c r="GN165">
        <v>-5.930110997495773E-07</v>
      </c>
      <c r="GO165">
        <v>0</v>
      </c>
      <c r="GP165">
        <v>2134</v>
      </c>
      <c r="GQ165">
        <v>1</v>
      </c>
      <c r="GR165">
        <v>23</v>
      </c>
      <c r="GS165">
        <v>903.1</v>
      </c>
      <c r="GT165">
        <v>903.1</v>
      </c>
      <c r="GU165">
        <v>2.02881</v>
      </c>
      <c r="GV165">
        <v>2.53052</v>
      </c>
      <c r="GW165">
        <v>1.39893</v>
      </c>
      <c r="GX165">
        <v>2.3584</v>
      </c>
      <c r="GY165">
        <v>1.44897</v>
      </c>
      <c r="GZ165">
        <v>2.5</v>
      </c>
      <c r="HA165">
        <v>36.1285</v>
      </c>
      <c r="HB165">
        <v>24.0612</v>
      </c>
      <c r="HC165">
        <v>18</v>
      </c>
      <c r="HD165">
        <v>489.001</v>
      </c>
      <c r="HE165">
        <v>474.607</v>
      </c>
      <c r="HF165">
        <v>25.0826</v>
      </c>
      <c r="HG165">
        <v>25.4088</v>
      </c>
      <c r="HH165">
        <v>30.0003</v>
      </c>
      <c r="HI165">
        <v>25.2317</v>
      </c>
      <c r="HJ165">
        <v>25.3053</v>
      </c>
      <c r="HK165">
        <v>40.6596</v>
      </c>
      <c r="HL165">
        <v>11.246</v>
      </c>
      <c r="HM165">
        <v>100</v>
      </c>
      <c r="HN165">
        <v>25.0823</v>
      </c>
      <c r="HO165">
        <v>888.194</v>
      </c>
      <c r="HP165">
        <v>23.3871</v>
      </c>
      <c r="HQ165">
        <v>101.164</v>
      </c>
      <c r="HR165">
        <v>102.308</v>
      </c>
    </row>
    <row r="166" spans="1:226">
      <c r="A166">
        <v>150</v>
      </c>
      <c r="B166">
        <v>1679508552.1</v>
      </c>
      <c r="C166">
        <v>3296</v>
      </c>
      <c r="D166" t="s">
        <v>659</v>
      </c>
      <c r="E166" t="s">
        <v>660</v>
      </c>
      <c r="F166">
        <v>5</v>
      </c>
      <c r="G166" t="s">
        <v>353</v>
      </c>
      <c r="H166" t="s">
        <v>354</v>
      </c>
      <c r="I166">
        <v>1679508544.260714</v>
      </c>
      <c r="J166">
        <f>(K166)/1000</f>
        <v>0</v>
      </c>
      <c r="K166">
        <f>IF(BF166, AN166, AH166)</f>
        <v>0</v>
      </c>
      <c r="L166">
        <f>IF(BF166, AI166, AG166)</f>
        <v>0</v>
      </c>
      <c r="M166">
        <f>BH166 - IF(AU166&gt;1, L166*BB166*100.0/(AW166*BV166), 0)</f>
        <v>0</v>
      </c>
      <c r="N166">
        <f>((T166-J166/2)*M166-L166)/(T166+J166/2)</f>
        <v>0</v>
      </c>
      <c r="O166">
        <f>N166*(BO166+BP166)/1000.0</f>
        <v>0</v>
      </c>
      <c r="P166">
        <f>(BH166 - IF(AU166&gt;1, L166*BB166*100.0/(AW166*BV166), 0))*(BO166+BP166)/1000.0</f>
        <v>0</v>
      </c>
      <c r="Q166">
        <f>2.0/((1/S166-1/R166)+SIGN(S166)*SQRT((1/S166-1/R166)*(1/S166-1/R166) + 4*BC166/((BC166+1)*(BC166+1))*(2*1/S166*1/R166-1/R166*1/R166)))</f>
        <v>0</v>
      </c>
      <c r="R166">
        <f>IF(LEFT(BD166,1)&lt;&gt;"0",IF(LEFT(BD166,1)="1",3.0,BE166),$D$5+$E$5*(BV166*BO166/($K$5*1000))+$F$5*(BV166*BO166/($K$5*1000))*MAX(MIN(BB166,$J$5),$I$5)*MAX(MIN(BB166,$J$5),$I$5)+$G$5*MAX(MIN(BB166,$J$5),$I$5)*(BV166*BO166/($K$5*1000))+$H$5*(BV166*BO166/($K$5*1000))*(BV166*BO166/($K$5*1000)))</f>
        <v>0</v>
      </c>
      <c r="S166">
        <f>J166*(1000-(1000*0.61365*exp(17.502*W166/(240.97+W166))/(BO166+BP166)+BJ166)/2)/(1000*0.61365*exp(17.502*W166/(240.97+W166))/(BO166+BP166)-BJ166)</f>
        <v>0</v>
      </c>
      <c r="T166">
        <f>1/((BC166+1)/(Q166/1.6)+1/(R166/1.37)) + BC166/((BC166+1)/(Q166/1.6) + BC166/(R166/1.37))</f>
        <v>0</v>
      </c>
      <c r="U166">
        <f>(AX166*BA166)</f>
        <v>0</v>
      </c>
      <c r="V166">
        <f>(BQ166+(U166+2*0.95*5.67E-8*(((BQ166+$B$7)+273)^4-(BQ166+273)^4)-44100*J166)/(1.84*29.3*R166+8*0.95*5.67E-8*(BQ166+273)^3))</f>
        <v>0</v>
      </c>
      <c r="W166">
        <f>($C$7*BR166+$D$7*BS166+$E$7*V166)</f>
        <v>0</v>
      </c>
      <c r="X166">
        <f>0.61365*exp(17.502*W166/(240.97+W166))</f>
        <v>0</v>
      </c>
      <c r="Y166">
        <f>(Z166/AA166*100)</f>
        <v>0</v>
      </c>
      <c r="Z166">
        <f>BJ166*(BO166+BP166)/1000</f>
        <v>0</v>
      </c>
      <c r="AA166">
        <f>0.61365*exp(17.502*BQ166/(240.97+BQ166))</f>
        <v>0</v>
      </c>
      <c r="AB166">
        <f>(X166-BJ166*(BO166+BP166)/1000)</f>
        <v>0</v>
      </c>
      <c r="AC166">
        <f>(-J166*44100)</f>
        <v>0</v>
      </c>
      <c r="AD166">
        <f>2*29.3*R166*0.92*(BQ166-W166)</f>
        <v>0</v>
      </c>
      <c r="AE166">
        <f>2*0.95*5.67E-8*(((BQ166+$B$7)+273)^4-(W166+273)^4)</f>
        <v>0</v>
      </c>
      <c r="AF166">
        <f>U166+AE166+AC166+AD166</f>
        <v>0</v>
      </c>
      <c r="AG166">
        <f>BN166*AU166*(BI166-BH166*(1000-AU166*BK166)/(1000-AU166*BJ166))/(100*BB166)</f>
        <v>0</v>
      </c>
      <c r="AH166">
        <f>1000*BN166*AU166*(BJ166-BK166)/(100*BB166*(1000-AU166*BJ166))</f>
        <v>0</v>
      </c>
      <c r="AI166">
        <f>(AJ166 - AK166 - BO166*1E3/(8.314*(BQ166+273.15)) * AM166/BN166 * AL166) * BN166/(100*BB166) * (1000 - BK166)/1000</f>
        <v>0</v>
      </c>
      <c r="AJ166">
        <v>895.4437196328176</v>
      </c>
      <c r="AK166">
        <v>870.2290606060604</v>
      </c>
      <c r="AL166">
        <v>3.420392180915427</v>
      </c>
      <c r="AM166">
        <v>63.93369429513372</v>
      </c>
      <c r="AN166">
        <f>(AP166 - AO166 + BO166*1E3/(8.314*(BQ166+273.15)) * AR166/BN166 * AQ166) * BN166/(100*BB166) * 1000/(1000 - AP166)</f>
        <v>0</v>
      </c>
      <c r="AO166">
        <v>23.32407919338584</v>
      </c>
      <c r="AP166">
        <v>24.17177454545454</v>
      </c>
      <c r="AQ166">
        <v>-7.12751886828573E-07</v>
      </c>
      <c r="AR166">
        <v>100.9875523592358</v>
      </c>
      <c r="AS166">
        <v>3</v>
      </c>
      <c r="AT166">
        <v>1</v>
      </c>
      <c r="AU166">
        <f>IF(AS166*$H$13&gt;=AW166,1.0,(AW166/(AW166-AS166*$H$13)))</f>
        <v>0</v>
      </c>
      <c r="AV166">
        <f>(AU166-1)*100</f>
        <v>0</v>
      </c>
      <c r="AW166">
        <f>MAX(0,($B$13+$C$13*BV166)/(1+$D$13*BV166)*BO166/(BQ166+273)*$E$13)</f>
        <v>0</v>
      </c>
      <c r="AX166">
        <f>$B$11*BW166+$C$11*BX166+$F$11*CI166*(1-CL166)</f>
        <v>0</v>
      </c>
      <c r="AY166">
        <f>AX166*AZ166</f>
        <v>0</v>
      </c>
      <c r="AZ166">
        <f>($B$11*$D$9+$C$11*$D$9+$F$11*((CV166+CN166)/MAX(CV166+CN166+CW166, 0.1)*$I$9+CW166/MAX(CV166+CN166+CW166, 0.1)*$J$9))/($B$11+$C$11+$F$11)</f>
        <v>0</v>
      </c>
      <c r="BA166">
        <f>($B$11*$K$9+$C$11*$K$9+$F$11*((CV166+CN166)/MAX(CV166+CN166+CW166, 0.1)*$P$9+CW166/MAX(CV166+CN166+CW166, 0.1)*$Q$9))/($B$11+$C$11+$F$11)</f>
        <v>0</v>
      </c>
      <c r="BB166">
        <v>1.65</v>
      </c>
      <c r="BC166">
        <v>0.5</v>
      </c>
      <c r="BD166" t="s">
        <v>355</v>
      </c>
      <c r="BE166">
        <v>2</v>
      </c>
      <c r="BF166" t="b">
        <v>1</v>
      </c>
      <c r="BG166">
        <v>1679508544.260714</v>
      </c>
      <c r="BH166">
        <v>824.6496785714284</v>
      </c>
      <c r="BI166">
        <v>857.8385000000001</v>
      </c>
      <c r="BJ166">
        <v>24.17449285714286</v>
      </c>
      <c r="BK166">
        <v>23.32691428571428</v>
      </c>
      <c r="BL166">
        <v>820.0022142857142</v>
      </c>
      <c r="BM166">
        <v>23.81248571428571</v>
      </c>
      <c r="BN166">
        <v>500.0412857142857</v>
      </c>
      <c r="BO166">
        <v>90.11492499999999</v>
      </c>
      <c r="BP166">
        <v>0.1000164</v>
      </c>
      <c r="BQ166">
        <v>26.54510000000001</v>
      </c>
      <c r="BR166">
        <v>27.49963571428572</v>
      </c>
      <c r="BS166">
        <v>999.9000000000002</v>
      </c>
      <c r="BT166">
        <v>0</v>
      </c>
      <c r="BU166">
        <v>0</v>
      </c>
      <c r="BV166">
        <v>9997.853214285715</v>
      </c>
      <c r="BW166">
        <v>0</v>
      </c>
      <c r="BX166">
        <v>9.32272</v>
      </c>
      <c r="BY166">
        <v>-33.18868928571429</v>
      </c>
      <c r="BZ166">
        <v>845.0790714285714</v>
      </c>
      <c r="CA166">
        <v>878.3270714285712</v>
      </c>
      <c r="CB166">
        <v>0.8475878928571428</v>
      </c>
      <c r="CC166">
        <v>857.8385000000001</v>
      </c>
      <c r="CD166">
        <v>23.32691428571428</v>
      </c>
      <c r="CE166">
        <v>2.1784825</v>
      </c>
      <c r="CF166">
        <v>2.102102142857143</v>
      </c>
      <c r="CG166">
        <v>18.80495</v>
      </c>
      <c r="CH166">
        <v>18.23512142857143</v>
      </c>
      <c r="CI166">
        <v>2000.005357142857</v>
      </c>
      <c r="CJ166">
        <v>0.979993607142857</v>
      </c>
      <c r="CK166">
        <v>0.02000643928571429</v>
      </c>
      <c r="CL166">
        <v>0</v>
      </c>
      <c r="CM166">
        <v>2.142639285714286</v>
      </c>
      <c r="CN166">
        <v>0</v>
      </c>
      <c r="CO166">
        <v>3329.576428571429</v>
      </c>
      <c r="CP166">
        <v>17338.23214285715</v>
      </c>
      <c r="CQ166">
        <v>36.55557142857143</v>
      </c>
      <c r="CR166">
        <v>38.18924999999999</v>
      </c>
      <c r="CS166">
        <v>37.089</v>
      </c>
      <c r="CT166">
        <v>36.3615</v>
      </c>
      <c r="CU166">
        <v>36.75653571428571</v>
      </c>
      <c r="CV166">
        <v>1959.994642857142</v>
      </c>
      <c r="CW166">
        <v>40.01071428571429</v>
      </c>
      <c r="CX166">
        <v>0</v>
      </c>
      <c r="CY166">
        <v>1679508582.3</v>
      </c>
      <c r="CZ166">
        <v>0</v>
      </c>
      <c r="DA166">
        <v>0</v>
      </c>
      <c r="DB166" t="s">
        <v>356</v>
      </c>
      <c r="DC166">
        <v>1679454360.5</v>
      </c>
      <c r="DD166">
        <v>1679454360.5</v>
      </c>
      <c r="DE166">
        <v>0</v>
      </c>
      <c r="DF166">
        <v>-0.152</v>
      </c>
      <c r="DG166">
        <v>-0.046</v>
      </c>
      <c r="DH166">
        <v>3.296</v>
      </c>
      <c r="DI166">
        <v>0.35</v>
      </c>
      <c r="DJ166">
        <v>420</v>
      </c>
      <c r="DK166">
        <v>24</v>
      </c>
      <c r="DL166">
        <v>0.27</v>
      </c>
      <c r="DM166">
        <v>0.09</v>
      </c>
      <c r="DN166">
        <v>-33.17960975609756</v>
      </c>
      <c r="DO166">
        <v>-0.2571846689895186</v>
      </c>
      <c r="DP166">
        <v>0.07587394811382549</v>
      </c>
      <c r="DQ166">
        <v>0</v>
      </c>
      <c r="DR166">
        <v>0.8478506341463414</v>
      </c>
      <c r="DS166">
        <v>0.001792285714285898</v>
      </c>
      <c r="DT166">
        <v>0.001080100983447279</v>
      </c>
      <c r="DU166">
        <v>1</v>
      </c>
      <c r="DV166">
        <v>1</v>
      </c>
      <c r="DW166">
        <v>2</v>
      </c>
      <c r="DX166" t="s">
        <v>357</v>
      </c>
      <c r="DY166">
        <v>2.98089</v>
      </c>
      <c r="DZ166">
        <v>2.72835</v>
      </c>
      <c r="EA166">
        <v>0.140929</v>
      </c>
      <c r="EB166">
        <v>0.145909</v>
      </c>
      <c r="EC166">
        <v>0.107565</v>
      </c>
      <c r="ED166">
        <v>0.105867</v>
      </c>
      <c r="EE166">
        <v>25843.8</v>
      </c>
      <c r="EF166">
        <v>25349.2</v>
      </c>
      <c r="EG166">
        <v>30608.4</v>
      </c>
      <c r="EH166">
        <v>29921</v>
      </c>
      <c r="EI166">
        <v>37674</v>
      </c>
      <c r="EJ166">
        <v>35212.6</v>
      </c>
      <c r="EK166">
        <v>46804.9</v>
      </c>
      <c r="EL166">
        <v>44489.5</v>
      </c>
      <c r="EM166">
        <v>1.88827</v>
      </c>
      <c r="EN166">
        <v>1.91115</v>
      </c>
      <c r="EO166">
        <v>0.126388</v>
      </c>
      <c r="EP166">
        <v>0</v>
      </c>
      <c r="EQ166">
        <v>25.4434</v>
      </c>
      <c r="ER166">
        <v>999.9</v>
      </c>
      <c r="ES166">
        <v>50.6</v>
      </c>
      <c r="ET166">
        <v>29.9</v>
      </c>
      <c r="EU166">
        <v>23.786</v>
      </c>
      <c r="EV166">
        <v>63.2608</v>
      </c>
      <c r="EW166">
        <v>22.2917</v>
      </c>
      <c r="EX166">
        <v>1</v>
      </c>
      <c r="EY166">
        <v>-0.131491</v>
      </c>
      <c r="EZ166">
        <v>-0.227083</v>
      </c>
      <c r="FA166">
        <v>20.2039</v>
      </c>
      <c r="FB166">
        <v>5.22807</v>
      </c>
      <c r="FC166">
        <v>11.968</v>
      </c>
      <c r="FD166">
        <v>4.97075</v>
      </c>
      <c r="FE166">
        <v>3.2895</v>
      </c>
      <c r="FF166">
        <v>9999</v>
      </c>
      <c r="FG166">
        <v>9999</v>
      </c>
      <c r="FH166">
        <v>9999</v>
      </c>
      <c r="FI166">
        <v>999.9</v>
      </c>
      <c r="FJ166">
        <v>4.97295</v>
      </c>
      <c r="FK166">
        <v>1.87699</v>
      </c>
      <c r="FL166">
        <v>1.8751</v>
      </c>
      <c r="FM166">
        <v>1.87792</v>
      </c>
      <c r="FN166">
        <v>1.87467</v>
      </c>
      <c r="FO166">
        <v>1.87833</v>
      </c>
      <c r="FP166">
        <v>1.87532</v>
      </c>
      <c r="FQ166">
        <v>1.87645</v>
      </c>
      <c r="FR166">
        <v>0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4.71</v>
      </c>
      <c r="GF166">
        <v>0.362</v>
      </c>
      <c r="GG166">
        <v>1.972114183739502</v>
      </c>
      <c r="GH166">
        <v>0.004449671774874308</v>
      </c>
      <c r="GI166">
        <v>-1.829466635312074E-06</v>
      </c>
      <c r="GJ166">
        <v>4.661545964856727E-10</v>
      </c>
      <c r="GK166">
        <v>0.005649818396270764</v>
      </c>
      <c r="GL166">
        <v>0.003047750899037379</v>
      </c>
      <c r="GM166">
        <v>0.0005145890388989142</v>
      </c>
      <c r="GN166">
        <v>-5.930110997495773E-07</v>
      </c>
      <c r="GO166">
        <v>0</v>
      </c>
      <c r="GP166">
        <v>2134</v>
      </c>
      <c r="GQ166">
        <v>1</v>
      </c>
      <c r="GR166">
        <v>23</v>
      </c>
      <c r="GS166">
        <v>903.2</v>
      </c>
      <c r="GT166">
        <v>903.2</v>
      </c>
      <c r="GU166">
        <v>2.05811</v>
      </c>
      <c r="GV166">
        <v>2.54517</v>
      </c>
      <c r="GW166">
        <v>1.39893</v>
      </c>
      <c r="GX166">
        <v>2.3584</v>
      </c>
      <c r="GY166">
        <v>1.44897</v>
      </c>
      <c r="GZ166">
        <v>2.40967</v>
      </c>
      <c r="HA166">
        <v>36.1285</v>
      </c>
      <c r="HB166">
        <v>24.0525</v>
      </c>
      <c r="HC166">
        <v>18</v>
      </c>
      <c r="HD166">
        <v>489.039</v>
      </c>
      <c r="HE166">
        <v>474.631</v>
      </c>
      <c r="HF166">
        <v>25.0837</v>
      </c>
      <c r="HG166">
        <v>25.41</v>
      </c>
      <c r="HH166">
        <v>30.0003</v>
      </c>
      <c r="HI166">
        <v>25.2333</v>
      </c>
      <c r="HJ166">
        <v>25.3062</v>
      </c>
      <c r="HK166">
        <v>41.1993</v>
      </c>
      <c r="HL166">
        <v>11.246</v>
      </c>
      <c r="HM166">
        <v>100</v>
      </c>
      <c r="HN166">
        <v>25.0825</v>
      </c>
      <c r="HO166">
        <v>908.231</v>
      </c>
      <c r="HP166">
        <v>23.3871</v>
      </c>
      <c r="HQ166">
        <v>101.165</v>
      </c>
      <c r="HR166">
        <v>102.307</v>
      </c>
    </row>
    <row r="167" spans="1:226">
      <c r="A167">
        <v>151</v>
      </c>
      <c r="B167">
        <v>1679508557.6</v>
      </c>
      <c r="C167">
        <v>3301.5</v>
      </c>
      <c r="D167" t="s">
        <v>661</v>
      </c>
      <c r="E167" t="s">
        <v>662</v>
      </c>
      <c r="F167">
        <v>5</v>
      </c>
      <c r="G167" t="s">
        <v>353</v>
      </c>
      <c r="H167" t="s">
        <v>354</v>
      </c>
      <c r="I167">
        <v>1679508549.832142</v>
      </c>
      <c r="J167">
        <f>(K167)/1000</f>
        <v>0</v>
      </c>
      <c r="K167">
        <f>IF(BF167, AN167, AH167)</f>
        <v>0</v>
      </c>
      <c r="L167">
        <f>IF(BF167, AI167, AG167)</f>
        <v>0</v>
      </c>
      <c r="M167">
        <f>BH167 - IF(AU167&gt;1, L167*BB167*100.0/(AW167*BV167), 0)</f>
        <v>0</v>
      </c>
      <c r="N167">
        <f>((T167-J167/2)*M167-L167)/(T167+J167/2)</f>
        <v>0</v>
      </c>
      <c r="O167">
        <f>N167*(BO167+BP167)/1000.0</f>
        <v>0</v>
      </c>
      <c r="P167">
        <f>(BH167 - IF(AU167&gt;1, L167*BB167*100.0/(AW167*BV167), 0))*(BO167+BP167)/1000.0</f>
        <v>0</v>
      </c>
      <c r="Q167">
        <f>2.0/((1/S167-1/R167)+SIGN(S167)*SQRT((1/S167-1/R167)*(1/S167-1/R167) + 4*BC167/((BC167+1)*(BC167+1))*(2*1/S167*1/R167-1/R167*1/R167)))</f>
        <v>0</v>
      </c>
      <c r="R167">
        <f>IF(LEFT(BD167,1)&lt;&gt;"0",IF(LEFT(BD167,1)="1",3.0,BE167),$D$5+$E$5*(BV167*BO167/($K$5*1000))+$F$5*(BV167*BO167/($K$5*1000))*MAX(MIN(BB167,$J$5),$I$5)*MAX(MIN(BB167,$J$5),$I$5)+$G$5*MAX(MIN(BB167,$J$5),$I$5)*(BV167*BO167/($K$5*1000))+$H$5*(BV167*BO167/($K$5*1000))*(BV167*BO167/($K$5*1000)))</f>
        <v>0</v>
      </c>
      <c r="S167">
        <f>J167*(1000-(1000*0.61365*exp(17.502*W167/(240.97+W167))/(BO167+BP167)+BJ167)/2)/(1000*0.61365*exp(17.502*W167/(240.97+W167))/(BO167+BP167)-BJ167)</f>
        <v>0</v>
      </c>
      <c r="T167">
        <f>1/((BC167+1)/(Q167/1.6)+1/(R167/1.37)) + BC167/((BC167+1)/(Q167/1.6) + BC167/(R167/1.37))</f>
        <v>0</v>
      </c>
      <c r="U167">
        <f>(AX167*BA167)</f>
        <v>0</v>
      </c>
      <c r="V167">
        <f>(BQ167+(U167+2*0.95*5.67E-8*(((BQ167+$B$7)+273)^4-(BQ167+273)^4)-44100*J167)/(1.84*29.3*R167+8*0.95*5.67E-8*(BQ167+273)^3))</f>
        <v>0</v>
      </c>
      <c r="W167">
        <f>($C$7*BR167+$D$7*BS167+$E$7*V167)</f>
        <v>0</v>
      </c>
      <c r="X167">
        <f>0.61365*exp(17.502*W167/(240.97+W167))</f>
        <v>0</v>
      </c>
      <c r="Y167">
        <f>(Z167/AA167*100)</f>
        <v>0</v>
      </c>
      <c r="Z167">
        <f>BJ167*(BO167+BP167)/1000</f>
        <v>0</v>
      </c>
      <c r="AA167">
        <f>0.61365*exp(17.502*BQ167/(240.97+BQ167))</f>
        <v>0</v>
      </c>
      <c r="AB167">
        <f>(X167-BJ167*(BO167+BP167)/1000)</f>
        <v>0</v>
      </c>
      <c r="AC167">
        <f>(-J167*44100)</f>
        <v>0</v>
      </c>
      <c r="AD167">
        <f>2*29.3*R167*0.92*(BQ167-W167)</f>
        <v>0</v>
      </c>
      <c r="AE167">
        <f>2*0.95*5.67E-8*(((BQ167+$B$7)+273)^4-(W167+273)^4)</f>
        <v>0</v>
      </c>
      <c r="AF167">
        <f>U167+AE167+AC167+AD167</f>
        <v>0</v>
      </c>
      <c r="AG167">
        <f>BN167*AU167*(BI167-BH167*(1000-AU167*BK167)/(1000-AU167*BJ167))/(100*BB167)</f>
        <v>0</v>
      </c>
      <c r="AH167">
        <f>1000*BN167*AU167*(BJ167-BK167)/(100*BB167*(1000-AU167*BJ167))</f>
        <v>0</v>
      </c>
      <c r="AI167">
        <f>(AJ167 - AK167 - BO167*1E3/(8.314*(BQ167+273.15)) * AM167/BN167 * AL167) * BN167/(100*BB167) * (1000 - BK167)/1000</f>
        <v>0</v>
      </c>
      <c r="AJ167">
        <v>914.2222771321115</v>
      </c>
      <c r="AK167">
        <v>889.0001515151517</v>
      </c>
      <c r="AL167">
        <v>3.407772636978836</v>
      </c>
      <c r="AM167">
        <v>63.93369429513372</v>
      </c>
      <c r="AN167">
        <f>(AP167 - AO167 + BO167*1E3/(8.314*(BQ167+273.15)) * AR167/BN167 * AQ167) * BN167/(100*BB167) * 1000/(1000 - AP167)</f>
        <v>0</v>
      </c>
      <c r="AO167">
        <v>23.32355310781266</v>
      </c>
      <c r="AP167">
        <v>24.16525333333334</v>
      </c>
      <c r="AQ167">
        <v>-4.385751620986557E-06</v>
      </c>
      <c r="AR167">
        <v>100.9875523592358</v>
      </c>
      <c r="AS167">
        <v>3</v>
      </c>
      <c r="AT167">
        <v>1</v>
      </c>
      <c r="AU167">
        <f>IF(AS167*$H$13&gt;=AW167,1.0,(AW167/(AW167-AS167*$H$13)))</f>
        <v>0</v>
      </c>
      <c r="AV167">
        <f>(AU167-1)*100</f>
        <v>0</v>
      </c>
      <c r="AW167">
        <f>MAX(0,($B$13+$C$13*BV167)/(1+$D$13*BV167)*BO167/(BQ167+273)*$E$13)</f>
        <v>0</v>
      </c>
      <c r="AX167">
        <f>$B$11*BW167+$C$11*BX167+$F$11*CI167*(1-CL167)</f>
        <v>0</v>
      </c>
      <c r="AY167">
        <f>AX167*AZ167</f>
        <v>0</v>
      </c>
      <c r="AZ167">
        <f>($B$11*$D$9+$C$11*$D$9+$F$11*((CV167+CN167)/MAX(CV167+CN167+CW167, 0.1)*$I$9+CW167/MAX(CV167+CN167+CW167, 0.1)*$J$9))/($B$11+$C$11+$F$11)</f>
        <v>0</v>
      </c>
      <c r="BA167">
        <f>($B$11*$K$9+$C$11*$K$9+$F$11*((CV167+CN167)/MAX(CV167+CN167+CW167, 0.1)*$P$9+CW167/MAX(CV167+CN167+CW167, 0.1)*$Q$9))/($B$11+$C$11+$F$11)</f>
        <v>0</v>
      </c>
      <c r="BB167">
        <v>1.65</v>
      </c>
      <c r="BC167">
        <v>0.5</v>
      </c>
      <c r="BD167" t="s">
        <v>355</v>
      </c>
      <c r="BE167">
        <v>2</v>
      </c>
      <c r="BF167" t="b">
        <v>1</v>
      </c>
      <c r="BG167">
        <v>1679508549.832142</v>
      </c>
      <c r="BH167">
        <v>843.2631071428574</v>
      </c>
      <c r="BI167">
        <v>876.4711428571428</v>
      </c>
      <c r="BJ167">
        <v>24.17149285714286</v>
      </c>
      <c r="BK167">
        <v>23.32456785714286</v>
      </c>
      <c r="BL167">
        <v>838.5714642857143</v>
      </c>
      <c r="BM167">
        <v>23.80955357142857</v>
      </c>
      <c r="BN167">
        <v>500.0355357142857</v>
      </c>
      <c r="BO167">
        <v>90.11480714285715</v>
      </c>
      <c r="BP167">
        <v>0.09995935714285713</v>
      </c>
      <c r="BQ167">
        <v>26.54673928571429</v>
      </c>
      <c r="BR167">
        <v>27.502425</v>
      </c>
      <c r="BS167">
        <v>999.9000000000002</v>
      </c>
      <c r="BT167">
        <v>0</v>
      </c>
      <c r="BU167">
        <v>0</v>
      </c>
      <c r="BV167">
        <v>9998.771071428573</v>
      </c>
      <c r="BW167">
        <v>0</v>
      </c>
      <c r="BX167">
        <v>9.32272</v>
      </c>
      <c r="BY167">
        <v>-33.20802857142857</v>
      </c>
      <c r="BZ167">
        <v>864.1509285714285</v>
      </c>
      <c r="CA167">
        <v>897.4027142857143</v>
      </c>
      <c r="CB167">
        <v>0.8469288214285714</v>
      </c>
      <c r="CC167">
        <v>876.4711428571428</v>
      </c>
      <c r="CD167">
        <v>23.32456785714286</v>
      </c>
      <c r="CE167">
        <v>2.178209285714286</v>
      </c>
      <c r="CF167">
        <v>2.101887857142857</v>
      </c>
      <c r="CG167">
        <v>18.80294642857143</v>
      </c>
      <c r="CH167">
        <v>18.23350714285714</v>
      </c>
      <c r="CI167">
        <v>1999.993214285714</v>
      </c>
      <c r="CJ167">
        <v>0.9799933928571427</v>
      </c>
      <c r="CK167">
        <v>0.02000666071428572</v>
      </c>
      <c r="CL167">
        <v>0</v>
      </c>
      <c r="CM167">
        <v>2.088032142857143</v>
      </c>
      <c r="CN167">
        <v>0</v>
      </c>
      <c r="CO167">
        <v>3330.358571428572</v>
      </c>
      <c r="CP167">
        <v>17338.12857142857</v>
      </c>
      <c r="CQ167">
        <v>36.49975</v>
      </c>
      <c r="CR167">
        <v>38.17814285714285</v>
      </c>
      <c r="CS167">
        <v>37.0665</v>
      </c>
      <c r="CT167">
        <v>36.348</v>
      </c>
      <c r="CU167">
        <v>36.75428571428571</v>
      </c>
      <c r="CV167">
        <v>1959.9825</v>
      </c>
      <c r="CW167">
        <v>40.01071428571429</v>
      </c>
      <c r="CX167">
        <v>0</v>
      </c>
      <c r="CY167">
        <v>1679508587.7</v>
      </c>
      <c r="CZ167">
        <v>0</v>
      </c>
      <c r="DA167">
        <v>0</v>
      </c>
      <c r="DB167" t="s">
        <v>356</v>
      </c>
      <c r="DC167">
        <v>1679454360.5</v>
      </c>
      <c r="DD167">
        <v>1679454360.5</v>
      </c>
      <c r="DE167">
        <v>0</v>
      </c>
      <c r="DF167">
        <v>-0.152</v>
      </c>
      <c r="DG167">
        <v>-0.046</v>
      </c>
      <c r="DH167">
        <v>3.296</v>
      </c>
      <c r="DI167">
        <v>0.35</v>
      </c>
      <c r="DJ167">
        <v>420</v>
      </c>
      <c r="DK167">
        <v>24</v>
      </c>
      <c r="DL167">
        <v>0.27</v>
      </c>
      <c r="DM167">
        <v>0.09</v>
      </c>
      <c r="DN167">
        <v>-33.1805575</v>
      </c>
      <c r="DO167">
        <v>-0.01766116322694337</v>
      </c>
      <c r="DP167">
        <v>0.08051949728947608</v>
      </c>
      <c r="DQ167">
        <v>1</v>
      </c>
      <c r="DR167">
        <v>0.84697435</v>
      </c>
      <c r="DS167">
        <v>-0.004710529080680263</v>
      </c>
      <c r="DT167">
        <v>0.001583774077165043</v>
      </c>
      <c r="DU167">
        <v>1</v>
      </c>
      <c r="DV167">
        <v>2</v>
      </c>
      <c r="DW167">
        <v>2</v>
      </c>
      <c r="DX167" t="s">
        <v>438</v>
      </c>
      <c r="DY167">
        <v>2.98091</v>
      </c>
      <c r="DZ167">
        <v>2.72814</v>
      </c>
      <c r="EA167">
        <v>0.142907</v>
      </c>
      <c r="EB167">
        <v>0.147883</v>
      </c>
      <c r="EC167">
        <v>0.10754</v>
      </c>
      <c r="ED167">
        <v>0.105853</v>
      </c>
      <c r="EE167">
        <v>25784.2</v>
      </c>
      <c r="EF167">
        <v>25290.3</v>
      </c>
      <c r="EG167">
        <v>30608.3</v>
      </c>
      <c r="EH167">
        <v>29920.6</v>
      </c>
      <c r="EI167">
        <v>37674.9</v>
      </c>
      <c r="EJ167">
        <v>35212.6</v>
      </c>
      <c r="EK167">
        <v>46804.5</v>
      </c>
      <c r="EL167">
        <v>44488.6</v>
      </c>
      <c r="EM167">
        <v>1.88818</v>
      </c>
      <c r="EN167">
        <v>1.9113</v>
      </c>
      <c r="EO167">
        <v>0.125285</v>
      </c>
      <c r="EP167">
        <v>0</v>
      </c>
      <c r="EQ167">
        <v>25.4423</v>
      </c>
      <c r="ER167">
        <v>999.9</v>
      </c>
      <c r="ES167">
        <v>50.6</v>
      </c>
      <c r="ET167">
        <v>29.9</v>
      </c>
      <c r="EU167">
        <v>23.7853</v>
      </c>
      <c r="EV167">
        <v>63.1808</v>
      </c>
      <c r="EW167">
        <v>22.52</v>
      </c>
      <c r="EX167">
        <v>1</v>
      </c>
      <c r="EY167">
        <v>-0.131555</v>
      </c>
      <c r="EZ167">
        <v>-0.0547059</v>
      </c>
      <c r="FA167">
        <v>20.2039</v>
      </c>
      <c r="FB167">
        <v>5.22852</v>
      </c>
      <c r="FC167">
        <v>11.968</v>
      </c>
      <c r="FD167">
        <v>4.97065</v>
      </c>
      <c r="FE167">
        <v>3.2895</v>
      </c>
      <c r="FF167">
        <v>9999</v>
      </c>
      <c r="FG167">
        <v>9999</v>
      </c>
      <c r="FH167">
        <v>9999</v>
      </c>
      <c r="FI167">
        <v>999.9</v>
      </c>
      <c r="FJ167">
        <v>4.97294</v>
      </c>
      <c r="FK167">
        <v>1.87699</v>
      </c>
      <c r="FL167">
        <v>1.87513</v>
      </c>
      <c r="FM167">
        <v>1.87792</v>
      </c>
      <c r="FN167">
        <v>1.87465</v>
      </c>
      <c r="FO167">
        <v>1.87832</v>
      </c>
      <c r="FP167">
        <v>1.87532</v>
      </c>
      <c r="FQ167">
        <v>1.87646</v>
      </c>
      <c r="FR167">
        <v>0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4.752</v>
      </c>
      <c r="GF167">
        <v>0.3618</v>
      </c>
      <c r="GG167">
        <v>1.972114183739502</v>
      </c>
      <c r="GH167">
        <v>0.004449671774874308</v>
      </c>
      <c r="GI167">
        <v>-1.829466635312074E-06</v>
      </c>
      <c r="GJ167">
        <v>4.661545964856727E-10</v>
      </c>
      <c r="GK167">
        <v>0.005649818396270764</v>
      </c>
      <c r="GL167">
        <v>0.003047750899037379</v>
      </c>
      <c r="GM167">
        <v>0.0005145890388989142</v>
      </c>
      <c r="GN167">
        <v>-5.930110997495773E-07</v>
      </c>
      <c r="GO167">
        <v>0</v>
      </c>
      <c r="GP167">
        <v>2134</v>
      </c>
      <c r="GQ167">
        <v>1</v>
      </c>
      <c r="GR167">
        <v>23</v>
      </c>
      <c r="GS167">
        <v>903.3</v>
      </c>
      <c r="GT167">
        <v>903.3</v>
      </c>
      <c r="GU167">
        <v>2.08984</v>
      </c>
      <c r="GV167">
        <v>2.53296</v>
      </c>
      <c r="GW167">
        <v>1.39893</v>
      </c>
      <c r="GX167">
        <v>2.3584</v>
      </c>
      <c r="GY167">
        <v>1.44897</v>
      </c>
      <c r="GZ167">
        <v>2.48413</v>
      </c>
      <c r="HA167">
        <v>36.1285</v>
      </c>
      <c r="HB167">
        <v>24.0612</v>
      </c>
      <c r="HC167">
        <v>18</v>
      </c>
      <c r="HD167">
        <v>488.989</v>
      </c>
      <c r="HE167">
        <v>474.738</v>
      </c>
      <c r="HF167">
        <v>25.0708</v>
      </c>
      <c r="HG167">
        <v>25.4114</v>
      </c>
      <c r="HH167">
        <v>30.0001</v>
      </c>
      <c r="HI167">
        <v>25.2338</v>
      </c>
      <c r="HJ167">
        <v>25.3073</v>
      </c>
      <c r="HK167">
        <v>41.9003</v>
      </c>
      <c r="HL167">
        <v>10.9744</v>
      </c>
      <c r="HM167">
        <v>100</v>
      </c>
      <c r="HN167">
        <v>25.0369</v>
      </c>
      <c r="HO167">
        <v>921.588</v>
      </c>
      <c r="HP167">
        <v>23.3871</v>
      </c>
      <c r="HQ167">
        <v>101.164</v>
      </c>
      <c r="HR167">
        <v>102.305</v>
      </c>
    </row>
    <row r="168" spans="1:226">
      <c r="A168">
        <v>152</v>
      </c>
      <c r="B168">
        <v>1679508562.1</v>
      </c>
      <c r="C168">
        <v>3306</v>
      </c>
      <c r="D168" t="s">
        <v>663</v>
      </c>
      <c r="E168" t="s">
        <v>664</v>
      </c>
      <c r="F168">
        <v>5</v>
      </c>
      <c r="G168" t="s">
        <v>353</v>
      </c>
      <c r="H168" t="s">
        <v>354</v>
      </c>
      <c r="I168">
        <v>1679508554.278571</v>
      </c>
      <c r="J168">
        <f>(K168)/1000</f>
        <v>0</v>
      </c>
      <c r="K168">
        <f>IF(BF168, AN168, AH168)</f>
        <v>0</v>
      </c>
      <c r="L168">
        <f>IF(BF168, AI168, AG168)</f>
        <v>0</v>
      </c>
      <c r="M168">
        <f>BH168 - IF(AU168&gt;1, L168*BB168*100.0/(AW168*BV168), 0)</f>
        <v>0</v>
      </c>
      <c r="N168">
        <f>((T168-J168/2)*M168-L168)/(T168+J168/2)</f>
        <v>0</v>
      </c>
      <c r="O168">
        <f>N168*(BO168+BP168)/1000.0</f>
        <v>0</v>
      </c>
      <c r="P168">
        <f>(BH168 - IF(AU168&gt;1, L168*BB168*100.0/(AW168*BV168), 0))*(BO168+BP168)/1000.0</f>
        <v>0</v>
      </c>
      <c r="Q168">
        <f>2.0/((1/S168-1/R168)+SIGN(S168)*SQRT((1/S168-1/R168)*(1/S168-1/R168) + 4*BC168/((BC168+1)*(BC168+1))*(2*1/S168*1/R168-1/R168*1/R168)))</f>
        <v>0</v>
      </c>
      <c r="R168">
        <f>IF(LEFT(BD168,1)&lt;&gt;"0",IF(LEFT(BD168,1)="1",3.0,BE168),$D$5+$E$5*(BV168*BO168/($K$5*1000))+$F$5*(BV168*BO168/($K$5*1000))*MAX(MIN(BB168,$J$5),$I$5)*MAX(MIN(BB168,$J$5),$I$5)+$G$5*MAX(MIN(BB168,$J$5),$I$5)*(BV168*BO168/($K$5*1000))+$H$5*(BV168*BO168/($K$5*1000))*(BV168*BO168/($K$5*1000)))</f>
        <v>0</v>
      </c>
      <c r="S168">
        <f>J168*(1000-(1000*0.61365*exp(17.502*W168/(240.97+W168))/(BO168+BP168)+BJ168)/2)/(1000*0.61365*exp(17.502*W168/(240.97+W168))/(BO168+BP168)-BJ168)</f>
        <v>0</v>
      </c>
      <c r="T168">
        <f>1/((BC168+1)/(Q168/1.6)+1/(R168/1.37)) + BC168/((BC168+1)/(Q168/1.6) + BC168/(R168/1.37))</f>
        <v>0</v>
      </c>
      <c r="U168">
        <f>(AX168*BA168)</f>
        <v>0</v>
      </c>
      <c r="V168">
        <f>(BQ168+(U168+2*0.95*5.67E-8*(((BQ168+$B$7)+273)^4-(BQ168+273)^4)-44100*J168)/(1.84*29.3*R168+8*0.95*5.67E-8*(BQ168+273)^3))</f>
        <v>0</v>
      </c>
      <c r="W168">
        <f>($C$7*BR168+$D$7*BS168+$E$7*V168)</f>
        <v>0</v>
      </c>
      <c r="X168">
        <f>0.61365*exp(17.502*W168/(240.97+W168))</f>
        <v>0</v>
      </c>
      <c r="Y168">
        <f>(Z168/AA168*100)</f>
        <v>0</v>
      </c>
      <c r="Z168">
        <f>BJ168*(BO168+BP168)/1000</f>
        <v>0</v>
      </c>
      <c r="AA168">
        <f>0.61365*exp(17.502*BQ168/(240.97+BQ168))</f>
        <v>0</v>
      </c>
      <c r="AB168">
        <f>(X168-BJ168*(BO168+BP168)/1000)</f>
        <v>0</v>
      </c>
      <c r="AC168">
        <f>(-J168*44100)</f>
        <v>0</v>
      </c>
      <c r="AD168">
        <f>2*29.3*R168*0.92*(BQ168-W168)</f>
        <v>0</v>
      </c>
      <c r="AE168">
        <f>2*0.95*5.67E-8*(((BQ168+$B$7)+273)^4-(W168+273)^4)</f>
        <v>0</v>
      </c>
      <c r="AF168">
        <f>U168+AE168+AC168+AD168</f>
        <v>0</v>
      </c>
      <c r="AG168">
        <f>BN168*AU168*(BI168-BH168*(1000-AU168*BK168)/(1000-AU168*BJ168))/(100*BB168)</f>
        <v>0</v>
      </c>
      <c r="AH168">
        <f>1000*BN168*AU168*(BJ168-BK168)/(100*BB168*(1000-AU168*BJ168))</f>
        <v>0</v>
      </c>
      <c r="AI168">
        <f>(AJ168 - AK168 - BO168*1E3/(8.314*(BQ168+273.15)) * AM168/BN168 * AL168) * BN168/(100*BB168) * (1000 - BK168)/1000</f>
        <v>0</v>
      </c>
      <c r="AJ168">
        <v>929.7048849757015</v>
      </c>
      <c r="AK168">
        <v>904.4168</v>
      </c>
      <c r="AL168">
        <v>3.428923296119468</v>
      </c>
      <c r="AM168">
        <v>63.93369429513372</v>
      </c>
      <c r="AN168">
        <f>(AP168 - AO168 + BO168*1E3/(8.314*(BQ168+273.15)) * AR168/BN168 * AQ168) * BN168/(100*BB168) * 1000/(1000 - AP168)</f>
        <v>0</v>
      </c>
      <c r="AO168">
        <v>23.33295795580696</v>
      </c>
      <c r="AP168">
        <v>24.1638103030303</v>
      </c>
      <c r="AQ168">
        <v>-1.320199199975818E-06</v>
      </c>
      <c r="AR168">
        <v>100.9875523592358</v>
      </c>
      <c r="AS168">
        <v>3</v>
      </c>
      <c r="AT168">
        <v>1</v>
      </c>
      <c r="AU168">
        <f>IF(AS168*$H$13&gt;=AW168,1.0,(AW168/(AW168-AS168*$H$13)))</f>
        <v>0</v>
      </c>
      <c r="AV168">
        <f>(AU168-1)*100</f>
        <v>0</v>
      </c>
      <c r="AW168">
        <f>MAX(0,($B$13+$C$13*BV168)/(1+$D$13*BV168)*BO168/(BQ168+273)*$E$13)</f>
        <v>0</v>
      </c>
      <c r="AX168">
        <f>$B$11*BW168+$C$11*BX168+$F$11*CI168*(1-CL168)</f>
        <v>0</v>
      </c>
      <c r="AY168">
        <f>AX168*AZ168</f>
        <v>0</v>
      </c>
      <c r="AZ168">
        <f>($B$11*$D$9+$C$11*$D$9+$F$11*((CV168+CN168)/MAX(CV168+CN168+CW168, 0.1)*$I$9+CW168/MAX(CV168+CN168+CW168, 0.1)*$J$9))/($B$11+$C$11+$F$11)</f>
        <v>0</v>
      </c>
      <c r="BA168">
        <f>($B$11*$K$9+$C$11*$K$9+$F$11*((CV168+CN168)/MAX(CV168+CN168+CW168, 0.1)*$P$9+CW168/MAX(CV168+CN168+CW168, 0.1)*$Q$9))/($B$11+$C$11+$F$11)</f>
        <v>0</v>
      </c>
      <c r="BB168">
        <v>1.65</v>
      </c>
      <c r="BC168">
        <v>0.5</v>
      </c>
      <c r="BD168" t="s">
        <v>355</v>
      </c>
      <c r="BE168">
        <v>2</v>
      </c>
      <c r="BF168" t="b">
        <v>1</v>
      </c>
      <c r="BG168">
        <v>1679508554.278571</v>
      </c>
      <c r="BH168">
        <v>858.1226785714287</v>
      </c>
      <c r="BI168">
        <v>891.3433214285715</v>
      </c>
      <c r="BJ168">
        <v>24.16838571428572</v>
      </c>
      <c r="BK168">
        <v>23.326925</v>
      </c>
      <c r="BL168">
        <v>853.3960714285714</v>
      </c>
      <c r="BM168">
        <v>23.80653928571428</v>
      </c>
      <c r="BN168">
        <v>500.0325357142857</v>
      </c>
      <c r="BO168">
        <v>90.11359642857143</v>
      </c>
      <c r="BP168">
        <v>0.09998793928571428</v>
      </c>
      <c r="BQ168">
        <v>26.54960714285714</v>
      </c>
      <c r="BR168">
        <v>27.50444642857143</v>
      </c>
      <c r="BS168">
        <v>999.9000000000002</v>
      </c>
      <c r="BT168">
        <v>0</v>
      </c>
      <c r="BU168">
        <v>0</v>
      </c>
      <c r="BV168">
        <v>9994.415357142858</v>
      </c>
      <c r="BW168">
        <v>0</v>
      </c>
      <c r="BX168">
        <v>9.32272</v>
      </c>
      <c r="BY168">
        <v>-33.22066071428571</v>
      </c>
      <c r="BZ168">
        <v>879.3757499999999</v>
      </c>
      <c r="CA168">
        <v>912.6323928571428</v>
      </c>
      <c r="CB168">
        <v>0.8414680357142859</v>
      </c>
      <c r="CC168">
        <v>891.3433214285715</v>
      </c>
      <c r="CD168">
        <v>23.326925</v>
      </c>
      <c r="CE168">
        <v>2.177900357142857</v>
      </c>
      <c r="CF168">
        <v>2.102071785714286</v>
      </c>
      <c r="CG168">
        <v>18.80067142857143</v>
      </c>
      <c r="CH168">
        <v>18.23490714285714</v>
      </c>
      <c r="CI168">
        <v>2000.003928571429</v>
      </c>
      <c r="CJ168">
        <v>0.9799932857142856</v>
      </c>
      <c r="CK168">
        <v>0.02000677142857143</v>
      </c>
      <c r="CL168">
        <v>0</v>
      </c>
      <c r="CM168">
        <v>2.061146428571428</v>
      </c>
      <c r="CN168">
        <v>0</v>
      </c>
      <c r="CO168">
        <v>3331.100357142857</v>
      </c>
      <c r="CP168">
        <v>17338.22142857143</v>
      </c>
      <c r="CQ168">
        <v>36.49082142857143</v>
      </c>
      <c r="CR168">
        <v>38.16042857142857</v>
      </c>
      <c r="CS168">
        <v>37.05539285714286</v>
      </c>
      <c r="CT168">
        <v>36.33900000000001</v>
      </c>
      <c r="CU168">
        <v>36.7275</v>
      </c>
      <c r="CV168">
        <v>1959.992857142857</v>
      </c>
      <c r="CW168">
        <v>40.01107142857143</v>
      </c>
      <c r="CX168">
        <v>0</v>
      </c>
      <c r="CY168">
        <v>1679508592.5</v>
      </c>
      <c r="CZ168">
        <v>0</v>
      </c>
      <c r="DA168">
        <v>0</v>
      </c>
      <c r="DB168" t="s">
        <v>356</v>
      </c>
      <c r="DC168">
        <v>1679454360.5</v>
      </c>
      <c r="DD168">
        <v>1679454360.5</v>
      </c>
      <c r="DE168">
        <v>0</v>
      </c>
      <c r="DF168">
        <v>-0.152</v>
      </c>
      <c r="DG168">
        <v>-0.046</v>
      </c>
      <c r="DH168">
        <v>3.296</v>
      </c>
      <c r="DI168">
        <v>0.35</v>
      </c>
      <c r="DJ168">
        <v>420</v>
      </c>
      <c r="DK168">
        <v>24</v>
      </c>
      <c r="DL168">
        <v>0.27</v>
      </c>
      <c r="DM168">
        <v>0.09</v>
      </c>
      <c r="DN168">
        <v>-33.22162195121952</v>
      </c>
      <c r="DO168">
        <v>-0.3151693379790745</v>
      </c>
      <c r="DP168">
        <v>0.08895167916043521</v>
      </c>
      <c r="DQ168">
        <v>0</v>
      </c>
      <c r="DR168">
        <v>0.8434788780487806</v>
      </c>
      <c r="DS168">
        <v>-0.06252342857142626</v>
      </c>
      <c r="DT168">
        <v>0.007907309203438706</v>
      </c>
      <c r="DU168">
        <v>1</v>
      </c>
      <c r="DV168">
        <v>1</v>
      </c>
      <c r="DW168">
        <v>2</v>
      </c>
      <c r="DX168" t="s">
        <v>357</v>
      </c>
      <c r="DY168">
        <v>2.98086</v>
      </c>
      <c r="DZ168">
        <v>2.7282</v>
      </c>
      <c r="EA168">
        <v>0.144519</v>
      </c>
      <c r="EB168">
        <v>0.149483</v>
      </c>
      <c r="EC168">
        <v>0.107537</v>
      </c>
      <c r="ED168">
        <v>0.10593</v>
      </c>
      <c r="EE168">
        <v>25735.6</v>
      </c>
      <c r="EF168">
        <v>25243</v>
      </c>
      <c r="EG168">
        <v>30608.1</v>
      </c>
      <c r="EH168">
        <v>29920.9</v>
      </c>
      <c r="EI168">
        <v>37674.9</v>
      </c>
      <c r="EJ168">
        <v>35210.2</v>
      </c>
      <c r="EK168">
        <v>46804.2</v>
      </c>
      <c r="EL168">
        <v>44489.3</v>
      </c>
      <c r="EM168">
        <v>1.88825</v>
      </c>
      <c r="EN168">
        <v>1.9113</v>
      </c>
      <c r="EO168">
        <v>0.12647</v>
      </c>
      <c r="EP168">
        <v>0</v>
      </c>
      <c r="EQ168">
        <v>25.4423</v>
      </c>
      <c r="ER168">
        <v>999.9</v>
      </c>
      <c r="ES168">
        <v>50.6</v>
      </c>
      <c r="ET168">
        <v>29.9</v>
      </c>
      <c r="EU168">
        <v>23.7837</v>
      </c>
      <c r="EV168">
        <v>63.1608</v>
      </c>
      <c r="EW168">
        <v>22.3878</v>
      </c>
      <c r="EX168">
        <v>1</v>
      </c>
      <c r="EY168">
        <v>-0.131524</v>
      </c>
      <c r="EZ168">
        <v>-0.149213</v>
      </c>
      <c r="FA168">
        <v>20.204</v>
      </c>
      <c r="FB168">
        <v>5.22957</v>
      </c>
      <c r="FC168">
        <v>11.968</v>
      </c>
      <c r="FD168">
        <v>4.9705</v>
      </c>
      <c r="FE168">
        <v>3.2895</v>
      </c>
      <c r="FF168">
        <v>9999</v>
      </c>
      <c r="FG168">
        <v>9999</v>
      </c>
      <c r="FH168">
        <v>9999</v>
      </c>
      <c r="FI168">
        <v>999.9</v>
      </c>
      <c r="FJ168">
        <v>4.97295</v>
      </c>
      <c r="FK168">
        <v>1.87702</v>
      </c>
      <c r="FL168">
        <v>1.87514</v>
      </c>
      <c r="FM168">
        <v>1.87794</v>
      </c>
      <c r="FN168">
        <v>1.87469</v>
      </c>
      <c r="FO168">
        <v>1.87834</v>
      </c>
      <c r="FP168">
        <v>1.87534</v>
      </c>
      <c r="FQ168">
        <v>1.87649</v>
      </c>
      <c r="FR168">
        <v>0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4.788</v>
      </c>
      <c r="GF168">
        <v>0.3617</v>
      </c>
      <c r="GG168">
        <v>1.972114183739502</v>
      </c>
      <c r="GH168">
        <v>0.004449671774874308</v>
      </c>
      <c r="GI168">
        <v>-1.829466635312074E-06</v>
      </c>
      <c r="GJ168">
        <v>4.661545964856727E-10</v>
      </c>
      <c r="GK168">
        <v>0.005649818396270764</v>
      </c>
      <c r="GL168">
        <v>0.003047750899037379</v>
      </c>
      <c r="GM168">
        <v>0.0005145890388989142</v>
      </c>
      <c r="GN168">
        <v>-5.930110997495773E-07</v>
      </c>
      <c r="GO168">
        <v>0</v>
      </c>
      <c r="GP168">
        <v>2134</v>
      </c>
      <c r="GQ168">
        <v>1</v>
      </c>
      <c r="GR168">
        <v>23</v>
      </c>
      <c r="GS168">
        <v>903.4</v>
      </c>
      <c r="GT168">
        <v>903.4</v>
      </c>
      <c r="GU168">
        <v>2.11914</v>
      </c>
      <c r="GV168">
        <v>2.54395</v>
      </c>
      <c r="GW168">
        <v>1.39893</v>
      </c>
      <c r="GX168">
        <v>2.3584</v>
      </c>
      <c r="GY168">
        <v>1.44897</v>
      </c>
      <c r="GZ168">
        <v>2.41943</v>
      </c>
      <c r="HA168">
        <v>36.1285</v>
      </c>
      <c r="HB168">
        <v>24.0525</v>
      </c>
      <c r="HC168">
        <v>18</v>
      </c>
      <c r="HD168">
        <v>489.041</v>
      </c>
      <c r="HE168">
        <v>474.75</v>
      </c>
      <c r="HF168">
        <v>25.0395</v>
      </c>
      <c r="HG168">
        <v>25.4131</v>
      </c>
      <c r="HH168">
        <v>30.0001</v>
      </c>
      <c r="HI168">
        <v>25.2354</v>
      </c>
      <c r="HJ168">
        <v>25.3088</v>
      </c>
      <c r="HK168">
        <v>42.431</v>
      </c>
      <c r="HL168">
        <v>10.9744</v>
      </c>
      <c r="HM168">
        <v>100</v>
      </c>
      <c r="HN168">
        <v>25.0459</v>
      </c>
      <c r="HO168">
        <v>941.624</v>
      </c>
      <c r="HP168">
        <v>23.3871</v>
      </c>
      <c r="HQ168">
        <v>101.164</v>
      </c>
      <c r="HR168">
        <v>102.306</v>
      </c>
    </row>
    <row r="169" spans="1:226">
      <c r="A169">
        <v>153</v>
      </c>
      <c r="B169">
        <v>1679508567.6</v>
      </c>
      <c r="C169">
        <v>3311.5</v>
      </c>
      <c r="D169" t="s">
        <v>665</v>
      </c>
      <c r="E169" t="s">
        <v>666</v>
      </c>
      <c r="F169">
        <v>5</v>
      </c>
      <c r="G169" t="s">
        <v>353</v>
      </c>
      <c r="H169" t="s">
        <v>354</v>
      </c>
      <c r="I169">
        <v>1679508559.85</v>
      </c>
      <c r="J169">
        <f>(K169)/1000</f>
        <v>0</v>
      </c>
      <c r="K169">
        <f>IF(BF169, AN169, AH169)</f>
        <v>0</v>
      </c>
      <c r="L169">
        <f>IF(BF169, AI169, AG169)</f>
        <v>0</v>
      </c>
      <c r="M169">
        <f>BH169 - IF(AU169&gt;1, L169*BB169*100.0/(AW169*BV169), 0)</f>
        <v>0</v>
      </c>
      <c r="N169">
        <f>((T169-J169/2)*M169-L169)/(T169+J169/2)</f>
        <v>0</v>
      </c>
      <c r="O169">
        <f>N169*(BO169+BP169)/1000.0</f>
        <v>0</v>
      </c>
      <c r="P169">
        <f>(BH169 - IF(AU169&gt;1, L169*BB169*100.0/(AW169*BV169), 0))*(BO169+BP169)/1000.0</f>
        <v>0</v>
      </c>
      <c r="Q169">
        <f>2.0/((1/S169-1/R169)+SIGN(S169)*SQRT((1/S169-1/R169)*(1/S169-1/R169) + 4*BC169/((BC169+1)*(BC169+1))*(2*1/S169*1/R169-1/R169*1/R169)))</f>
        <v>0</v>
      </c>
      <c r="R169">
        <f>IF(LEFT(BD169,1)&lt;&gt;"0",IF(LEFT(BD169,1)="1",3.0,BE169),$D$5+$E$5*(BV169*BO169/($K$5*1000))+$F$5*(BV169*BO169/($K$5*1000))*MAX(MIN(BB169,$J$5),$I$5)*MAX(MIN(BB169,$J$5),$I$5)+$G$5*MAX(MIN(BB169,$J$5),$I$5)*(BV169*BO169/($K$5*1000))+$H$5*(BV169*BO169/($K$5*1000))*(BV169*BO169/($K$5*1000)))</f>
        <v>0</v>
      </c>
      <c r="S169">
        <f>J169*(1000-(1000*0.61365*exp(17.502*W169/(240.97+W169))/(BO169+BP169)+BJ169)/2)/(1000*0.61365*exp(17.502*W169/(240.97+W169))/(BO169+BP169)-BJ169)</f>
        <v>0</v>
      </c>
      <c r="T169">
        <f>1/((BC169+1)/(Q169/1.6)+1/(R169/1.37)) + BC169/((BC169+1)/(Q169/1.6) + BC169/(R169/1.37))</f>
        <v>0</v>
      </c>
      <c r="U169">
        <f>(AX169*BA169)</f>
        <v>0</v>
      </c>
      <c r="V169">
        <f>(BQ169+(U169+2*0.95*5.67E-8*(((BQ169+$B$7)+273)^4-(BQ169+273)^4)-44100*J169)/(1.84*29.3*R169+8*0.95*5.67E-8*(BQ169+273)^3))</f>
        <v>0</v>
      </c>
      <c r="W169">
        <f>($C$7*BR169+$D$7*BS169+$E$7*V169)</f>
        <v>0</v>
      </c>
      <c r="X169">
        <f>0.61365*exp(17.502*W169/(240.97+W169))</f>
        <v>0</v>
      </c>
      <c r="Y169">
        <f>(Z169/AA169*100)</f>
        <v>0</v>
      </c>
      <c r="Z169">
        <f>BJ169*(BO169+BP169)/1000</f>
        <v>0</v>
      </c>
      <c r="AA169">
        <f>0.61365*exp(17.502*BQ169/(240.97+BQ169))</f>
        <v>0</v>
      </c>
      <c r="AB169">
        <f>(X169-BJ169*(BO169+BP169)/1000)</f>
        <v>0</v>
      </c>
      <c r="AC169">
        <f>(-J169*44100)</f>
        <v>0</v>
      </c>
      <c r="AD169">
        <f>2*29.3*R169*0.92*(BQ169-W169)</f>
        <v>0</v>
      </c>
      <c r="AE169">
        <f>2*0.95*5.67E-8*(((BQ169+$B$7)+273)^4-(W169+273)^4)</f>
        <v>0</v>
      </c>
      <c r="AF169">
        <f>U169+AE169+AC169+AD169</f>
        <v>0</v>
      </c>
      <c r="AG169">
        <f>BN169*AU169*(BI169-BH169*(1000-AU169*BK169)/(1000-AU169*BJ169))/(100*BB169)</f>
        <v>0</v>
      </c>
      <c r="AH169">
        <f>1000*BN169*AU169*(BJ169-BK169)/(100*BB169*(1000-AU169*BJ169))</f>
        <v>0</v>
      </c>
      <c r="AI169">
        <f>(AJ169 - AK169 - BO169*1E3/(8.314*(BQ169+273.15)) * AM169/BN169 * AL169) * BN169/(100*BB169) * (1000 - BK169)/1000</f>
        <v>0</v>
      </c>
      <c r="AJ169">
        <v>948.7574818727865</v>
      </c>
      <c r="AK169">
        <v>923.280509090909</v>
      </c>
      <c r="AL169">
        <v>3.428898467535692</v>
      </c>
      <c r="AM169">
        <v>63.93369429513372</v>
      </c>
      <c r="AN169">
        <f>(AP169 - AO169 + BO169*1E3/(8.314*(BQ169+273.15)) * AR169/BN169 * AQ169) * BN169/(100*BB169) * 1000/(1000 - AP169)</f>
        <v>0</v>
      </c>
      <c r="AO169">
        <v>23.35008675530827</v>
      </c>
      <c r="AP169">
        <v>24.17268242424242</v>
      </c>
      <c r="AQ169">
        <v>5.804197605895065E-06</v>
      </c>
      <c r="AR169">
        <v>100.9875523592358</v>
      </c>
      <c r="AS169">
        <v>3</v>
      </c>
      <c r="AT169">
        <v>1</v>
      </c>
      <c r="AU169">
        <f>IF(AS169*$H$13&gt;=AW169,1.0,(AW169/(AW169-AS169*$H$13)))</f>
        <v>0</v>
      </c>
      <c r="AV169">
        <f>(AU169-1)*100</f>
        <v>0</v>
      </c>
      <c r="AW169">
        <f>MAX(0,($B$13+$C$13*BV169)/(1+$D$13*BV169)*BO169/(BQ169+273)*$E$13)</f>
        <v>0</v>
      </c>
      <c r="AX169">
        <f>$B$11*BW169+$C$11*BX169+$F$11*CI169*(1-CL169)</f>
        <v>0</v>
      </c>
      <c r="AY169">
        <f>AX169*AZ169</f>
        <v>0</v>
      </c>
      <c r="AZ169">
        <f>($B$11*$D$9+$C$11*$D$9+$F$11*((CV169+CN169)/MAX(CV169+CN169+CW169, 0.1)*$I$9+CW169/MAX(CV169+CN169+CW169, 0.1)*$J$9))/($B$11+$C$11+$F$11)</f>
        <v>0</v>
      </c>
      <c r="BA169">
        <f>($B$11*$K$9+$C$11*$K$9+$F$11*((CV169+CN169)/MAX(CV169+CN169+CW169, 0.1)*$P$9+CW169/MAX(CV169+CN169+CW169, 0.1)*$Q$9))/($B$11+$C$11+$F$11)</f>
        <v>0</v>
      </c>
      <c r="BB169">
        <v>1.65</v>
      </c>
      <c r="BC169">
        <v>0.5</v>
      </c>
      <c r="BD169" t="s">
        <v>355</v>
      </c>
      <c r="BE169">
        <v>2</v>
      </c>
      <c r="BF169" t="b">
        <v>1</v>
      </c>
      <c r="BG169">
        <v>1679508559.85</v>
      </c>
      <c r="BH169">
        <v>876.7259642857144</v>
      </c>
      <c r="BI169">
        <v>910.0432142857143</v>
      </c>
      <c r="BJ169">
        <v>24.16719285714285</v>
      </c>
      <c r="BK169">
        <v>23.33597857142857</v>
      </c>
      <c r="BL169">
        <v>871.9560357142857</v>
      </c>
      <c r="BM169">
        <v>23.80537857142857</v>
      </c>
      <c r="BN169">
        <v>500.0378928571429</v>
      </c>
      <c r="BO169">
        <v>90.11173571428571</v>
      </c>
      <c r="BP169">
        <v>0.09996419285714286</v>
      </c>
      <c r="BQ169">
        <v>26.55216071428571</v>
      </c>
      <c r="BR169">
        <v>27.50587142857142</v>
      </c>
      <c r="BS169">
        <v>999.9000000000002</v>
      </c>
      <c r="BT169">
        <v>0</v>
      </c>
      <c r="BU169">
        <v>0</v>
      </c>
      <c r="BV169">
        <v>9993.411785714286</v>
      </c>
      <c r="BW169">
        <v>0</v>
      </c>
      <c r="BX169">
        <v>9.32272</v>
      </c>
      <c r="BY169">
        <v>-33.317225</v>
      </c>
      <c r="BZ169">
        <v>898.4387500000001</v>
      </c>
      <c r="CA169">
        <v>931.7875714285713</v>
      </c>
      <c r="CB169">
        <v>0.8312138571428571</v>
      </c>
      <c r="CC169">
        <v>910.0432142857143</v>
      </c>
      <c r="CD169">
        <v>23.33597857142857</v>
      </c>
      <c r="CE169">
        <v>2.1777475</v>
      </c>
      <c r="CF169">
        <v>2.102844285714286</v>
      </c>
      <c r="CG169">
        <v>18.79955</v>
      </c>
      <c r="CH169">
        <v>18.24076428571429</v>
      </c>
      <c r="CI169">
        <v>1999.995357142857</v>
      </c>
      <c r="CJ169">
        <v>0.9799930714285713</v>
      </c>
      <c r="CK169">
        <v>0.02000699285714286</v>
      </c>
      <c r="CL169">
        <v>0</v>
      </c>
      <c r="CM169">
        <v>2.099378571428571</v>
      </c>
      <c r="CN169">
        <v>0</v>
      </c>
      <c r="CO169">
        <v>3332.113928571428</v>
      </c>
      <c r="CP169">
        <v>17338.16071428571</v>
      </c>
      <c r="CQ169">
        <v>36.46625</v>
      </c>
      <c r="CR169">
        <v>38.14714285714285</v>
      </c>
      <c r="CS169">
        <v>37.03767857142856</v>
      </c>
      <c r="CT169">
        <v>36.33</v>
      </c>
      <c r="CU169">
        <v>36.71846428571428</v>
      </c>
      <c r="CV169">
        <v>1959.984285714286</v>
      </c>
      <c r="CW169">
        <v>40.01107142857143</v>
      </c>
      <c r="CX169">
        <v>0</v>
      </c>
      <c r="CY169">
        <v>1679508597.9</v>
      </c>
      <c r="CZ169">
        <v>0</v>
      </c>
      <c r="DA169">
        <v>0</v>
      </c>
      <c r="DB169" t="s">
        <v>356</v>
      </c>
      <c r="DC169">
        <v>1679454360.5</v>
      </c>
      <c r="DD169">
        <v>1679454360.5</v>
      </c>
      <c r="DE169">
        <v>0</v>
      </c>
      <c r="DF169">
        <v>-0.152</v>
      </c>
      <c r="DG169">
        <v>-0.046</v>
      </c>
      <c r="DH169">
        <v>3.296</v>
      </c>
      <c r="DI169">
        <v>0.35</v>
      </c>
      <c r="DJ169">
        <v>420</v>
      </c>
      <c r="DK169">
        <v>24</v>
      </c>
      <c r="DL169">
        <v>0.27</v>
      </c>
      <c r="DM169">
        <v>0.09</v>
      </c>
      <c r="DN169">
        <v>-33.28100500000001</v>
      </c>
      <c r="DO169">
        <v>-1.174302439024296</v>
      </c>
      <c r="DP169">
        <v>0.1263394058676865</v>
      </c>
      <c r="DQ169">
        <v>0</v>
      </c>
      <c r="DR169">
        <v>0.8353019749999999</v>
      </c>
      <c r="DS169">
        <v>-0.1189519812382764</v>
      </c>
      <c r="DT169">
        <v>0.01239827920416278</v>
      </c>
      <c r="DU169">
        <v>0</v>
      </c>
      <c r="DV169">
        <v>0</v>
      </c>
      <c r="DW169">
        <v>2</v>
      </c>
      <c r="DX169" t="s">
        <v>397</v>
      </c>
      <c r="DY169">
        <v>2.98086</v>
      </c>
      <c r="DZ169">
        <v>2.72848</v>
      </c>
      <c r="EA169">
        <v>0.14647</v>
      </c>
      <c r="EB169">
        <v>0.151415</v>
      </c>
      <c r="EC169">
        <v>0.107562</v>
      </c>
      <c r="ED169">
        <v>0.105943</v>
      </c>
      <c r="EE169">
        <v>25676.5</v>
      </c>
      <c r="EF169">
        <v>25185.6</v>
      </c>
      <c r="EG169">
        <v>30607.6</v>
      </c>
      <c r="EH169">
        <v>29920.9</v>
      </c>
      <c r="EI169">
        <v>37673.5</v>
      </c>
      <c r="EJ169">
        <v>35209.9</v>
      </c>
      <c r="EK169">
        <v>46803.6</v>
      </c>
      <c r="EL169">
        <v>44489.4</v>
      </c>
      <c r="EM169">
        <v>1.88792</v>
      </c>
      <c r="EN169">
        <v>1.9115</v>
      </c>
      <c r="EO169">
        <v>0.126302</v>
      </c>
      <c r="EP169">
        <v>0</v>
      </c>
      <c r="EQ169">
        <v>25.4445</v>
      </c>
      <c r="ER169">
        <v>999.9</v>
      </c>
      <c r="ES169">
        <v>50.6</v>
      </c>
      <c r="ET169">
        <v>29.9</v>
      </c>
      <c r="EU169">
        <v>23.7862</v>
      </c>
      <c r="EV169">
        <v>63.3808</v>
      </c>
      <c r="EW169">
        <v>22.4559</v>
      </c>
      <c r="EX169">
        <v>1</v>
      </c>
      <c r="EY169">
        <v>-0.131225</v>
      </c>
      <c r="EZ169">
        <v>-0.169926</v>
      </c>
      <c r="FA169">
        <v>20.2039</v>
      </c>
      <c r="FB169">
        <v>5.23032</v>
      </c>
      <c r="FC169">
        <v>11.968</v>
      </c>
      <c r="FD169">
        <v>4.97075</v>
      </c>
      <c r="FE169">
        <v>3.2895</v>
      </c>
      <c r="FF169">
        <v>9999</v>
      </c>
      <c r="FG169">
        <v>9999</v>
      </c>
      <c r="FH169">
        <v>9999</v>
      </c>
      <c r="FI169">
        <v>999.9</v>
      </c>
      <c r="FJ169">
        <v>4.97294</v>
      </c>
      <c r="FK169">
        <v>1.87707</v>
      </c>
      <c r="FL169">
        <v>1.87515</v>
      </c>
      <c r="FM169">
        <v>1.878</v>
      </c>
      <c r="FN169">
        <v>1.87469</v>
      </c>
      <c r="FO169">
        <v>1.87836</v>
      </c>
      <c r="FP169">
        <v>1.87538</v>
      </c>
      <c r="FQ169">
        <v>1.87653</v>
      </c>
      <c r="FR169">
        <v>0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4.83</v>
      </c>
      <c r="GF169">
        <v>0.3619</v>
      </c>
      <c r="GG169">
        <v>1.972114183739502</v>
      </c>
      <c r="GH169">
        <v>0.004449671774874308</v>
      </c>
      <c r="GI169">
        <v>-1.829466635312074E-06</v>
      </c>
      <c r="GJ169">
        <v>4.661545964856727E-10</v>
      </c>
      <c r="GK169">
        <v>0.005649818396270764</v>
      </c>
      <c r="GL169">
        <v>0.003047750899037379</v>
      </c>
      <c r="GM169">
        <v>0.0005145890388989142</v>
      </c>
      <c r="GN169">
        <v>-5.930110997495773E-07</v>
      </c>
      <c r="GO169">
        <v>0</v>
      </c>
      <c r="GP169">
        <v>2134</v>
      </c>
      <c r="GQ169">
        <v>1</v>
      </c>
      <c r="GR169">
        <v>23</v>
      </c>
      <c r="GS169">
        <v>903.5</v>
      </c>
      <c r="GT169">
        <v>903.5</v>
      </c>
      <c r="GU169">
        <v>2.15088</v>
      </c>
      <c r="GV169">
        <v>2.5354</v>
      </c>
      <c r="GW169">
        <v>1.39893</v>
      </c>
      <c r="GX169">
        <v>2.3584</v>
      </c>
      <c r="GY169">
        <v>1.44897</v>
      </c>
      <c r="GZ169">
        <v>2.5061</v>
      </c>
      <c r="HA169">
        <v>36.1285</v>
      </c>
      <c r="HB169">
        <v>24.0525</v>
      </c>
      <c r="HC169">
        <v>18</v>
      </c>
      <c r="HD169">
        <v>488.87</v>
      </c>
      <c r="HE169">
        <v>474.886</v>
      </c>
      <c r="HF169">
        <v>25.0405</v>
      </c>
      <c r="HG169">
        <v>25.4151</v>
      </c>
      <c r="HH169">
        <v>30.0003</v>
      </c>
      <c r="HI169">
        <v>25.2363</v>
      </c>
      <c r="HJ169">
        <v>25.3095</v>
      </c>
      <c r="HK169">
        <v>43.1214</v>
      </c>
      <c r="HL169">
        <v>10.9744</v>
      </c>
      <c r="HM169">
        <v>100</v>
      </c>
      <c r="HN169">
        <v>25.0429</v>
      </c>
      <c r="HO169">
        <v>954.981</v>
      </c>
      <c r="HP169">
        <v>23.3871</v>
      </c>
      <c r="HQ169">
        <v>101.162</v>
      </c>
      <c r="HR169">
        <v>102.307</v>
      </c>
    </row>
    <row r="170" spans="1:226">
      <c r="A170">
        <v>154</v>
      </c>
      <c r="B170">
        <v>1679508572.1</v>
      </c>
      <c r="C170">
        <v>3316</v>
      </c>
      <c r="D170" t="s">
        <v>667</v>
      </c>
      <c r="E170" t="s">
        <v>668</v>
      </c>
      <c r="F170">
        <v>5</v>
      </c>
      <c r="G170" t="s">
        <v>353</v>
      </c>
      <c r="H170" t="s">
        <v>354</v>
      </c>
      <c r="I170">
        <v>1679508564.278571</v>
      </c>
      <c r="J170">
        <f>(K170)/1000</f>
        <v>0</v>
      </c>
      <c r="K170">
        <f>IF(BF170, AN170, AH170)</f>
        <v>0</v>
      </c>
      <c r="L170">
        <f>IF(BF170, AI170, AG170)</f>
        <v>0</v>
      </c>
      <c r="M170">
        <f>BH170 - IF(AU170&gt;1, L170*BB170*100.0/(AW170*BV170), 0)</f>
        <v>0</v>
      </c>
      <c r="N170">
        <f>((T170-J170/2)*M170-L170)/(T170+J170/2)</f>
        <v>0</v>
      </c>
      <c r="O170">
        <f>N170*(BO170+BP170)/1000.0</f>
        <v>0</v>
      </c>
      <c r="P170">
        <f>(BH170 - IF(AU170&gt;1, L170*BB170*100.0/(AW170*BV170), 0))*(BO170+BP170)/1000.0</f>
        <v>0</v>
      </c>
      <c r="Q170">
        <f>2.0/((1/S170-1/R170)+SIGN(S170)*SQRT((1/S170-1/R170)*(1/S170-1/R170) + 4*BC170/((BC170+1)*(BC170+1))*(2*1/S170*1/R170-1/R170*1/R170)))</f>
        <v>0</v>
      </c>
      <c r="R170">
        <f>IF(LEFT(BD170,1)&lt;&gt;"0",IF(LEFT(BD170,1)="1",3.0,BE170),$D$5+$E$5*(BV170*BO170/($K$5*1000))+$F$5*(BV170*BO170/($K$5*1000))*MAX(MIN(BB170,$J$5),$I$5)*MAX(MIN(BB170,$J$5),$I$5)+$G$5*MAX(MIN(BB170,$J$5),$I$5)*(BV170*BO170/($K$5*1000))+$H$5*(BV170*BO170/($K$5*1000))*(BV170*BO170/($K$5*1000)))</f>
        <v>0</v>
      </c>
      <c r="S170">
        <f>J170*(1000-(1000*0.61365*exp(17.502*W170/(240.97+W170))/(BO170+BP170)+BJ170)/2)/(1000*0.61365*exp(17.502*W170/(240.97+W170))/(BO170+BP170)-BJ170)</f>
        <v>0</v>
      </c>
      <c r="T170">
        <f>1/((BC170+1)/(Q170/1.6)+1/(R170/1.37)) + BC170/((BC170+1)/(Q170/1.6) + BC170/(R170/1.37))</f>
        <v>0</v>
      </c>
      <c r="U170">
        <f>(AX170*BA170)</f>
        <v>0</v>
      </c>
      <c r="V170">
        <f>(BQ170+(U170+2*0.95*5.67E-8*(((BQ170+$B$7)+273)^4-(BQ170+273)^4)-44100*J170)/(1.84*29.3*R170+8*0.95*5.67E-8*(BQ170+273)^3))</f>
        <v>0</v>
      </c>
      <c r="W170">
        <f>($C$7*BR170+$D$7*BS170+$E$7*V170)</f>
        <v>0</v>
      </c>
      <c r="X170">
        <f>0.61365*exp(17.502*W170/(240.97+W170))</f>
        <v>0</v>
      </c>
      <c r="Y170">
        <f>(Z170/AA170*100)</f>
        <v>0</v>
      </c>
      <c r="Z170">
        <f>BJ170*(BO170+BP170)/1000</f>
        <v>0</v>
      </c>
      <c r="AA170">
        <f>0.61365*exp(17.502*BQ170/(240.97+BQ170))</f>
        <v>0</v>
      </c>
      <c r="AB170">
        <f>(X170-BJ170*(BO170+BP170)/1000)</f>
        <v>0</v>
      </c>
      <c r="AC170">
        <f>(-J170*44100)</f>
        <v>0</v>
      </c>
      <c r="AD170">
        <f>2*29.3*R170*0.92*(BQ170-W170)</f>
        <v>0</v>
      </c>
      <c r="AE170">
        <f>2*0.95*5.67E-8*(((BQ170+$B$7)+273)^4-(W170+273)^4)</f>
        <v>0</v>
      </c>
      <c r="AF170">
        <f>U170+AE170+AC170+AD170</f>
        <v>0</v>
      </c>
      <c r="AG170">
        <f>BN170*AU170*(BI170-BH170*(1000-AU170*BK170)/(1000-AU170*BJ170))/(100*BB170)</f>
        <v>0</v>
      </c>
      <c r="AH170">
        <f>1000*BN170*AU170*(BJ170-BK170)/(100*BB170*(1000-AU170*BJ170))</f>
        <v>0</v>
      </c>
      <c r="AI170">
        <f>(AJ170 - AK170 - BO170*1E3/(8.314*(BQ170+273.15)) * AM170/BN170 * AL170) * BN170/(100*BB170) * (1000 - BK170)/1000</f>
        <v>0</v>
      </c>
      <c r="AJ170">
        <v>964.1068781641306</v>
      </c>
      <c r="AK170">
        <v>938.7017575757577</v>
      </c>
      <c r="AL170">
        <v>3.42361341725837</v>
      </c>
      <c r="AM170">
        <v>63.93369429513372</v>
      </c>
      <c r="AN170">
        <f>(AP170 - AO170 + BO170*1E3/(8.314*(BQ170+273.15)) * AR170/BN170 * AQ170) * BN170/(100*BB170) * 1000/(1000 - AP170)</f>
        <v>0</v>
      </c>
      <c r="AO170">
        <v>23.35188239249409</v>
      </c>
      <c r="AP170">
        <v>24.1772993939394</v>
      </c>
      <c r="AQ170">
        <v>4.401445387034586E-06</v>
      </c>
      <c r="AR170">
        <v>100.9875523592358</v>
      </c>
      <c r="AS170">
        <v>3</v>
      </c>
      <c r="AT170">
        <v>1</v>
      </c>
      <c r="AU170">
        <f>IF(AS170*$H$13&gt;=AW170,1.0,(AW170/(AW170-AS170*$H$13)))</f>
        <v>0</v>
      </c>
      <c r="AV170">
        <f>(AU170-1)*100</f>
        <v>0</v>
      </c>
      <c r="AW170">
        <f>MAX(0,($B$13+$C$13*BV170)/(1+$D$13*BV170)*BO170/(BQ170+273)*$E$13)</f>
        <v>0</v>
      </c>
      <c r="AX170">
        <f>$B$11*BW170+$C$11*BX170+$F$11*CI170*(1-CL170)</f>
        <v>0</v>
      </c>
      <c r="AY170">
        <f>AX170*AZ170</f>
        <v>0</v>
      </c>
      <c r="AZ170">
        <f>($B$11*$D$9+$C$11*$D$9+$F$11*((CV170+CN170)/MAX(CV170+CN170+CW170, 0.1)*$I$9+CW170/MAX(CV170+CN170+CW170, 0.1)*$J$9))/($B$11+$C$11+$F$11)</f>
        <v>0</v>
      </c>
      <c r="BA170">
        <f>($B$11*$K$9+$C$11*$K$9+$F$11*((CV170+CN170)/MAX(CV170+CN170+CW170, 0.1)*$P$9+CW170/MAX(CV170+CN170+CW170, 0.1)*$Q$9))/($B$11+$C$11+$F$11)</f>
        <v>0</v>
      </c>
      <c r="BB170">
        <v>1.65</v>
      </c>
      <c r="BC170">
        <v>0.5</v>
      </c>
      <c r="BD170" t="s">
        <v>355</v>
      </c>
      <c r="BE170">
        <v>2</v>
      </c>
      <c r="BF170" t="b">
        <v>1</v>
      </c>
      <c r="BG170">
        <v>1679508564.278571</v>
      </c>
      <c r="BH170">
        <v>891.5277857142858</v>
      </c>
      <c r="BI170">
        <v>924.9168214285716</v>
      </c>
      <c r="BJ170">
        <v>24.16905</v>
      </c>
      <c r="BK170">
        <v>23.34377857142857</v>
      </c>
      <c r="BL170">
        <v>886.7237142857144</v>
      </c>
      <c r="BM170">
        <v>23.80718928571428</v>
      </c>
      <c r="BN170">
        <v>500.0371071428572</v>
      </c>
      <c r="BO170">
        <v>90.11092499999998</v>
      </c>
      <c r="BP170">
        <v>0.09999587857142855</v>
      </c>
      <c r="BQ170">
        <v>26.55409285714286</v>
      </c>
      <c r="BR170">
        <v>27.50623928571429</v>
      </c>
      <c r="BS170">
        <v>999.9000000000002</v>
      </c>
      <c r="BT170">
        <v>0</v>
      </c>
      <c r="BU170">
        <v>0</v>
      </c>
      <c r="BV170">
        <v>9994.101785714287</v>
      </c>
      <c r="BW170">
        <v>0</v>
      </c>
      <c r="BX170">
        <v>9.32272</v>
      </c>
      <c r="BY170">
        <v>-33.38896785714286</v>
      </c>
      <c r="BZ170">
        <v>913.6090000000002</v>
      </c>
      <c r="CA170">
        <v>947.0240357142858</v>
      </c>
      <c r="CB170">
        <v>0.8252701428571428</v>
      </c>
      <c r="CC170">
        <v>924.9168214285716</v>
      </c>
      <c r="CD170">
        <v>23.34377857142857</v>
      </c>
      <c r="CE170">
        <v>2.177895714285714</v>
      </c>
      <c r="CF170">
        <v>2.103528928571429</v>
      </c>
      <c r="CG170">
        <v>18.80063571428571</v>
      </c>
      <c r="CH170">
        <v>18.24593928571429</v>
      </c>
      <c r="CI170">
        <v>1999.981071428572</v>
      </c>
      <c r="CJ170">
        <v>0.9799929642857143</v>
      </c>
      <c r="CK170">
        <v>0.02000710357142857</v>
      </c>
      <c r="CL170">
        <v>0</v>
      </c>
      <c r="CM170">
        <v>2.150239285714286</v>
      </c>
      <c r="CN170">
        <v>0</v>
      </c>
      <c r="CO170">
        <v>3332.911071428571</v>
      </c>
      <c r="CP170">
        <v>17338.03571428571</v>
      </c>
      <c r="CQ170">
        <v>36.49078571428571</v>
      </c>
      <c r="CR170">
        <v>38.13828571428571</v>
      </c>
      <c r="CS170">
        <v>37.0332857142857</v>
      </c>
      <c r="CT170">
        <v>36.31885714285714</v>
      </c>
      <c r="CU170">
        <v>36.71842857142857</v>
      </c>
      <c r="CV170">
        <v>1959.970357142857</v>
      </c>
      <c r="CW170">
        <v>40.01071428571429</v>
      </c>
      <c r="CX170">
        <v>0</v>
      </c>
      <c r="CY170">
        <v>1679508602.1</v>
      </c>
      <c r="CZ170">
        <v>0</v>
      </c>
      <c r="DA170">
        <v>0</v>
      </c>
      <c r="DB170" t="s">
        <v>356</v>
      </c>
      <c r="DC170">
        <v>1679454360.5</v>
      </c>
      <c r="DD170">
        <v>1679454360.5</v>
      </c>
      <c r="DE170">
        <v>0</v>
      </c>
      <c r="DF170">
        <v>-0.152</v>
      </c>
      <c r="DG170">
        <v>-0.046</v>
      </c>
      <c r="DH170">
        <v>3.296</v>
      </c>
      <c r="DI170">
        <v>0.35</v>
      </c>
      <c r="DJ170">
        <v>420</v>
      </c>
      <c r="DK170">
        <v>24</v>
      </c>
      <c r="DL170">
        <v>0.27</v>
      </c>
      <c r="DM170">
        <v>0.09</v>
      </c>
      <c r="DN170">
        <v>-33.31699756097562</v>
      </c>
      <c r="DO170">
        <v>-1.128232055749224</v>
      </c>
      <c r="DP170">
        <v>0.1244008048123227</v>
      </c>
      <c r="DQ170">
        <v>0</v>
      </c>
      <c r="DR170">
        <v>0.8312301219512196</v>
      </c>
      <c r="DS170">
        <v>-0.1020357282229986</v>
      </c>
      <c r="DT170">
        <v>0.01160551933074723</v>
      </c>
      <c r="DU170">
        <v>0</v>
      </c>
      <c r="DV170">
        <v>0</v>
      </c>
      <c r="DW170">
        <v>2</v>
      </c>
      <c r="DX170" t="s">
        <v>397</v>
      </c>
      <c r="DY170">
        <v>2.98096</v>
      </c>
      <c r="DZ170">
        <v>2.72857</v>
      </c>
      <c r="EA170">
        <v>0.148051</v>
      </c>
      <c r="EB170">
        <v>0.152977</v>
      </c>
      <c r="EC170">
        <v>0.107578</v>
      </c>
      <c r="ED170">
        <v>0.105941</v>
      </c>
      <c r="EE170">
        <v>25629.4</v>
      </c>
      <c r="EF170">
        <v>25139.1</v>
      </c>
      <c r="EG170">
        <v>30608.1</v>
      </c>
      <c r="EH170">
        <v>29920.7</v>
      </c>
      <c r="EI170">
        <v>37673.5</v>
      </c>
      <c r="EJ170">
        <v>35209.8</v>
      </c>
      <c r="EK170">
        <v>46804.3</v>
      </c>
      <c r="EL170">
        <v>44489</v>
      </c>
      <c r="EM170">
        <v>1.88815</v>
      </c>
      <c r="EN170">
        <v>1.91138</v>
      </c>
      <c r="EO170">
        <v>0.125855</v>
      </c>
      <c r="EP170">
        <v>0</v>
      </c>
      <c r="EQ170">
        <v>25.4461</v>
      </c>
      <c r="ER170">
        <v>999.9</v>
      </c>
      <c r="ES170">
        <v>50.6</v>
      </c>
      <c r="ET170">
        <v>29.9</v>
      </c>
      <c r="EU170">
        <v>23.7858</v>
      </c>
      <c r="EV170">
        <v>63.2708</v>
      </c>
      <c r="EW170">
        <v>22.3958</v>
      </c>
      <c r="EX170">
        <v>1</v>
      </c>
      <c r="EY170">
        <v>-0.130897</v>
      </c>
      <c r="EZ170">
        <v>-0.151288</v>
      </c>
      <c r="FA170">
        <v>20.204</v>
      </c>
      <c r="FB170">
        <v>5.23032</v>
      </c>
      <c r="FC170">
        <v>11.968</v>
      </c>
      <c r="FD170">
        <v>4.97065</v>
      </c>
      <c r="FE170">
        <v>3.28953</v>
      </c>
      <c r="FF170">
        <v>9999</v>
      </c>
      <c r="FG170">
        <v>9999</v>
      </c>
      <c r="FH170">
        <v>9999</v>
      </c>
      <c r="FI170">
        <v>999.9</v>
      </c>
      <c r="FJ170">
        <v>4.97293</v>
      </c>
      <c r="FK170">
        <v>1.87704</v>
      </c>
      <c r="FL170">
        <v>1.87515</v>
      </c>
      <c r="FM170">
        <v>1.87801</v>
      </c>
      <c r="FN170">
        <v>1.87468</v>
      </c>
      <c r="FO170">
        <v>1.87836</v>
      </c>
      <c r="FP170">
        <v>1.87534</v>
      </c>
      <c r="FQ170">
        <v>1.87651</v>
      </c>
      <c r="FR170">
        <v>0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4.864</v>
      </c>
      <c r="GF170">
        <v>0.3621</v>
      </c>
      <c r="GG170">
        <v>1.972114183739502</v>
      </c>
      <c r="GH170">
        <v>0.004449671774874308</v>
      </c>
      <c r="GI170">
        <v>-1.829466635312074E-06</v>
      </c>
      <c r="GJ170">
        <v>4.661545964856727E-10</v>
      </c>
      <c r="GK170">
        <v>0.005649818396270764</v>
      </c>
      <c r="GL170">
        <v>0.003047750899037379</v>
      </c>
      <c r="GM170">
        <v>0.0005145890388989142</v>
      </c>
      <c r="GN170">
        <v>-5.930110997495773E-07</v>
      </c>
      <c r="GO170">
        <v>0</v>
      </c>
      <c r="GP170">
        <v>2134</v>
      </c>
      <c r="GQ170">
        <v>1</v>
      </c>
      <c r="GR170">
        <v>23</v>
      </c>
      <c r="GS170">
        <v>903.5</v>
      </c>
      <c r="GT170">
        <v>903.5</v>
      </c>
      <c r="GU170">
        <v>2.18018</v>
      </c>
      <c r="GV170">
        <v>2.54517</v>
      </c>
      <c r="GW170">
        <v>1.39893</v>
      </c>
      <c r="GX170">
        <v>2.3584</v>
      </c>
      <c r="GY170">
        <v>1.44897</v>
      </c>
      <c r="GZ170">
        <v>2.40967</v>
      </c>
      <c r="HA170">
        <v>36.152</v>
      </c>
      <c r="HB170">
        <v>24.0525</v>
      </c>
      <c r="HC170">
        <v>18</v>
      </c>
      <c r="HD170">
        <v>489.006</v>
      </c>
      <c r="HE170">
        <v>474.817</v>
      </c>
      <c r="HF170">
        <v>25.0384</v>
      </c>
      <c r="HG170">
        <v>25.4159</v>
      </c>
      <c r="HH170">
        <v>30.0003</v>
      </c>
      <c r="HI170">
        <v>25.2381</v>
      </c>
      <c r="HJ170">
        <v>25.311</v>
      </c>
      <c r="HK170">
        <v>43.6472</v>
      </c>
      <c r="HL170">
        <v>10.9744</v>
      </c>
      <c r="HM170">
        <v>100</v>
      </c>
      <c r="HN170">
        <v>25.034</v>
      </c>
      <c r="HO170">
        <v>975.02</v>
      </c>
      <c r="HP170">
        <v>23.3871</v>
      </c>
      <c r="HQ170">
        <v>101.164</v>
      </c>
      <c r="HR170">
        <v>102.306</v>
      </c>
    </row>
    <row r="171" spans="1:226">
      <c r="A171">
        <v>155</v>
      </c>
      <c r="B171">
        <v>1679508577.6</v>
      </c>
      <c r="C171">
        <v>3321.5</v>
      </c>
      <c r="D171" t="s">
        <v>669</v>
      </c>
      <c r="E171" t="s">
        <v>670</v>
      </c>
      <c r="F171">
        <v>5</v>
      </c>
      <c r="G171" t="s">
        <v>353</v>
      </c>
      <c r="H171" t="s">
        <v>354</v>
      </c>
      <c r="I171">
        <v>1679508569.85</v>
      </c>
      <c r="J171">
        <f>(K171)/1000</f>
        <v>0</v>
      </c>
      <c r="K171">
        <f>IF(BF171, AN171, AH171)</f>
        <v>0</v>
      </c>
      <c r="L171">
        <f>IF(BF171, AI171, AG171)</f>
        <v>0</v>
      </c>
      <c r="M171">
        <f>BH171 - IF(AU171&gt;1, L171*BB171*100.0/(AW171*BV171), 0)</f>
        <v>0</v>
      </c>
      <c r="N171">
        <f>((T171-J171/2)*M171-L171)/(T171+J171/2)</f>
        <v>0</v>
      </c>
      <c r="O171">
        <f>N171*(BO171+BP171)/1000.0</f>
        <v>0</v>
      </c>
      <c r="P171">
        <f>(BH171 - IF(AU171&gt;1, L171*BB171*100.0/(AW171*BV171), 0))*(BO171+BP171)/1000.0</f>
        <v>0</v>
      </c>
      <c r="Q171">
        <f>2.0/((1/S171-1/R171)+SIGN(S171)*SQRT((1/S171-1/R171)*(1/S171-1/R171) + 4*BC171/((BC171+1)*(BC171+1))*(2*1/S171*1/R171-1/R171*1/R171)))</f>
        <v>0</v>
      </c>
      <c r="R171">
        <f>IF(LEFT(BD171,1)&lt;&gt;"0",IF(LEFT(BD171,1)="1",3.0,BE171),$D$5+$E$5*(BV171*BO171/($K$5*1000))+$F$5*(BV171*BO171/($K$5*1000))*MAX(MIN(BB171,$J$5),$I$5)*MAX(MIN(BB171,$J$5),$I$5)+$G$5*MAX(MIN(BB171,$J$5),$I$5)*(BV171*BO171/($K$5*1000))+$H$5*(BV171*BO171/($K$5*1000))*(BV171*BO171/($K$5*1000)))</f>
        <v>0</v>
      </c>
      <c r="S171">
        <f>J171*(1000-(1000*0.61365*exp(17.502*W171/(240.97+W171))/(BO171+BP171)+BJ171)/2)/(1000*0.61365*exp(17.502*W171/(240.97+W171))/(BO171+BP171)-BJ171)</f>
        <v>0</v>
      </c>
      <c r="T171">
        <f>1/((BC171+1)/(Q171/1.6)+1/(R171/1.37)) + BC171/((BC171+1)/(Q171/1.6) + BC171/(R171/1.37))</f>
        <v>0</v>
      </c>
      <c r="U171">
        <f>(AX171*BA171)</f>
        <v>0</v>
      </c>
      <c r="V171">
        <f>(BQ171+(U171+2*0.95*5.67E-8*(((BQ171+$B$7)+273)^4-(BQ171+273)^4)-44100*J171)/(1.84*29.3*R171+8*0.95*5.67E-8*(BQ171+273)^3))</f>
        <v>0</v>
      </c>
      <c r="W171">
        <f>($C$7*BR171+$D$7*BS171+$E$7*V171)</f>
        <v>0</v>
      </c>
      <c r="X171">
        <f>0.61365*exp(17.502*W171/(240.97+W171))</f>
        <v>0</v>
      </c>
      <c r="Y171">
        <f>(Z171/AA171*100)</f>
        <v>0</v>
      </c>
      <c r="Z171">
        <f>BJ171*(BO171+BP171)/1000</f>
        <v>0</v>
      </c>
      <c r="AA171">
        <f>0.61365*exp(17.502*BQ171/(240.97+BQ171))</f>
        <v>0</v>
      </c>
      <c r="AB171">
        <f>(X171-BJ171*(BO171+BP171)/1000)</f>
        <v>0</v>
      </c>
      <c r="AC171">
        <f>(-J171*44100)</f>
        <v>0</v>
      </c>
      <c r="AD171">
        <f>2*29.3*R171*0.92*(BQ171-W171)</f>
        <v>0</v>
      </c>
      <c r="AE171">
        <f>2*0.95*5.67E-8*(((BQ171+$B$7)+273)^4-(W171+273)^4)</f>
        <v>0</v>
      </c>
      <c r="AF171">
        <f>U171+AE171+AC171+AD171</f>
        <v>0</v>
      </c>
      <c r="AG171">
        <f>BN171*AU171*(BI171-BH171*(1000-AU171*BK171)/(1000-AU171*BJ171))/(100*BB171)</f>
        <v>0</v>
      </c>
      <c r="AH171">
        <f>1000*BN171*AU171*(BJ171-BK171)/(100*BB171*(1000-AU171*BJ171))</f>
        <v>0</v>
      </c>
      <c r="AI171">
        <f>(AJ171 - AK171 - BO171*1E3/(8.314*(BQ171+273.15)) * AM171/BN171 * AL171) * BN171/(100*BB171) * (1000 - BK171)/1000</f>
        <v>0</v>
      </c>
      <c r="AJ171">
        <v>983.0840745204597</v>
      </c>
      <c r="AK171">
        <v>957.5471090909086</v>
      </c>
      <c r="AL171">
        <v>3.440272161126001</v>
      </c>
      <c r="AM171">
        <v>63.93369429513372</v>
      </c>
      <c r="AN171">
        <f>(AP171 - AO171 + BO171*1E3/(8.314*(BQ171+273.15)) * AR171/BN171 * AQ171) * BN171/(100*BB171) * 1000/(1000 - AP171)</f>
        <v>0</v>
      </c>
      <c r="AO171">
        <v>23.34985121262127</v>
      </c>
      <c r="AP171">
        <v>24.17824545454545</v>
      </c>
      <c r="AQ171">
        <v>2.921770198673925E-07</v>
      </c>
      <c r="AR171">
        <v>100.9875523592358</v>
      </c>
      <c r="AS171">
        <v>3</v>
      </c>
      <c r="AT171">
        <v>1</v>
      </c>
      <c r="AU171">
        <f>IF(AS171*$H$13&gt;=AW171,1.0,(AW171/(AW171-AS171*$H$13)))</f>
        <v>0</v>
      </c>
      <c r="AV171">
        <f>(AU171-1)*100</f>
        <v>0</v>
      </c>
      <c r="AW171">
        <f>MAX(0,($B$13+$C$13*BV171)/(1+$D$13*BV171)*BO171/(BQ171+273)*$E$13)</f>
        <v>0</v>
      </c>
      <c r="AX171">
        <f>$B$11*BW171+$C$11*BX171+$F$11*CI171*(1-CL171)</f>
        <v>0</v>
      </c>
      <c r="AY171">
        <f>AX171*AZ171</f>
        <v>0</v>
      </c>
      <c r="AZ171">
        <f>($B$11*$D$9+$C$11*$D$9+$F$11*((CV171+CN171)/MAX(CV171+CN171+CW171, 0.1)*$I$9+CW171/MAX(CV171+CN171+CW171, 0.1)*$J$9))/($B$11+$C$11+$F$11)</f>
        <v>0</v>
      </c>
      <c r="BA171">
        <f>($B$11*$K$9+$C$11*$K$9+$F$11*((CV171+CN171)/MAX(CV171+CN171+CW171, 0.1)*$P$9+CW171/MAX(CV171+CN171+CW171, 0.1)*$Q$9))/($B$11+$C$11+$F$11)</f>
        <v>0</v>
      </c>
      <c r="BB171">
        <v>1.65</v>
      </c>
      <c r="BC171">
        <v>0.5</v>
      </c>
      <c r="BD171" t="s">
        <v>355</v>
      </c>
      <c r="BE171">
        <v>2</v>
      </c>
      <c r="BF171" t="b">
        <v>1</v>
      </c>
      <c r="BG171">
        <v>1679508569.85</v>
      </c>
      <c r="BH171">
        <v>910.1469285714286</v>
      </c>
      <c r="BI171">
        <v>943.6201785714286</v>
      </c>
      <c r="BJ171">
        <v>24.17418571428572</v>
      </c>
      <c r="BK171">
        <v>23.35038571428571</v>
      </c>
      <c r="BL171">
        <v>905.3002499999999</v>
      </c>
      <c r="BM171">
        <v>23.81218571428571</v>
      </c>
      <c r="BN171">
        <v>500.0521428571429</v>
      </c>
      <c r="BO171">
        <v>90.11002499999999</v>
      </c>
      <c r="BP171">
        <v>0.1000524571428571</v>
      </c>
      <c r="BQ171">
        <v>26.55420357142857</v>
      </c>
      <c r="BR171">
        <v>27.50764642857143</v>
      </c>
      <c r="BS171">
        <v>999.9000000000002</v>
      </c>
      <c r="BT171">
        <v>0</v>
      </c>
      <c r="BU171">
        <v>0</v>
      </c>
      <c r="BV171">
        <v>9998.410000000002</v>
      </c>
      <c r="BW171">
        <v>0</v>
      </c>
      <c r="BX171">
        <v>9.32272</v>
      </c>
      <c r="BY171">
        <v>-33.47322142857143</v>
      </c>
      <c r="BZ171">
        <v>932.694142857143</v>
      </c>
      <c r="CA171">
        <v>966.1808571428571</v>
      </c>
      <c r="CB171">
        <v>0.8237900714285714</v>
      </c>
      <c r="CC171">
        <v>943.6201785714286</v>
      </c>
      <c r="CD171">
        <v>23.35038571428571</v>
      </c>
      <c r="CE171">
        <v>2.178335714285714</v>
      </c>
      <c r="CF171">
        <v>2.104104285714286</v>
      </c>
      <c r="CG171">
        <v>18.80387142857143</v>
      </c>
      <c r="CH171">
        <v>18.25028571428571</v>
      </c>
      <c r="CI171">
        <v>1999.979642857142</v>
      </c>
      <c r="CJ171">
        <v>0.9799928571428571</v>
      </c>
      <c r="CK171">
        <v>0.02000721428571428</v>
      </c>
      <c r="CL171">
        <v>0</v>
      </c>
      <c r="CM171">
        <v>2.157910714285714</v>
      </c>
      <c r="CN171">
        <v>0</v>
      </c>
      <c r="CO171">
        <v>3333.992499999999</v>
      </c>
      <c r="CP171">
        <v>17338.01428571429</v>
      </c>
      <c r="CQ171">
        <v>36.47964285714286</v>
      </c>
      <c r="CR171">
        <v>38.13607142857143</v>
      </c>
      <c r="CS171">
        <v>37.01996428571429</v>
      </c>
      <c r="CT171">
        <v>36.31210714285714</v>
      </c>
      <c r="CU171">
        <v>36.71167857142857</v>
      </c>
      <c r="CV171">
        <v>1959.968928571429</v>
      </c>
      <c r="CW171">
        <v>40.01071428571429</v>
      </c>
      <c r="CX171">
        <v>0</v>
      </c>
      <c r="CY171">
        <v>1679508607.5</v>
      </c>
      <c r="CZ171">
        <v>0</v>
      </c>
      <c r="DA171">
        <v>0</v>
      </c>
      <c r="DB171" t="s">
        <v>356</v>
      </c>
      <c r="DC171">
        <v>1679454360.5</v>
      </c>
      <c r="DD171">
        <v>1679454360.5</v>
      </c>
      <c r="DE171">
        <v>0</v>
      </c>
      <c r="DF171">
        <v>-0.152</v>
      </c>
      <c r="DG171">
        <v>-0.046</v>
      </c>
      <c r="DH171">
        <v>3.296</v>
      </c>
      <c r="DI171">
        <v>0.35</v>
      </c>
      <c r="DJ171">
        <v>420</v>
      </c>
      <c r="DK171">
        <v>24</v>
      </c>
      <c r="DL171">
        <v>0.27</v>
      </c>
      <c r="DM171">
        <v>0.09</v>
      </c>
      <c r="DN171">
        <v>-33.42508</v>
      </c>
      <c r="DO171">
        <v>-0.8354341463413475</v>
      </c>
      <c r="DP171">
        <v>0.09346384381139068</v>
      </c>
      <c r="DQ171">
        <v>0</v>
      </c>
      <c r="DR171">
        <v>0.8259693</v>
      </c>
      <c r="DS171">
        <v>-0.02192519324578124</v>
      </c>
      <c r="DT171">
        <v>0.007332934536050354</v>
      </c>
      <c r="DU171">
        <v>1</v>
      </c>
      <c r="DV171">
        <v>1</v>
      </c>
      <c r="DW171">
        <v>2</v>
      </c>
      <c r="DX171" t="s">
        <v>357</v>
      </c>
      <c r="DY171">
        <v>2.98087</v>
      </c>
      <c r="DZ171">
        <v>2.72823</v>
      </c>
      <c r="EA171">
        <v>0.149965</v>
      </c>
      <c r="EB171">
        <v>0.154864</v>
      </c>
      <c r="EC171">
        <v>0.107577</v>
      </c>
      <c r="ED171">
        <v>0.105936</v>
      </c>
      <c r="EE171">
        <v>25571.3</v>
      </c>
      <c r="EF171">
        <v>25083</v>
      </c>
      <c r="EG171">
        <v>30607.5</v>
      </c>
      <c r="EH171">
        <v>29920.6</v>
      </c>
      <c r="EI171">
        <v>37673.1</v>
      </c>
      <c r="EJ171">
        <v>35210</v>
      </c>
      <c r="EK171">
        <v>46803.6</v>
      </c>
      <c r="EL171">
        <v>44488.9</v>
      </c>
      <c r="EM171">
        <v>1.88795</v>
      </c>
      <c r="EN171">
        <v>1.91135</v>
      </c>
      <c r="EO171">
        <v>0.125457</v>
      </c>
      <c r="EP171">
        <v>0</v>
      </c>
      <c r="EQ171">
        <v>25.4485</v>
      </c>
      <c r="ER171">
        <v>999.9</v>
      </c>
      <c r="ES171">
        <v>50.6</v>
      </c>
      <c r="ET171">
        <v>29.9</v>
      </c>
      <c r="EU171">
        <v>23.7831</v>
      </c>
      <c r="EV171">
        <v>63.1908</v>
      </c>
      <c r="EW171">
        <v>22.3638</v>
      </c>
      <c r="EX171">
        <v>1</v>
      </c>
      <c r="EY171">
        <v>-0.13093</v>
      </c>
      <c r="EZ171">
        <v>-0.144897</v>
      </c>
      <c r="FA171">
        <v>20.204</v>
      </c>
      <c r="FB171">
        <v>5.23002</v>
      </c>
      <c r="FC171">
        <v>11.968</v>
      </c>
      <c r="FD171">
        <v>4.9704</v>
      </c>
      <c r="FE171">
        <v>3.28948</v>
      </c>
      <c r="FF171">
        <v>9999</v>
      </c>
      <c r="FG171">
        <v>9999</v>
      </c>
      <c r="FH171">
        <v>9999</v>
      </c>
      <c r="FI171">
        <v>999.9</v>
      </c>
      <c r="FJ171">
        <v>4.97294</v>
      </c>
      <c r="FK171">
        <v>1.87702</v>
      </c>
      <c r="FL171">
        <v>1.87515</v>
      </c>
      <c r="FM171">
        <v>1.87793</v>
      </c>
      <c r="FN171">
        <v>1.87469</v>
      </c>
      <c r="FO171">
        <v>1.87834</v>
      </c>
      <c r="FP171">
        <v>1.87532</v>
      </c>
      <c r="FQ171">
        <v>1.87649</v>
      </c>
      <c r="FR171">
        <v>0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4.906</v>
      </c>
      <c r="GF171">
        <v>0.3621</v>
      </c>
      <c r="GG171">
        <v>1.972114183739502</v>
      </c>
      <c r="GH171">
        <v>0.004449671774874308</v>
      </c>
      <c r="GI171">
        <v>-1.829466635312074E-06</v>
      </c>
      <c r="GJ171">
        <v>4.661545964856727E-10</v>
      </c>
      <c r="GK171">
        <v>0.005649818396270764</v>
      </c>
      <c r="GL171">
        <v>0.003047750899037379</v>
      </c>
      <c r="GM171">
        <v>0.0005145890388989142</v>
      </c>
      <c r="GN171">
        <v>-5.930110997495773E-07</v>
      </c>
      <c r="GO171">
        <v>0</v>
      </c>
      <c r="GP171">
        <v>2134</v>
      </c>
      <c r="GQ171">
        <v>1</v>
      </c>
      <c r="GR171">
        <v>23</v>
      </c>
      <c r="GS171">
        <v>903.6</v>
      </c>
      <c r="GT171">
        <v>903.6</v>
      </c>
      <c r="GU171">
        <v>2.21191</v>
      </c>
      <c r="GV171">
        <v>2.5354</v>
      </c>
      <c r="GW171">
        <v>1.39893</v>
      </c>
      <c r="GX171">
        <v>2.3584</v>
      </c>
      <c r="GY171">
        <v>1.44897</v>
      </c>
      <c r="GZ171">
        <v>2.50854</v>
      </c>
      <c r="HA171">
        <v>36.152</v>
      </c>
      <c r="HB171">
        <v>24.0612</v>
      </c>
      <c r="HC171">
        <v>18</v>
      </c>
      <c r="HD171">
        <v>488.903</v>
      </c>
      <c r="HE171">
        <v>474.807</v>
      </c>
      <c r="HF171">
        <v>25.0299</v>
      </c>
      <c r="HG171">
        <v>25.4174</v>
      </c>
      <c r="HH171">
        <v>30.0001</v>
      </c>
      <c r="HI171">
        <v>25.239</v>
      </c>
      <c r="HJ171">
        <v>25.3116</v>
      </c>
      <c r="HK171">
        <v>44.3409</v>
      </c>
      <c r="HL171">
        <v>10.9744</v>
      </c>
      <c r="HM171">
        <v>100</v>
      </c>
      <c r="HN171">
        <v>25.0266</v>
      </c>
      <c r="HO171">
        <v>988.439</v>
      </c>
      <c r="HP171">
        <v>23.3871</v>
      </c>
      <c r="HQ171">
        <v>101.162</v>
      </c>
      <c r="HR171">
        <v>102.306</v>
      </c>
    </row>
    <row r="172" spans="1:226">
      <c r="A172">
        <v>156</v>
      </c>
      <c r="B172">
        <v>1679508582.6</v>
      </c>
      <c r="C172">
        <v>3326.5</v>
      </c>
      <c r="D172" t="s">
        <v>671</v>
      </c>
      <c r="E172" t="s">
        <v>672</v>
      </c>
      <c r="F172">
        <v>5</v>
      </c>
      <c r="G172" t="s">
        <v>353</v>
      </c>
      <c r="H172" t="s">
        <v>354</v>
      </c>
      <c r="I172">
        <v>1679508575.118518</v>
      </c>
      <c r="J172">
        <f>(K172)/1000</f>
        <v>0</v>
      </c>
      <c r="K172">
        <f>IF(BF172, AN172, AH172)</f>
        <v>0</v>
      </c>
      <c r="L172">
        <f>IF(BF172, AI172, AG172)</f>
        <v>0</v>
      </c>
      <c r="M172">
        <f>BH172 - IF(AU172&gt;1, L172*BB172*100.0/(AW172*BV172), 0)</f>
        <v>0</v>
      </c>
      <c r="N172">
        <f>((T172-J172/2)*M172-L172)/(T172+J172/2)</f>
        <v>0</v>
      </c>
      <c r="O172">
        <f>N172*(BO172+BP172)/1000.0</f>
        <v>0</v>
      </c>
      <c r="P172">
        <f>(BH172 - IF(AU172&gt;1, L172*BB172*100.0/(AW172*BV172), 0))*(BO172+BP172)/1000.0</f>
        <v>0</v>
      </c>
      <c r="Q172">
        <f>2.0/((1/S172-1/R172)+SIGN(S172)*SQRT((1/S172-1/R172)*(1/S172-1/R172) + 4*BC172/((BC172+1)*(BC172+1))*(2*1/S172*1/R172-1/R172*1/R172)))</f>
        <v>0</v>
      </c>
      <c r="R172">
        <f>IF(LEFT(BD172,1)&lt;&gt;"0",IF(LEFT(BD172,1)="1",3.0,BE172),$D$5+$E$5*(BV172*BO172/($K$5*1000))+$F$5*(BV172*BO172/($K$5*1000))*MAX(MIN(BB172,$J$5),$I$5)*MAX(MIN(BB172,$J$5),$I$5)+$G$5*MAX(MIN(BB172,$J$5),$I$5)*(BV172*BO172/($K$5*1000))+$H$5*(BV172*BO172/($K$5*1000))*(BV172*BO172/($K$5*1000)))</f>
        <v>0</v>
      </c>
      <c r="S172">
        <f>J172*(1000-(1000*0.61365*exp(17.502*W172/(240.97+W172))/(BO172+BP172)+BJ172)/2)/(1000*0.61365*exp(17.502*W172/(240.97+W172))/(BO172+BP172)-BJ172)</f>
        <v>0</v>
      </c>
      <c r="T172">
        <f>1/((BC172+1)/(Q172/1.6)+1/(R172/1.37)) + BC172/((BC172+1)/(Q172/1.6) + BC172/(R172/1.37))</f>
        <v>0</v>
      </c>
      <c r="U172">
        <f>(AX172*BA172)</f>
        <v>0</v>
      </c>
      <c r="V172">
        <f>(BQ172+(U172+2*0.95*5.67E-8*(((BQ172+$B$7)+273)^4-(BQ172+273)^4)-44100*J172)/(1.84*29.3*R172+8*0.95*5.67E-8*(BQ172+273)^3))</f>
        <v>0</v>
      </c>
      <c r="W172">
        <f>($C$7*BR172+$D$7*BS172+$E$7*V172)</f>
        <v>0</v>
      </c>
      <c r="X172">
        <f>0.61365*exp(17.502*W172/(240.97+W172))</f>
        <v>0</v>
      </c>
      <c r="Y172">
        <f>(Z172/AA172*100)</f>
        <v>0</v>
      </c>
      <c r="Z172">
        <f>BJ172*(BO172+BP172)/1000</f>
        <v>0</v>
      </c>
      <c r="AA172">
        <f>0.61365*exp(17.502*BQ172/(240.97+BQ172))</f>
        <v>0</v>
      </c>
      <c r="AB172">
        <f>(X172-BJ172*(BO172+BP172)/1000)</f>
        <v>0</v>
      </c>
      <c r="AC172">
        <f>(-J172*44100)</f>
        <v>0</v>
      </c>
      <c r="AD172">
        <f>2*29.3*R172*0.92*(BQ172-W172)</f>
        <v>0</v>
      </c>
      <c r="AE172">
        <f>2*0.95*5.67E-8*(((BQ172+$B$7)+273)^4-(W172+273)^4)</f>
        <v>0</v>
      </c>
      <c r="AF172">
        <f>U172+AE172+AC172+AD172</f>
        <v>0</v>
      </c>
      <c r="AG172">
        <f>BN172*AU172*(BI172-BH172*(1000-AU172*BK172)/(1000-AU172*BJ172))/(100*BB172)</f>
        <v>0</v>
      </c>
      <c r="AH172">
        <f>1000*BN172*AU172*(BJ172-BK172)/(100*BB172*(1000-AU172*BJ172))</f>
        <v>0</v>
      </c>
      <c r="AI172">
        <f>(AJ172 - AK172 - BO172*1E3/(8.314*(BQ172+273.15)) * AM172/BN172 * AL172) * BN172/(100*BB172) * (1000 - BK172)/1000</f>
        <v>0</v>
      </c>
      <c r="AJ172">
        <v>1000.107579457263</v>
      </c>
      <c r="AK172">
        <v>974.7042363636365</v>
      </c>
      <c r="AL172">
        <v>3.443201692008745</v>
      </c>
      <c r="AM172">
        <v>63.93369429513372</v>
      </c>
      <c r="AN172">
        <f>(AP172 - AO172 + BO172*1E3/(8.314*(BQ172+273.15)) * AR172/BN172 * AQ172) * BN172/(100*BB172) * 1000/(1000 - AP172)</f>
        <v>0</v>
      </c>
      <c r="AO172">
        <v>23.34880511363463</v>
      </c>
      <c r="AP172">
        <v>24.17661515151515</v>
      </c>
      <c r="AQ172">
        <v>-1.027242991103365E-06</v>
      </c>
      <c r="AR172">
        <v>100.9875523592358</v>
      </c>
      <c r="AS172">
        <v>3</v>
      </c>
      <c r="AT172">
        <v>1</v>
      </c>
      <c r="AU172">
        <f>IF(AS172*$H$13&gt;=AW172,1.0,(AW172/(AW172-AS172*$H$13)))</f>
        <v>0</v>
      </c>
      <c r="AV172">
        <f>(AU172-1)*100</f>
        <v>0</v>
      </c>
      <c r="AW172">
        <f>MAX(0,($B$13+$C$13*BV172)/(1+$D$13*BV172)*BO172/(BQ172+273)*$E$13)</f>
        <v>0</v>
      </c>
      <c r="AX172">
        <f>$B$11*BW172+$C$11*BX172+$F$11*CI172*(1-CL172)</f>
        <v>0</v>
      </c>
      <c r="AY172">
        <f>AX172*AZ172</f>
        <v>0</v>
      </c>
      <c r="AZ172">
        <f>($B$11*$D$9+$C$11*$D$9+$F$11*((CV172+CN172)/MAX(CV172+CN172+CW172, 0.1)*$I$9+CW172/MAX(CV172+CN172+CW172, 0.1)*$J$9))/($B$11+$C$11+$F$11)</f>
        <v>0</v>
      </c>
      <c r="BA172">
        <f>($B$11*$K$9+$C$11*$K$9+$F$11*((CV172+CN172)/MAX(CV172+CN172+CW172, 0.1)*$P$9+CW172/MAX(CV172+CN172+CW172, 0.1)*$Q$9))/($B$11+$C$11+$F$11)</f>
        <v>0</v>
      </c>
      <c r="BB172">
        <v>1.65</v>
      </c>
      <c r="BC172">
        <v>0.5</v>
      </c>
      <c r="BD172" t="s">
        <v>355</v>
      </c>
      <c r="BE172">
        <v>2</v>
      </c>
      <c r="BF172" t="b">
        <v>1</v>
      </c>
      <c r="BG172">
        <v>1679508575.118518</v>
      </c>
      <c r="BH172">
        <v>927.7549629629628</v>
      </c>
      <c r="BI172">
        <v>961.2570740740741</v>
      </c>
      <c r="BJ172">
        <v>24.17687777777778</v>
      </c>
      <c r="BK172">
        <v>23.35012222222222</v>
      </c>
      <c r="BL172">
        <v>922.8683333333333</v>
      </c>
      <c r="BM172">
        <v>23.8147962962963</v>
      </c>
      <c r="BN172">
        <v>500.0474444444444</v>
      </c>
      <c r="BO172">
        <v>90.10980370370369</v>
      </c>
      <c r="BP172">
        <v>0.1000031777777778</v>
      </c>
      <c r="BQ172">
        <v>26.55548888888889</v>
      </c>
      <c r="BR172">
        <v>27.50709259259259</v>
      </c>
      <c r="BS172">
        <v>999.9000000000001</v>
      </c>
      <c r="BT172">
        <v>0</v>
      </c>
      <c r="BU172">
        <v>0</v>
      </c>
      <c r="BV172">
        <v>10005.46296296296</v>
      </c>
      <c r="BW172">
        <v>0</v>
      </c>
      <c r="BX172">
        <v>9.32272</v>
      </c>
      <c r="BY172">
        <v>-33.50211481481482</v>
      </c>
      <c r="BZ172">
        <v>950.7410000000001</v>
      </c>
      <c r="CA172">
        <v>984.2392222222223</v>
      </c>
      <c r="CB172">
        <v>0.8267419259259259</v>
      </c>
      <c r="CC172">
        <v>961.2570740740741</v>
      </c>
      <c r="CD172">
        <v>23.35012222222222</v>
      </c>
      <c r="CE172">
        <v>2.178572592592593</v>
      </c>
      <c r="CF172">
        <v>2.104075555555556</v>
      </c>
      <c r="CG172">
        <v>18.80561111111111</v>
      </c>
      <c r="CH172">
        <v>18.25007037037037</v>
      </c>
      <c r="CI172">
        <v>2000.003333333333</v>
      </c>
      <c r="CJ172">
        <v>0.9799928888888888</v>
      </c>
      <c r="CK172">
        <v>0.02000718148148148</v>
      </c>
      <c r="CL172">
        <v>0</v>
      </c>
      <c r="CM172">
        <v>2.154781481481482</v>
      </c>
      <c r="CN172">
        <v>0</v>
      </c>
      <c r="CO172">
        <v>3334.992592592593</v>
      </c>
      <c r="CP172">
        <v>17338.20740740741</v>
      </c>
      <c r="CQ172">
        <v>36.53218518518518</v>
      </c>
      <c r="CR172">
        <v>38.12729629629629</v>
      </c>
      <c r="CS172">
        <v>37.02062962962963</v>
      </c>
      <c r="CT172">
        <v>36.29829629629629</v>
      </c>
      <c r="CU172">
        <v>36.68944444444445</v>
      </c>
      <c r="CV172">
        <v>1959.992222222222</v>
      </c>
      <c r="CW172">
        <v>40.01111111111111</v>
      </c>
      <c r="CX172">
        <v>0</v>
      </c>
      <c r="CY172">
        <v>1679508612.9</v>
      </c>
      <c r="CZ172">
        <v>0</v>
      </c>
      <c r="DA172">
        <v>0</v>
      </c>
      <c r="DB172" t="s">
        <v>356</v>
      </c>
      <c r="DC172">
        <v>1679454360.5</v>
      </c>
      <c r="DD172">
        <v>1679454360.5</v>
      </c>
      <c r="DE172">
        <v>0</v>
      </c>
      <c r="DF172">
        <v>-0.152</v>
      </c>
      <c r="DG172">
        <v>-0.046</v>
      </c>
      <c r="DH172">
        <v>3.296</v>
      </c>
      <c r="DI172">
        <v>0.35</v>
      </c>
      <c r="DJ172">
        <v>420</v>
      </c>
      <c r="DK172">
        <v>24</v>
      </c>
      <c r="DL172">
        <v>0.27</v>
      </c>
      <c r="DM172">
        <v>0.09</v>
      </c>
      <c r="DN172">
        <v>-33.47468536585367</v>
      </c>
      <c r="DO172">
        <v>-0.4143428571428444</v>
      </c>
      <c r="DP172">
        <v>0.08074499021226281</v>
      </c>
      <c r="DQ172">
        <v>0</v>
      </c>
      <c r="DR172">
        <v>0.824370024390244</v>
      </c>
      <c r="DS172">
        <v>0.03761565156794607</v>
      </c>
      <c r="DT172">
        <v>0.004020522617938668</v>
      </c>
      <c r="DU172">
        <v>1</v>
      </c>
      <c r="DV172">
        <v>1</v>
      </c>
      <c r="DW172">
        <v>2</v>
      </c>
      <c r="DX172" t="s">
        <v>357</v>
      </c>
      <c r="DY172">
        <v>2.98077</v>
      </c>
      <c r="DZ172">
        <v>2.7285</v>
      </c>
      <c r="EA172">
        <v>0.151686</v>
      </c>
      <c r="EB172">
        <v>0.156593</v>
      </c>
      <c r="EC172">
        <v>0.10757</v>
      </c>
      <c r="ED172">
        <v>0.10593</v>
      </c>
      <c r="EE172">
        <v>25519.1</v>
      </c>
      <c r="EF172">
        <v>25031.8</v>
      </c>
      <c r="EG172">
        <v>30607</v>
      </c>
      <c r="EH172">
        <v>29920.6</v>
      </c>
      <c r="EI172">
        <v>37672.9</v>
      </c>
      <c r="EJ172">
        <v>35210.3</v>
      </c>
      <c r="EK172">
        <v>46802.8</v>
      </c>
      <c r="EL172">
        <v>44488.7</v>
      </c>
      <c r="EM172">
        <v>1.88813</v>
      </c>
      <c r="EN172">
        <v>1.91155</v>
      </c>
      <c r="EO172">
        <v>0.12603</v>
      </c>
      <c r="EP172">
        <v>0</v>
      </c>
      <c r="EQ172">
        <v>25.4509</v>
      </c>
      <c r="ER172">
        <v>999.9</v>
      </c>
      <c r="ES172">
        <v>50.6</v>
      </c>
      <c r="ET172">
        <v>29.9</v>
      </c>
      <c r="EU172">
        <v>23.7854</v>
      </c>
      <c r="EV172">
        <v>63.4108</v>
      </c>
      <c r="EW172">
        <v>22.3998</v>
      </c>
      <c r="EX172">
        <v>1</v>
      </c>
      <c r="EY172">
        <v>-0.130866</v>
      </c>
      <c r="EZ172">
        <v>-0.1496</v>
      </c>
      <c r="FA172">
        <v>20.204</v>
      </c>
      <c r="FB172">
        <v>5.23017</v>
      </c>
      <c r="FC172">
        <v>11.968</v>
      </c>
      <c r="FD172">
        <v>4.9706</v>
      </c>
      <c r="FE172">
        <v>3.28958</v>
      </c>
      <c r="FF172">
        <v>9999</v>
      </c>
      <c r="FG172">
        <v>9999</v>
      </c>
      <c r="FH172">
        <v>9999</v>
      </c>
      <c r="FI172">
        <v>999.9</v>
      </c>
      <c r="FJ172">
        <v>4.97293</v>
      </c>
      <c r="FK172">
        <v>1.877</v>
      </c>
      <c r="FL172">
        <v>1.87515</v>
      </c>
      <c r="FM172">
        <v>1.87793</v>
      </c>
      <c r="FN172">
        <v>1.87469</v>
      </c>
      <c r="FO172">
        <v>1.87834</v>
      </c>
      <c r="FP172">
        <v>1.87532</v>
      </c>
      <c r="FQ172">
        <v>1.87649</v>
      </c>
      <c r="FR172">
        <v>0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4.943</v>
      </c>
      <c r="GF172">
        <v>0.3621</v>
      </c>
      <c r="GG172">
        <v>1.972114183739502</v>
      </c>
      <c r="GH172">
        <v>0.004449671774874308</v>
      </c>
      <c r="GI172">
        <v>-1.829466635312074E-06</v>
      </c>
      <c r="GJ172">
        <v>4.661545964856727E-10</v>
      </c>
      <c r="GK172">
        <v>0.005649818396270764</v>
      </c>
      <c r="GL172">
        <v>0.003047750899037379</v>
      </c>
      <c r="GM172">
        <v>0.0005145890388989142</v>
      </c>
      <c r="GN172">
        <v>-5.930110997495773E-07</v>
      </c>
      <c r="GO172">
        <v>0</v>
      </c>
      <c r="GP172">
        <v>2134</v>
      </c>
      <c r="GQ172">
        <v>1</v>
      </c>
      <c r="GR172">
        <v>23</v>
      </c>
      <c r="GS172">
        <v>903.7</v>
      </c>
      <c r="GT172">
        <v>903.7</v>
      </c>
      <c r="GU172">
        <v>2.23999</v>
      </c>
      <c r="GV172">
        <v>2.54395</v>
      </c>
      <c r="GW172">
        <v>1.39893</v>
      </c>
      <c r="GX172">
        <v>2.3584</v>
      </c>
      <c r="GY172">
        <v>1.44897</v>
      </c>
      <c r="GZ172">
        <v>2.37671</v>
      </c>
      <c r="HA172">
        <v>36.152</v>
      </c>
      <c r="HB172">
        <v>24.0525</v>
      </c>
      <c r="HC172">
        <v>18</v>
      </c>
      <c r="HD172">
        <v>489.007</v>
      </c>
      <c r="HE172">
        <v>474.951</v>
      </c>
      <c r="HF172">
        <v>25.023</v>
      </c>
      <c r="HG172">
        <v>25.4196</v>
      </c>
      <c r="HH172">
        <v>30.0002</v>
      </c>
      <c r="HI172">
        <v>25.2402</v>
      </c>
      <c r="HJ172">
        <v>25.3134</v>
      </c>
      <c r="HK172">
        <v>44.9714</v>
      </c>
      <c r="HL172">
        <v>10.9744</v>
      </c>
      <c r="HM172">
        <v>100</v>
      </c>
      <c r="HN172">
        <v>25.0224</v>
      </c>
      <c r="HO172">
        <v>1008.58</v>
      </c>
      <c r="HP172">
        <v>23.3871</v>
      </c>
      <c r="HQ172">
        <v>101.16</v>
      </c>
      <c r="HR172">
        <v>102.305</v>
      </c>
    </row>
    <row r="173" spans="1:226">
      <c r="A173">
        <v>157</v>
      </c>
      <c r="B173">
        <v>1679508587.6</v>
      </c>
      <c r="C173">
        <v>3331.5</v>
      </c>
      <c r="D173" t="s">
        <v>673</v>
      </c>
      <c r="E173" t="s">
        <v>674</v>
      </c>
      <c r="F173">
        <v>5</v>
      </c>
      <c r="G173" t="s">
        <v>353</v>
      </c>
      <c r="H173" t="s">
        <v>354</v>
      </c>
      <c r="I173">
        <v>1679508579.832142</v>
      </c>
      <c r="J173">
        <f>(K173)/1000</f>
        <v>0</v>
      </c>
      <c r="K173">
        <f>IF(BF173, AN173, AH173)</f>
        <v>0</v>
      </c>
      <c r="L173">
        <f>IF(BF173, AI173, AG173)</f>
        <v>0</v>
      </c>
      <c r="M173">
        <f>BH173 - IF(AU173&gt;1, L173*BB173*100.0/(AW173*BV173), 0)</f>
        <v>0</v>
      </c>
      <c r="N173">
        <f>((T173-J173/2)*M173-L173)/(T173+J173/2)</f>
        <v>0</v>
      </c>
      <c r="O173">
        <f>N173*(BO173+BP173)/1000.0</f>
        <v>0</v>
      </c>
      <c r="P173">
        <f>(BH173 - IF(AU173&gt;1, L173*BB173*100.0/(AW173*BV173), 0))*(BO173+BP173)/1000.0</f>
        <v>0</v>
      </c>
      <c r="Q173">
        <f>2.0/((1/S173-1/R173)+SIGN(S173)*SQRT((1/S173-1/R173)*(1/S173-1/R173) + 4*BC173/((BC173+1)*(BC173+1))*(2*1/S173*1/R173-1/R173*1/R173)))</f>
        <v>0</v>
      </c>
      <c r="R173">
        <f>IF(LEFT(BD173,1)&lt;&gt;"0",IF(LEFT(BD173,1)="1",3.0,BE173),$D$5+$E$5*(BV173*BO173/($K$5*1000))+$F$5*(BV173*BO173/($K$5*1000))*MAX(MIN(BB173,$J$5),$I$5)*MAX(MIN(BB173,$J$5),$I$5)+$G$5*MAX(MIN(BB173,$J$5),$I$5)*(BV173*BO173/($K$5*1000))+$H$5*(BV173*BO173/($K$5*1000))*(BV173*BO173/($K$5*1000)))</f>
        <v>0</v>
      </c>
      <c r="S173">
        <f>J173*(1000-(1000*0.61365*exp(17.502*W173/(240.97+W173))/(BO173+BP173)+BJ173)/2)/(1000*0.61365*exp(17.502*W173/(240.97+W173))/(BO173+BP173)-BJ173)</f>
        <v>0</v>
      </c>
      <c r="T173">
        <f>1/((BC173+1)/(Q173/1.6)+1/(R173/1.37)) + BC173/((BC173+1)/(Q173/1.6) + BC173/(R173/1.37))</f>
        <v>0</v>
      </c>
      <c r="U173">
        <f>(AX173*BA173)</f>
        <v>0</v>
      </c>
      <c r="V173">
        <f>(BQ173+(U173+2*0.95*5.67E-8*(((BQ173+$B$7)+273)^4-(BQ173+273)^4)-44100*J173)/(1.84*29.3*R173+8*0.95*5.67E-8*(BQ173+273)^3))</f>
        <v>0</v>
      </c>
      <c r="W173">
        <f>($C$7*BR173+$D$7*BS173+$E$7*V173)</f>
        <v>0</v>
      </c>
      <c r="X173">
        <f>0.61365*exp(17.502*W173/(240.97+W173))</f>
        <v>0</v>
      </c>
      <c r="Y173">
        <f>(Z173/AA173*100)</f>
        <v>0</v>
      </c>
      <c r="Z173">
        <f>BJ173*(BO173+BP173)/1000</f>
        <v>0</v>
      </c>
      <c r="AA173">
        <f>0.61365*exp(17.502*BQ173/(240.97+BQ173))</f>
        <v>0</v>
      </c>
      <c r="AB173">
        <f>(X173-BJ173*(BO173+BP173)/1000)</f>
        <v>0</v>
      </c>
      <c r="AC173">
        <f>(-J173*44100)</f>
        <v>0</v>
      </c>
      <c r="AD173">
        <f>2*29.3*R173*0.92*(BQ173-W173)</f>
        <v>0</v>
      </c>
      <c r="AE173">
        <f>2*0.95*5.67E-8*(((BQ173+$B$7)+273)^4-(W173+273)^4)</f>
        <v>0</v>
      </c>
      <c r="AF173">
        <f>U173+AE173+AC173+AD173</f>
        <v>0</v>
      </c>
      <c r="AG173">
        <f>BN173*AU173*(BI173-BH173*(1000-AU173*BK173)/(1000-AU173*BJ173))/(100*BB173)</f>
        <v>0</v>
      </c>
      <c r="AH173">
        <f>1000*BN173*AU173*(BJ173-BK173)/(100*BB173*(1000-AU173*BJ173))</f>
        <v>0</v>
      </c>
      <c r="AI173">
        <f>(AJ173 - AK173 - BO173*1E3/(8.314*(BQ173+273.15)) * AM173/BN173 * AL173) * BN173/(100*BB173) * (1000 - BK173)/1000</f>
        <v>0</v>
      </c>
      <c r="AJ173">
        <v>1017.317830085846</v>
      </c>
      <c r="AK173">
        <v>991.7437515151511</v>
      </c>
      <c r="AL173">
        <v>3.39695235114943</v>
      </c>
      <c r="AM173">
        <v>63.93369429513372</v>
      </c>
      <c r="AN173">
        <f>(AP173 - AO173 + BO173*1E3/(8.314*(BQ173+273.15)) * AR173/BN173 * AQ173) * BN173/(100*BB173) * 1000/(1000 - AP173)</f>
        <v>0</v>
      </c>
      <c r="AO173">
        <v>23.3484224405955</v>
      </c>
      <c r="AP173">
        <v>24.17609151515151</v>
      </c>
      <c r="AQ173">
        <v>-3.240486446798834E-07</v>
      </c>
      <c r="AR173">
        <v>100.9875523592358</v>
      </c>
      <c r="AS173">
        <v>3</v>
      </c>
      <c r="AT173">
        <v>1</v>
      </c>
      <c r="AU173">
        <f>IF(AS173*$H$13&gt;=AW173,1.0,(AW173/(AW173-AS173*$H$13)))</f>
        <v>0</v>
      </c>
      <c r="AV173">
        <f>(AU173-1)*100</f>
        <v>0</v>
      </c>
      <c r="AW173">
        <f>MAX(0,($B$13+$C$13*BV173)/(1+$D$13*BV173)*BO173/(BQ173+273)*$E$13)</f>
        <v>0</v>
      </c>
      <c r="AX173">
        <f>$B$11*BW173+$C$11*BX173+$F$11*CI173*(1-CL173)</f>
        <v>0</v>
      </c>
      <c r="AY173">
        <f>AX173*AZ173</f>
        <v>0</v>
      </c>
      <c r="AZ173">
        <f>($B$11*$D$9+$C$11*$D$9+$F$11*((CV173+CN173)/MAX(CV173+CN173+CW173, 0.1)*$I$9+CW173/MAX(CV173+CN173+CW173, 0.1)*$J$9))/($B$11+$C$11+$F$11)</f>
        <v>0</v>
      </c>
      <c r="BA173">
        <f>($B$11*$K$9+$C$11*$K$9+$F$11*((CV173+CN173)/MAX(CV173+CN173+CW173, 0.1)*$P$9+CW173/MAX(CV173+CN173+CW173, 0.1)*$Q$9))/($B$11+$C$11+$F$11)</f>
        <v>0</v>
      </c>
      <c r="BB173">
        <v>1.65</v>
      </c>
      <c r="BC173">
        <v>0.5</v>
      </c>
      <c r="BD173" t="s">
        <v>355</v>
      </c>
      <c r="BE173">
        <v>2</v>
      </c>
      <c r="BF173" t="b">
        <v>1</v>
      </c>
      <c r="BG173">
        <v>1679508579.832142</v>
      </c>
      <c r="BH173">
        <v>943.5084642857144</v>
      </c>
      <c r="BI173">
        <v>977.0705</v>
      </c>
      <c r="BJ173">
        <v>24.17702857142857</v>
      </c>
      <c r="BK173">
        <v>23.34913928571428</v>
      </c>
      <c r="BL173">
        <v>938.5863928571429</v>
      </c>
      <c r="BM173">
        <v>23.81494642857143</v>
      </c>
      <c r="BN173">
        <v>500.0460357142858</v>
      </c>
      <c r="BO173">
        <v>90.10909285714284</v>
      </c>
      <c r="BP173">
        <v>0.09998468571428573</v>
      </c>
      <c r="BQ173">
        <v>26.556275</v>
      </c>
      <c r="BR173">
        <v>27.51047142857143</v>
      </c>
      <c r="BS173">
        <v>999.9000000000002</v>
      </c>
      <c r="BT173">
        <v>0</v>
      </c>
      <c r="BU173">
        <v>0</v>
      </c>
      <c r="BV173">
        <v>10011.14392857143</v>
      </c>
      <c r="BW173">
        <v>0</v>
      </c>
      <c r="BX173">
        <v>9.32272</v>
      </c>
      <c r="BY173">
        <v>-33.56206785714286</v>
      </c>
      <c r="BZ173">
        <v>966.8849642857143</v>
      </c>
      <c r="CA173">
        <v>1000.429571428572</v>
      </c>
      <c r="CB173">
        <v>0.8278808571428572</v>
      </c>
      <c r="CC173">
        <v>977.0705</v>
      </c>
      <c r="CD173">
        <v>23.34913928571428</v>
      </c>
      <c r="CE173">
        <v>2.178569285714286</v>
      </c>
      <c r="CF173">
        <v>2.103970357142857</v>
      </c>
      <c r="CG173">
        <v>18.80558214285714</v>
      </c>
      <c r="CH173">
        <v>18.24926785714285</v>
      </c>
      <c r="CI173">
        <v>1999.992857142857</v>
      </c>
      <c r="CJ173">
        <v>0.97999275</v>
      </c>
      <c r="CK173">
        <v>0.020007325</v>
      </c>
      <c r="CL173">
        <v>0</v>
      </c>
      <c r="CM173">
        <v>2.111703571428572</v>
      </c>
      <c r="CN173">
        <v>0</v>
      </c>
      <c r="CO173">
        <v>3335.897142857143</v>
      </c>
      <c r="CP173">
        <v>17338.11785714286</v>
      </c>
      <c r="CQ173">
        <v>36.54217857142857</v>
      </c>
      <c r="CR173">
        <v>38.11821428571428</v>
      </c>
      <c r="CS173">
        <v>37.00642857142857</v>
      </c>
      <c r="CT173">
        <v>36.29435714285714</v>
      </c>
      <c r="CU173">
        <v>36.66935714285714</v>
      </c>
      <c r="CV173">
        <v>1959.981785714286</v>
      </c>
      <c r="CW173">
        <v>40.01107142857143</v>
      </c>
      <c r="CX173">
        <v>0</v>
      </c>
      <c r="CY173">
        <v>1679508617.7</v>
      </c>
      <c r="CZ173">
        <v>0</v>
      </c>
      <c r="DA173">
        <v>0</v>
      </c>
      <c r="DB173" t="s">
        <v>356</v>
      </c>
      <c r="DC173">
        <v>1679454360.5</v>
      </c>
      <c r="DD173">
        <v>1679454360.5</v>
      </c>
      <c r="DE173">
        <v>0</v>
      </c>
      <c r="DF173">
        <v>-0.152</v>
      </c>
      <c r="DG173">
        <v>-0.046</v>
      </c>
      <c r="DH173">
        <v>3.296</v>
      </c>
      <c r="DI173">
        <v>0.35</v>
      </c>
      <c r="DJ173">
        <v>420</v>
      </c>
      <c r="DK173">
        <v>24</v>
      </c>
      <c r="DL173">
        <v>0.27</v>
      </c>
      <c r="DM173">
        <v>0.09</v>
      </c>
      <c r="DN173">
        <v>-33.51782195121952</v>
      </c>
      <c r="DO173">
        <v>-0.6364034843205774</v>
      </c>
      <c r="DP173">
        <v>0.09619442332650925</v>
      </c>
      <c r="DQ173">
        <v>0</v>
      </c>
      <c r="DR173">
        <v>0.8265988536585365</v>
      </c>
      <c r="DS173">
        <v>0.01723979790940761</v>
      </c>
      <c r="DT173">
        <v>0.002361535275331072</v>
      </c>
      <c r="DU173">
        <v>1</v>
      </c>
      <c r="DV173">
        <v>1</v>
      </c>
      <c r="DW173">
        <v>2</v>
      </c>
      <c r="DX173" t="s">
        <v>357</v>
      </c>
      <c r="DY173">
        <v>2.9808</v>
      </c>
      <c r="DZ173">
        <v>2.72839</v>
      </c>
      <c r="EA173">
        <v>0.153387</v>
      </c>
      <c r="EB173">
        <v>0.158275</v>
      </c>
      <c r="EC173">
        <v>0.107567</v>
      </c>
      <c r="ED173">
        <v>0.105931</v>
      </c>
      <c r="EE173">
        <v>25467.6</v>
      </c>
      <c r="EF173">
        <v>24981.7</v>
      </c>
      <c r="EG173">
        <v>30606.6</v>
      </c>
      <c r="EH173">
        <v>29920.5</v>
      </c>
      <c r="EI173">
        <v>37673</v>
      </c>
      <c r="EJ173">
        <v>35210.6</v>
      </c>
      <c r="EK173">
        <v>46802.6</v>
      </c>
      <c r="EL173">
        <v>44489</v>
      </c>
      <c r="EM173">
        <v>1.88783</v>
      </c>
      <c r="EN173">
        <v>1.91145</v>
      </c>
      <c r="EO173">
        <v>0.125978</v>
      </c>
      <c r="EP173">
        <v>0</v>
      </c>
      <c r="EQ173">
        <v>25.453</v>
      </c>
      <c r="ER173">
        <v>999.9</v>
      </c>
      <c r="ES173">
        <v>50.6</v>
      </c>
      <c r="ET173">
        <v>29.9</v>
      </c>
      <c r="EU173">
        <v>23.7848</v>
      </c>
      <c r="EV173">
        <v>63.2708</v>
      </c>
      <c r="EW173">
        <v>22.3638</v>
      </c>
      <c r="EX173">
        <v>1</v>
      </c>
      <c r="EY173">
        <v>-0.130706</v>
      </c>
      <c r="EZ173">
        <v>-0.123459</v>
      </c>
      <c r="FA173">
        <v>20.2042</v>
      </c>
      <c r="FB173">
        <v>5.23017</v>
      </c>
      <c r="FC173">
        <v>11.968</v>
      </c>
      <c r="FD173">
        <v>4.97065</v>
      </c>
      <c r="FE173">
        <v>3.2895</v>
      </c>
      <c r="FF173">
        <v>9999</v>
      </c>
      <c r="FG173">
        <v>9999</v>
      </c>
      <c r="FH173">
        <v>9999</v>
      </c>
      <c r="FI173">
        <v>999.9</v>
      </c>
      <c r="FJ173">
        <v>4.97293</v>
      </c>
      <c r="FK173">
        <v>1.87704</v>
      </c>
      <c r="FL173">
        <v>1.87515</v>
      </c>
      <c r="FM173">
        <v>1.87797</v>
      </c>
      <c r="FN173">
        <v>1.87469</v>
      </c>
      <c r="FO173">
        <v>1.87834</v>
      </c>
      <c r="FP173">
        <v>1.87533</v>
      </c>
      <c r="FQ173">
        <v>1.87652</v>
      </c>
      <c r="FR173">
        <v>0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4.98</v>
      </c>
      <c r="GF173">
        <v>0.3621</v>
      </c>
      <c r="GG173">
        <v>1.972114183739502</v>
      </c>
      <c r="GH173">
        <v>0.004449671774874308</v>
      </c>
      <c r="GI173">
        <v>-1.829466635312074E-06</v>
      </c>
      <c r="GJ173">
        <v>4.661545964856727E-10</v>
      </c>
      <c r="GK173">
        <v>0.005649818396270764</v>
      </c>
      <c r="GL173">
        <v>0.003047750899037379</v>
      </c>
      <c r="GM173">
        <v>0.0005145890388989142</v>
      </c>
      <c r="GN173">
        <v>-5.930110997495773E-07</v>
      </c>
      <c r="GO173">
        <v>0</v>
      </c>
      <c r="GP173">
        <v>2134</v>
      </c>
      <c r="GQ173">
        <v>1</v>
      </c>
      <c r="GR173">
        <v>23</v>
      </c>
      <c r="GS173">
        <v>903.8</v>
      </c>
      <c r="GT173">
        <v>903.8</v>
      </c>
      <c r="GU173">
        <v>2.27295</v>
      </c>
      <c r="GV173">
        <v>2.53418</v>
      </c>
      <c r="GW173">
        <v>1.39893</v>
      </c>
      <c r="GX173">
        <v>2.3584</v>
      </c>
      <c r="GY173">
        <v>1.44897</v>
      </c>
      <c r="GZ173">
        <v>2.52075</v>
      </c>
      <c r="HA173">
        <v>36.152</v>
      </c>
      <c r="HB173">
        <v>24.0525</v>
      </c>
      <c r="HC173">
        <v>18</v>
      </c>
      <c r="HD173">
        <v>488.854</v>
      </c>
      <c r="HE173">
        <v>474.89</v>
      </c>
      <c r="HF173">
        <v>25.0163</v>
      </c>
      <c r="HG173">
        <v>25.4215</v>
      </c>
      <c r="HH173">
        <v>30.0002</v>
      </c>
      <c r="HI173">
        <v>25.2416</v>
      </c>
      <c r="HJ173">
        <v>25.3137</v>
      </c>
      <c r="HK173">
        <v>45.5442</v>
      </c>
      <c r="HL173">
        <v>10.9744</v>
      </c>
      <c r="HM173">
        <v>100</v>
      </c>
      <c r="HN173">
        <v>25.0107</v>
      </c>
      <c r="HO173">
        <v>1021.97</v>
      </c>
      <c r="HP173">
        <v>23.3871</v>
      </c>
      <c r="HQ173">
        <v>101.16</v>
      </c>
      <c r="HR173">
        <v>102.306</v>
      </c>
    </row>
    <row r="174" spans="1:226">
      <c r="A174">
        <v>158</v>
      </c>
      <c r="B174">
        <v>1679508592.6</v>
      </c>
      <c r="C174">
        <v>3336.5</v>
      </c>
      <c r="D174" t="s">
        <v>675</v>
      </c>
      <c r="E174" t="s">
        <v>676</v>
      </c>
      <c r="F174">
        <v>5</v>
      </c>
      <c r="G174" t="s">
        <v>353</v>
      </c>
      <c r="H174" t="s">
        <v>354</v>
      </c>
      <c r="I174">
        <v>1679508585.1</v>
      </c>
      <c r="J174">
        <f>(K174)/1000</f>
        <v>0</v>
      </c>
      <c r="K174">
        <f>IF(BF174, AN174, AH174)</f>
        <v>0</v>
      </c>
      <c r="L174">
        <f>IF(BF174, AI174, AG174)</f>
        <v>0</v>
      </c>
      <c r="M174">
        <f>BH174 - IF(AU174&gt;1, L174*BB174*100.0/(AW174*BV174), 0)</f>
        <v>0</v>
      </c>
      <c r="N174">
        <f>((T174-J174/2)*M174-L174)/(T174+J174/2)</f>
        <v>0</v>
      </c>
      <c r="O174">
        <f>N174*(BO174+BP174)/1000.0</f>
        <v>0</v>
      </c>
      <c r="P174">
        <f>(BH174 - IF(AU174&gt;1, L174*BB174*100.0/(AW174*BV174), 0))*(BO174+BP174)/1000.0</f>
        <v>0</v>
      </c>
      <c r="Q174">
        <f>2.0/((1/S174-1/R174)+SIGN(S174)*SQRT((1/S174-1/R174)*(1/S174-1/R174) + 4*BC174/((BC174+1)*(BC174+1))*(2*1/S174*1/R174-1/R174*1/R174)))</f>
        <v>0</v>
      </c>
      <c r="R174">
        <f>IF(LEFT(BD174,1)&lt;&gt;"0",IF(LEFT(BD174,1)="1",3.0,BE174),$D$5+$E$5*(BV174*BO174/($K$5*1000))+$F$5*(BV174*BO174/($K$5*1000))*MAX(MIN(BB174,$J$5),$I$5)*MAX(MIN(BB174,$J$5),$I$5)+$G$5*MAX(MIN(BB174,$J$5),$I$5)*(BV174*BO174/($K$5*1000))+$H$5*(BV174*BO174/($K$5*1000))*(BV174*BO174/($K$5*1000)))</f>
        <v>0</v>
      </c>
      <c r="S174">
        <f>J174*(1000-(1000*0.61365*exp(17.502*W174/(240.97+W174))/(BO174+BP174)+BJ174)/2)/(1000*0.61365*exp(17.502*W174/(240.97+W174))/(BO174+BP174)-BJ174)</f>
        <v>0</v>
      </c>
      <c r="T174">
        <f>1/((BC174+1)/(Q174/1.6)+1/(R174/1.37)) + BC174/((BC174+1)/(Q174/1.6) + BC174/(R174/1.37))</f>
        <v>0</v>
      </c>
      <c r="U174">
        <f>(AX174*BA174)</f>
        <v>0</v>
      </c>
      <c r="V174">
        <f>(BQ174+(U174+2*0.95*5.67E-8*(((BQ174+$B$7)+273)^4-(BQ174+273)^4)-44100*J174)/(1.84*29.3*R174+8*0.95*5.67E-8*(BQ174+273)^3))</f>
        <v>0</v>
      </c>
      <c r="W174">
        <f>($C$7*BR174+$D$7*BS174+$E$7*V174)</f>
        <v>0</v>
      </c>
      <c r="X174">
        <f>0.61365*exp(17.502*W174/(240.97+W174))</f>
        <v>0</v>
      </c>
      <c r="Y174">
        <f>(Z174/AA174*100)</f>
        <v>0</v>
      </c>
      <c r="Z174">
        <f>BJ174*(BO174+BP174)/1000</f>
        <v>0</v>
      </c>
      <c r="AA174">
        <f>0.61365*exp(17.502*BQ174/(240.97+BQ174))</f>
        <v>0</v>
      </c>
      <c r="AB174">
        <f>(X174-BJ174*(BO174+BP174)/1000)</f>
        <v>0</v>
      </c>
      <c r="AC174">
        <f>(-J174*44100)</f>
        <v>0</v>
      </c>
      <c r="AD174">
        <f>2*29.3*R174*0.92*(BQ174-W174)</f>
        <v>0</v>
      </c>
      <c r="AE174">
        <f>2*0.95*5.67E-8*(((BQ174+$B$7)+273)^4-(W174+273)^4)</f>
        <v>0</v>
      </c>
      <c r="AF174">
        <f>U174+AE174+AC174+AD174</f>
        <v>0</v>
      </c>
      <c r="AG174">
        <f>BN174*AU174*(BI174-BH174*(1000-AU174*BK174)/(1000-AU174*BJ174))/(100*BB174)</f>
        <v>0</v>
      </c>
      <c r="AH174">
        <f>1000*BN174*AU174*(BJ174-BK174)/(100*BB174*(1000-AU174*BJ174))</f>
        <v>0</v>
      </c>
      <c r="AI174">
        <f>(AJ174 - AK174 - BO174*1E3/(8.314*(BQ174+273.15)) * AM174/BN174 * AL174) * BN174/(100*BB174) * (1000 - BK174)/1000</f>
        <v>0</v>
      </c>
      <c r="AJ174">
        <v>1034.594400613301</v>
      </c>
      <c r="AK174">
        <v>1008.970721212121</v>
      </c>
      <c r="AL174">
        <v>3.439538720899813</v>
      </c>
      <c r="AM174">
        <v>63.93369429513372</v>
      </c>
      <c r="AN174">
        <f>(AP174 - AO174 + BO174*1E3/(8.314*(BQ174+273.15)) * AR174/BN174 * AQ174) * BN174/(100*BB174) * 1000/(1000 - AP174)</f>
        <v>0</v>
      </c>
      <c r="AO174">
        <v>23.34759421570061</v>
      </c>
      <c r="AP174">
        <v>24.17160121212121</v>
      </c>
      <c r="AQ174">
        <v>-3.405651610742588E-06</v>
      </c>
      <c r="AR174">
        <v>100.9875523592358</v>
      </c>
      <c r="AS174">
        <v>3</v>
      </c>
      <c r="AT174">
        <v>1</v>
      </c>
      <c r="AU174">
        <f>IF(AS174*$H$13&gt;=AW174,1.0,(AW174/(AW174-AS174*$H$13)))</f>
        <v>0</v>
      </c>
      <c r="AV174">
        <f>(AU174-1)*100</f>
        <v>0</v>
      </c>
      <c r="AW174">
        <f>MAX(0,($B$13+$C$13*BV174)/(1+$D$13*BV174)*BO174/(BQ174+273)*$E$13)</f>
        <v>0</v>
      </c>
      <c r="AX174">
        <f>$B$11*BW174+$C$11*BX174+$F$11*CI174*(1-CL174)</f>
        <v>0</v>
      </c>
      <c r="AY174">
        <f>AX174*AZ174</f>
        <v>0</v>
      </c>
      <c r="AZ174">
        <f>($B$11*$D$9+$C$11*$D$9+$F$11*((CV174+CN174)/MAX(CV174+CN174+CW174, 0.1)*$I$9+CW174/MAX(CV174+CN174+CW174, 0.1)*$J$9))/($B$11+$C$11+$F$11)</f>
        <v>0</v>
      </c>
      <c r="BA174">
        <f>($B$11*$K$9+$C$11*$K$9+$F$11*((CV174+CN174)/MAX(CV174+CN174+CW174, 0.1)*$P$9+CW174/MAX(CV174+CN174+CW174, 0.1)*$Q$9))/($B$11+$C$11+$F$11)</f>
        <v>0</v>
      </c>
      <c r="BB174">
        <v>1.65</v>
      </c>
      <c r="BC174">
        <v>0.5</v>
      </c>
      <c r="BD174" t="s">
        <v>355</v>
      </c>
      <c r="BE174">
        <v>2</v>
      </c>
      <c r="BF174" t="b">
        <v>1</v>
      </c>
      <c r="BG174">
        <v>1679508585.1</v>
      </c>
      <c r="BH174">
        <v>961.1377407407407</v>
      </c>
      <c r="BI174">
        <v>994.7564074074073</v>
      </c>
      <c r="BJ174">
        <v>24.17546666666667</v>
      </c>
      <c r="BK174">
        <v>23.34838518518519</v>
      </c>
      <c r="BL174">
        <v>956.1762592592592</v>
      </c>
      <c r="BM174">
        <v>23.81341851851852</v>
      </c>
      <c r="BN174">
        <v>500.0293703703704</v>
      </c>
      <c r="BO174">
        <v>90.10886296296293</v>
      </c>
      <c r="BP174">
        <v>0.09994645555555554</v>
      </c>
      <c r="BQ174">
        <v>26.55826666666667</v>
      </c>
      <c r="BR174">
        <v>27.50914814814815</v>
      </c>
      <c r="BS174">
        <v>999.9000000000001</v>
      </c>
      <c r="BT174">
        <v>0</v>
      </c>
      <c r="BU174">
        <v>0</v>
      </c>
      <c r="BV174">
        <v>10010.97777777778</v>
      </c>
      <c r="BW174">
        <v>0</v>
      </c>
      <c r="BX174">
        <v>9.32272</v>
      </c>
      <c r="BY174">
        <v>-33.61891851851852</v>
      </c>
      <c r="BZ174">
        <v>984.9492962962963</v>
      </c>
      <c r="CA174">
        <v>1018.537296296296</v>
      </c>
      <c r="CB174">
        <v>0.8270736666666667</v>
      </c>
      <c r="CC174">
        <v>994.7564074074073</v>
      </c>
      <c r="CD174">
        <v>23.34838518518519</v>
      </c>
      <c r="CE174">
        <v>2.178423333333333</v>
      </c>
      <c r="CF174">
        <v>2.103897037037037</v>
      </c>
      <c r="CG174">
        <v>18.80450740740741</v>
      </c>
      <c r="CH174">
        <v>18.24871111111111</v>
      </c>
      <c r="CI174">
        <v>1999.987407407408</v>
      </c>
      <c r="CJ174">
        <v>0.9799927777777777</v>
      </c>
      <c r="CK174">
        <v>0.02000729629629629</v>
      </c>
      <c r="CL174">
        <v>0</v>
      </c>
      <c r="CM174">
        <v>2.162255555555556</v>
      </c>
      <c r="CN174">
        <v>0</v>
      </c>
      <c r="CO174">
        <v>3336.792592592592</v>
      </c>
      <c r="CP174">
        <v>17338.06296296296</v>
      </c>
      <c r="CQ174">
        <v>36.6247037037037</v>
      </c>
      <c r="CR174">
        <v>38.10866666666666</v>
      </c>
      <c r="CS174">
        <v>36.99044444444444</v>
      </c>
      <c r="CT174">
        <v>36.28451851851852</v>
      </c>
      <c r="CU174">
        <v>36.66640740740741</v>
      </c>
      <c r="CV174">
        <v>1959.976666666666</v>
      </c>
      <c r="CW174">
        <v>40.01074074074074</v>
      </c>
      <c r="CX174">
        <v>0</v>
      </c>
      <c r="CY174">
        <v>1679508622.5</v>
      </c>
      <c r="CZ174">
        <v>0</v>
      </c>
      <c r="DA174">
        <v>0</v>
      </c>
      <c r="DB174" t="s">
        <v>356</v>
      </c>
      <c r="DC174">
        <v>1679454360.5</v>
      </c>
      <c r="DD174">
        <v>1679454360.5</v>
      </c>
      <c r="DE174">
        <v>0</v>
      </c>
      <c r="DF174">
        <v>-0.152</v>
      </c>
      <c r="DG174">
        <v>-0.046</v>
      </c>
      <c r="DH174">
        <v>3.296</v>
      </c>
      <c r="DI174">
        <v>0.35</v>
      </c>
      <c r="DJ174">
        <v>420</v>
      </c>
      <c r="DK174">
        <v>24</v>
      </c>
      <c r="DL174">
        <v>0.27</v>
      </c>
      <c r="DM174">
        <v>0.09</v>
      </c>
      <c r="DN174">
        <v>-33.59638</v>
      </c>
      <c r="DO174">
        <v>-0.7211504690430585</v>
      </c>
      <c r="DP174">
        <v>0.1019021692605222</v>
      </c>
      <c r="DQ174">
        <v>0</v>
      </c>
      <c r="DR174">
        <v>0.8273913000000001</v>
      </c>
      <c r="DS174">
        <v>-0.008246273921202113</v>
      </c>
      <c r="DT174">
        <v>0.00107632864869426</v>
      </c>
      <c r="DU174">
        <v>1</v>
      </c>
      <c r="DV174">
        <v>1</v>
      </c>
      <c r="DW174">
        <v>2</v>
      </c>
      <c r="DX174" t="s">
        <v>357</v>
      </c>
      <c r="DY174">
        <v>2.98072</v>
      </c>
      <c r="DZ174">
        <v>2.72857</v>
      </c>
      <c r="EA174">
        <v>0.155085</v>
      </c>
      <c r="EB174">
        <v>0.159958</v>
      </c>
      <c r="EC174">
        <v>0.107553</v>
      </c>
      <c r="ED174">
        <v>0.105927</v>
      </c>
      <c r="EE174">
        <v>25417</v>
      </c>
      <c r="EF174">
        <v>24931.7</v>
      </c>
      <c r="EG174">
        <v>30607.2</v>
      </c>
      <c r="EH174">
        <v>29920.3</v>
      </c>
      <c r="EI174">
        <v>37674.3</v>
      </c>
      <c r="EJ174">
        <v>35210.6</v>
      </c>
      <c r="EK174">
        <v>46803.3</v>
      </c>
      <c r="EL174">
        <v>44488.7</v>
      </c>
      <c r="EM174">
        <v>1.8879</v>
      </c>
      <c r="EN174">
        <v>1.91147</v>
      </c>
      <c r="EO174">
        <v>0.125051</v>
      </c>
      <c r="EP174">
        <v>0</v>
      </c>
      <c r="EQ174">
        <v>25.453</v>
      </c>
      <c r="ER174">
        <v>999.9</v>
      </c>
      <c r="ES174">
        <v>50.6</v>
      </c>
      <c r="ET174">
        <v>29.9</v>
      </c>
      <c r="EU174">
        <v>23.7847</v>
      </c>
      <c r="EV174">
        <v>63.3108</v>
      </c>
      <c r="EW174">
        <v>22.4599</v>
      </c>
      <c r="EX174">
        <v>1</v>
      </c>
      <c r="EY174">
        <v>-0.130625</v>
      </c>
      <c r="EZ174">
        <v>-0.09427290000000001</v>
      </c>
      <c r="FA174">
        <v>20.2043</v>
      </c>
      <c r="FB174">
        <v>5.22987</v>
      </c>
      <c r="FC174">
        <v>11.968</v>
      </c>
      <c r="FD174">
        <v>4.97035</v>
      </c>
      <c r="FE174">
        <v>3.28955</v>
      </c>
      <c r="FF174">
        <v>9999</v>
      </c>
      <c r="FG174">
        <v>9999</v>
      </c>
      <c r="FH174">
        <v>9999</v>
      </c>
      <c r="FI174">
        <v>999.9</v>
      </c>
      <c r="FJ174">
        <v>4.97294</v>
      </c>
      <c r="FK174">
        <v>1.877</v>
      </c>
      <c r="FL174">
        <v>1.87515</v>
      </c>
      <c r="FM174">
        <v>1.87793</v>
      </c>
      <c r="FN174">
        <v>1.87469</v>
      </c>
      <c r="FO174">
        <v>1.87834</v>
      </c>
      <c r="FP174">
        <v>1.87532</v>
      </c>
      <c r="FQ174">
        <v>1.87649</v>
      </c>
      <c r="FR174">
        <v>0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5.018</v>
      </c>
      <c r="GF174">
        <v>0.3618</v>
      </c>
      <c r="GG174">
        <v>1.972114183739502</v>
      </c>
      <c r="GH174">
        <v>0.004449671774874308</v>
      </c>
      <c r="GI174">
        <v>-1.829466635312074E-06</v>
      </c>
      <c r="GJ174">
        <v>4.661545964856727E-10</v>
      </c>
      <c r="GK174">
        <v>0.005649818396270764</v>
      </c>
      <c r="GL174">
        <v>0.003047750899037379</v>
      </c>
      <c r="GM174">
        <v>0.0005145890388989142</v>
      </c>
      <c r="GN174">
        <v>-5.930110997495773E-07</v>
      </c>
      <c r="GO174">
        <v>0</v>
      </c>
      <c r="GP174">
        <v>2134</v>
      </c>
      <c r="GQ174">
        <v>1</v>
      </c>
      <c r="GR174">
        <v>23</v>
      </c>
      <c r="GS174">
        <v>903.9</v>
      </c>
      <c r="GT174">
        <v>903.9</v>
      </c>
      <c r="GU174">
        <v>2.30103</v>
      </c>
      <c r="GV174">
        <v>2.5415</v>
      </c>
      <c r="GW174">
        <v>1.39893</v>
      </c>
      <c r="GX174">
        <v>2.3584</v>
      </c>
      <c r="GY174">
        <v>1.44897</v>
      </c>
      <c r="GZ174">
        <v>2.39136</v>
      </c>
      <c r="HA174">
        <v>36.152</v>
      </c>
      <c r="HB174">
        <v>24.0525</v>
      </c>
      <c r="HC174">
        <v>18</v>
      </c>
      <c r="HD174">
        <v>488.9</v>
      </c>
      <c r="HE174">
        <v>474.921</v>
      </c>
      <c r="HF174">
        <v>25.0034</v>
      </c>
      <c r="HG174">
        <v>25.4226</v>
      </c>
      <c r="HH174">
        <v>30.0003</v>
      </c>
      <c r="HI174">
        <v>25.2424</v>
      </c>
      <c r="HJ174">
        <v>25.3155</v>
      </c>
      <c r="HK174">
        <v>46.1008</v>
      </c>
      <c r="HL174">
        <v>10.9744</v>
      </c>
      <c r="HM174">
        <v>100</v>
      </c>
      <c r="HN174">
        <v>24.9951</v>
      </c>
      <c r="HO174">
        <v>1042.02</v>
      </c>
      <c r="HP174">
        <v>23.3871</v>
      </c>
      <c r="HQ174">
        <v>101.161</v>
      </c>
      <c r="HR174">
        <v>102.305</v>
      </c>
    </row>
    <row r="175" spans="1:226">
      <c r="A175">
        <v>159</v>
      </c>
      <c r="B175">
        <v>1679508597.6</v>
      </c>
      <c r="C175">
        <v>3341.5</v>
      </c>
      <c r="D175" t="s">
        <v>677</v>
      </c>
      <c r="E175" t="s">
        <v>678</v>
      </c>
      <c r="F175">
        <v>5</v>
      </c>
      <c r="G175" t="s">
        <v>353</v>
      </c>
      <c r="H175" t="s">
        <v>354</v>
      </c>
      <c r="I175">
        <v>1679508589.814285</v>
      </c>
      <c r="J175">
        <f>(K175)/1000</f>
        <v>0</v>
      </c>
      <c r="K175">
        <f>IF(BF175, AN175, AH175)</f>
        <v>0</v>
      </c>
      <c r="L175">
        <f>IF(BF175, AI175, AG175)</f>
        <v>0</v>
      </c>
      <c r="M175">
        <f>BH175 - IF(AU175&gt;1, L175*BB175*100.0/(AW175*BV175), 0)</f>
        <v>0</v>
      </c>
      <c r="N175">
        <f>((T175-J175/2)*M175-L175)/(T175+J175/2)</f>
        <v>0</v>
      </c>
      <c r="O175">
        <f>N175*(BO175+BP175)/1000.0</f>
        <v>0</v>
      </c>
      <c r="P175">
        <f>(BH175 - IF(AU175&gt;1, L175*BB175*100.0/(AW175*BV175), 0))*(BO175+BP175)/1000.0</f>
        <v>0</v>
      </c>
      <c r="Q175">
        <f>2.0/((1/S175-1/R175)+SIGN(S175)*SQRT((1/S175-1/R175)*(1/S175-1/R175) + 4*BC175/((BC175+1)*(BC175+1))*(2*1/S175*1/R175-1/R175*1/R175)))</f>
        <v>0</v>
      </c>
      <c r="R175">
        <f>IF(LEFT(BD175,1)&lt;&gt;"0",IF(LEFT(BD175,1)="1",3.0,BE175),$D$5+$E$5*(BV175*BO175/($K$5*1000))+$F$5*(BV175*BO175/($K$5*1000))*MAX(MIN(BB175,$J$5),$I$5)*MAX(MIN(BB175,$J$5),$I$5)+$G$5*MAX(MIN(BB175,$J$5),$I$5)*(BV175*BO175/($K$5*1000))+$H$5*(BV175*BO175/($K$5*1000))*(BV175*BO175/($K$5*1000)))</f>
        <v>0</v>
      </c>
      <c r="S175">
        <f>J175*(1000-(1000*0.61365*exp(17.502*W175/(240.97+W175))/(BO175+BP175)+BJ175)/2)/(1000*0.61365*exp(17.502*W175/(240.97+W175))/(BO175+BP175)-BJ175)</f>
        <v>0</v>
      </c>
      <c r="T175">
        <f>1/((BC175+1)/(Q175/1.6)+1/(R175/1.37)) + BC175/((BC175+1)/(Q175/1.6) + BC175/(R175/1.37))</f>
        <v>0</v>
      </c>
      <c r="U175">
        <f>(AX175*BA175)</f>
        <v>0</v>
      </c>
      <c r="V175">
        <f>(BQ175+(U175+2*0.95*5.67E-8*(((BQ175+$B$7)+273)^4-(BQ175+273)^4)-44100*J175)/(1.84*29.3*R175+8*0.95*5.67E-8*(BQ175+273)^3))</f>
        <v>0</v>
      </c>
      <c r="W175">
        <f>($C$7*BR175+$D$7*BS175+$E$7*V175)</f>
        <v>0</v>
      </c>
      <c r="X175">
        <f>0.61365*exp(17.502*W175/(240.97+W175))</f>
        <v>0</v>
      </c>
      <c r="Y175">
        <f>(Z175/AA175*100)</f>
        <v>0</v>
      </c>
      <c r="Z175">
        <f>BJ175*(BO175+BP175)/1000</f>
        <v>0</v>
      </c>
      <c r="AA175">
        <f>0.61365*exp(17.502*BQ175/(240.97+BQ175))</f>
        <v>0</v>
      </c>
      <c r="AB175">
        <f>(X175-BJ175*(BO175+BP175)/1000)</f>
        <v>0</v>
      </c>
      <c r="AC175">
        <f>(-J175*44100)</f>
        <v>0</v>
      </c>
      <c r="AD175">
        <f>2*29.3*R175*0.92*(BQ175-W175)</f>
        <v>0</v>
      </c>
      <c r="AE175">
        <f>2*0.95*5.67E-8*(((BQ175+$B$7)+273)^4-(W175+273)^4)</f>
        <v>0</v>
      </c>
      <c r="AF175">
        <f>U175+AE175+AC175+AD175</f>
        <v>0</v>
      </c>
      <c r="AG175">
        <f>BN175*AU175*(BI175-BH175*(1000-AU175*BK175)/(1000-AU175*BJ175))/(100*BB175)</f>
        <v>0</v>
      </c>
      <c r="AH175">
        <f>1000*BN175*AU175*(BJ175-BK175)/(100*BB175*(1000-AU175*BJ175))</f>
        <v>0</v>
      </c>
      <c r="AI175">
        <f>(AJ175 - AK175 - BO175*1E3/(8.314*(BQ175+273.15)) * AM175/BN175 * AL175) * BN175/(100*BB175) * (1000 - BK175)/1000</f>
        <v>0</v>
      </c>
      <c r="AJ175">
        <v>1051.66376097406</v>
      </c>
      <c r="AK175">
        <v>1026.151454545454</v>
      </c>
      <c r="AL175">
        <v>3.432022185266844</v>
      </c>
      <c r="AM175">
        <v>63.93369429513372</v>
      </c>
      <c r="AN175">
        <f>(AP175 - AO175 + BO175*1E3/(8.314*(BQ175+273.15)) * AR175/BN175 * AQ175) * BN175/(100*BB175) * 1000/(1000 - AP175)</f>
        <v>0</v>
      </c>
      <c r="AO175">
        <v>23.34691337188502</v>
      </c>
      <c r="AP175">
        <v>24.16914666666667</v>
      </c>
      <c r="AQ175">
        <v>-9.233269015268785E-07</v>
      </c>
      <c r="AR175">
        <v>100.9875523592358</v>
      </c>
      <c r="AS175">
        <v>3</v>
      </c>
      <c r="AT175">
        <v>1</v>
      </c>
      <c r="AU175">
        <f>IF(AS175*$H$13&gt;=AW175,1.0,(AW175/(AW175-AS175*$H$13)))</f>
        <v>0</v>
      </c>
      <c r="AV175">
        <f>(AU175-1)*100</f>
        <v>0</v>
      </c>
      <c r="AW175">
        <f>MAX(0,($B$13+$C$13*BV175)/(1+$D$13*BV175)*BO175/(BQ175+273)*$E$13)</f>
        <v>0</v>
      </c>
      <c r="AX175">
        <f>$B$11*BW175+$C$11*BX175+$F$11*CI175*(1-CL175)</f>
        <v>0</v>
      </c>
      <c r="AY175">
        <f>AX175*AZ175</f>
        <v>0</v>
      </c>
      <c r="AZ175">
        <f>($B$11*$D$9+$C$11*$D$9+$F$11*((CV175+CN175)/MAX(CV175+CN175+CW175, 0.1)*$I$9+CW175/MAX(CV175+CN175+CW175, 0.1)*$J$9))/($B$11+$C$11+$F$11)</f>
        <v>0</v>
      </c>
      <c r="BA175">
        <f>($B$11*$K$9+$C$11*$K$9+$F$11*((CV175+CN175)/MAX(CV175+CN175+CW175, 0.1)*$P$9+CW175/MAX(CV175+CN175+CW175, 0.1)*$Q$9))/($B$11+$C$11+$F$11)</f>
        <v>0</v>
      </c>
      <c r="BB175">
        <v>1.65</v>
      </c>
      <c r="BC175">
        <v>0.5</v>
      </c>
      <c r="BD175" t="s">
        <v>355</v>
      </c>
      <c r="BE175">
        <v>2</v>
      </c>
      <c r="BF175" t="b">
        <v>1</v>
      </c>
      <c r="BG175">
        <v>1679508589.814285</v>
      </c>
      <c r="BH175">
        <v>976.9364642857142</v>
      </c>
      <c r="BI175">
        <v>1010.550107142857</v>
      </c>
      <c r="BJ175">
        <v>24.17326428571429</v>
      </c>
      <c r="BK175">
        <v>23.34771428571429</v>
      </c>
      <c r="BL175">
        <v>971.9399285714286</v>
      </c>
      <c r="BM175">
        <v>23.81128214285715</v>
      </c>
      <c r="BN175">
        <v>500.0391428571429</v>
      </c>
      <c r="BO175">
        <v>90.10891785714284</v>
      </c>
      <c r="BP175">
        <v>0.09998785</v>
      </c>
      <c r="BQ175">
        <v>26.55971071428572</v>
      </c>
      <c r="BR175">
        <v>27.50872857142857</v>
      </c>
      <c r="BS175">
        <v>999.9000000000002</v>
      </c>
      <c r="BT175">
        <v>0</v>
      </c>
      <c r="BU175">
        <v>0</v>
      </c>
      <c r="BV175">
        <v>10008.19642857143</v>
      </c>
      <c r="BW175">
        <v>0</v>
      </c>
      <c r="BX175">
        <v>9.32272</v>
      </c>
      <c r="BY175">
        <v>-33.614375</v>
      </c>
      <c r="BZ175">
        <v>1001.13675</v>
      </c>
      <c r="CA175">
        <v>1034.707857142857</v>
      </c>
      <c r="CB175">
        <v>0.8255502857142858</v>
      </c>
      <c r="CC175">
        <v>1010.550107142857</v>
      </c>
      <c r="CD175">
        <v>23.34771428571429</v>
      </c>
      <c r="CE175">
        <v>2.178226071428571</v>
      </c>
      <c r="CF175">
        <v>2.103837142857143</v>
      </c>
      <c r="CG175">
        <v>18.80305357142857</v>
      </c>
      <c r="CH175">
        <v>18.24825</v>
      </c>
      <c r="CI175">
        <v>1999.996785714285</v>
      </c>
      <c r="CJ175">
        <v>0.9799928571428571</v>
      </c>
      <c r="CK175">
        <v>0.02000721428571428</v>
      </c>
      <c r="CL175">
        <v>0</v>
      </c>
      <c r="CM175">
        <v>2.134217857142857</v>
      </c>
      <c r="CN175">
        <v>0</v>
      </c>
      <c r="CO175">
        <v>3337.700357142857</v>
      </c>
      <c r="CP175">
        <v>17338.13928571429</v>
      </c>
      <c r="CQ175">
        <v>36.66271428571429</v>
      </c>
      <c r="CR175">
        <v>38.1025</v>
      </c>
      <c r="CS175">
        <v>36.97957142857143</v>
      </c>
      <c r="CT175">
        <v>36.27657142857143</v>
      </c>
      <c r="CU175">
        <v>36.64492857142857</v>
      </c>
      <c r="CV175">
        <v>1959.986071428571</v>
      </c>
      <c r="CW175">
        <v>40.01071428571429</v>
      </c>
      <c r="CX175">
        <v>0</v>
      </c>
      <c r="CY175">
        <v>1679508627.9</v>
      </c>
      <c r="CZ175">
        <v>0</v>
      </c>
      <c r="DA175">
        <v>0</v>
      </c>
      <c r="DB175" t="s">
        <v>356</v>
      </c>
      <c r="DC175">
        <v>1679454360.5</v>
      </c>
      <c r="DD175">
        <v>1679454360.5</v>
      </c>
      <c r="DE175">
        <v>0</v>
      </c>
      <c r="DF175">
        <v>-0.152</v>
      </c>
      <c r="DG175">
        <v>-0.046</v>
      </c>
      <c r="DH175">
        <v>3.296</v>
      </c>
      <c r="DI175">
        <v>0.35</v>
      </c>
      <c r="DJ175">
        <v>420</v>
      </c>
      <c r="DK175">
        <v>24</v>
      </c>
      <c r="DL175">
        <v>0.27</v>
      </c>
      <c r="DM175">
        <v>0.09</v>
      </c>
      <c r="DN175">
        <v>-33.5962024390244</v>
      </c>
      <c r="DO175">
        <v>-0.3588376306620403</v>
      </c>
      <c r="DP175">
        <v>0.126540702962511</v>
      </c>
      <c r="DQ175">
        <v>0</v>
      </c>
      <c r="DR175">
        <v>0.8262773170731708</v>
      </c>
      <c r="DS175">
        <v>-0.01899706620209067</v>
      </c>
      <c r="DT175">
        <v>0.002066404411567969</v>
      </c>
      <c r="DU175">
        <v>1</v>
      </c>
      <c r="DV175">
        <v>1</v>
      </c>
      <c r="DW175">
        <v>2</v>
      </c>
      <c r="DX175" t="s">
        <v>357</v>
      </c>
      <c r="DY175">
        <v>2.98088</v>
      </c>
      <c r="DZ175">
        <v>2.72837</v>
      </c>
      <c r="EA175">
        <v>0.156763</v>
      </c>
      <c r="EB175">
        <v>0.161574</v>
      </c>
      <c r="EC175">
        <v>0.107547</v>
      </c>
      <c r="ED175">
        <v>0.105922</v>
      </c>
      <c r="EE175">
        <v>25366.7</v>
      </c>
      <c r="EF175">
        <v>24883.8</v>
      </c>
      <c r="EG175">
        <v>30607.3</v>
      </c>
      <c r="EH175">
        <v>29920.4</v>
      </c>
      <c r="EI175">
        <v>37674.7</v>
      </c>
      <c r="EJ175">
        <v>35210.9</v>
      </c>
      <c r="EK175">
        <v>46803.4</v>
      </c>
      <c r="EL175">
        <v>44488.6</v>
      </c>
      <c r="EM175">
        <v>1.8879</v>
      </c>
      <c r="EN175">
        <v>1.91153</v>
      </c>
      <c r="EO175">
        <v>0.12558</v>
      </c>
      <c r="EP175">
        <v>0</v>
      </c>
      <c r="EQ175">
        <v>25.453</v>
      </c>
      <c r="ER175">
        <v>999.9</v>
      </c>
      <c r="ES175">
        <v>50.6</v>
      </c>
      <c r="ET175">
        <v>29.9</v>
      </c>
      <c r="EU175">
        <v>23.7896</v>
      </c>
      <c r="EV175">
        <v>63.2608</v>
      </c>
      <c r="EW175">
        <v>22.3638</v>
      </c>
      <c r="EX175">
        <v>1</v>
      </c>
      <c r="EY175">
        <v>-0.130384</v>
      </c>
      <c r="EZ175">
        <v>-0.131375</v>
      </c>
      <c r="FA175">
        <v>20.2042</v>
      </c>
      <c r="FB175">
        <v>5.23107</v>
      </c>
      <c r="FC175">
        <v>11.968</v>
      </c>
      <c r="FD175">
        <v>4.9709</v>
      </c>
      <c r="FE175">
        <v>3.28973</v>
      </c>
      <c r="FF175">
        <v>9999</v>
      </c>
      <c r="FG175">
        <v>9999</v>
      </c>
      <c r="FH175">
        <v>9999</v>
      </c>
      <c r="FI175">
        <v>999.9</v>
      </c>
      <c r="FJ175">
        <v>4.97295</v>
      </c>
      <c r="FK175">
        <v>1.87704</v>
      </c>
      <c r="FL175">
        <v>1.87515</v>
      </c>
      <c r="FM175">
        <v>1.87796</v>
      </c>
      <c r="FN175">
        <v>1.87469</v>
      </c>
      <c r="FO175">
        <v>1.87835</v>
      </c>
      <c r="FP175">
        <v>1.87534</v>
      </c>
      <c r="FQ175">
        <v>1.87651</v>
      </c>
      <c r="FR175">
        <v>0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5.055</v>
      </c>
      <c r="GF175">
        <v>0.3618</v>
      </c>
      <c r="GG175">
        <v>1.972114183739502</v>
      </c>
      <c r="GH175">
        <v>0.004449671774874308</v>
      </c>
      <c r="GI175">
        <v>-1.829466635312074E-06</v>
      </c>
      <c r="GJ175">
        <v>4.661545964856727E-10</v>
      </c>
      <c r="GK175">
        <v>0.005649818396270764</v>
      </c>
      <c r="GL175">
        <v>0.003047750899037379</v>
      </c>
      <c r="GM175">
        <v>0.0005145890388989142</v>
      </c>
      <c r="GN175">
        <v>-5.930110997495773E-07</v>
      </c>
      <c r="GO175">
        <v>0</v>
      </c>
      <c r="GP175">
        <v>2134</v>
      </c>
      <c r="GQ175">
        <v>1</v>
      </c>
      <c r="GR175">
        <v>23</v>
      </c>
      <c r="GS175">
        <v>904</v>
      </c>
      <c r="GT175">
        <v>904</v>
      </c>
      <c r="GU175">
        <v>2.33276</v>
      </c>
      <c r="GV175">
        <v>2.5354</v>
      </c>
      <c r="GW175">
        <v>1.39893</v>
      </c>
      <c r="GX175">
        <v>2.3584</v>
      </c>
      <c r="GY175">
        <v>1.44897</v>
      </c>
      <c r="GZ175">
        <v>2.50977</v>
      </c>
      <c r="HA175">
        <v>36.1285</v>
      </c>
      <c r="HB175">
        <v>24.0612</v>
      </c>
      <c r="HC175">
        <v>18</v>
      </c>
      <c r="HD175">
        <v>488.913</v>
      </c>
      <c r="HE175">
        <v>474.957</v>
      </c>
      <c r="HF175">
        <v>24.9921</v>
      </c>
      <c r="HG175">
        <v>25.4242</v>
      </c>
      <c r="HH175">
        <v>30.0003</v>
      </c>
      <c r="HI175">
        <v>25.2443</v>
      </c>
      <c r="HJ175">
        <v>25.3159</v>
      </c>
      <c r="HK175">
        <v>46.7384</v>
      </c>
      <c r="HL175">
        <v>10.9744</v>
      </c>
      <c r="HM175">
        <v>100</v>
      </c>
      <c r="HN175">
        <v>24.9946</v>
      </c>
      <c r="HO175">
        <v>1055.45</v>
      </c>
      <c r="HP175">
        <v>23.3871</v>
      </c>
      <c r="HQ175">
        <v>101.162</v>
      </c>
      <c r="HR175">
        <v>102.305</v>
      </c>
    </row>
    <row r="176" spans="1:226">
      <c r="A176">
        <v>160</v>
      </c>
      <c r="B176">
        <v>1679508602.6</v>
      </c>
      <c r="C176">
        <v>3346.5</v>
      </c>
      <c r="D176" t="s">
        <v>679</v>
      </c>
      <c r="E176" t="s">
        <v>680</v>
      </c>
      <c r="F176">
        <v>5</v>
      </c>
      <c r="G176" t="s">
        <v>353</v>
      </c>
      <c r="H176" t="s">
        <v>354</v>
      </c>
      <c r="I176">
        <v>1679508595.1</v>
      </c>
      <c r="J176">
        <f>(K176)/1000</f>
        <v>0</v>
      </c>
      <c r="K176">
        <f>IF(BF176, AN176, AH176)</f>
        <v>0</v>
      </c>
      <c r="L176">
        <f>IF(BF176, AI176, AG176)</f>
        <v>0</v>
      </c>
      <c r="M176">
        <f>BH176 - IF(AU176&gt;1, L176*BB176*100.0/(AW176*BV176), 0)</f>
        <v>0</v>
      </c>
      <c r="N176">
        <f>((T176-J176/2)*M176-L176)/(T176+J176/2)</f>
        <v>0</v>
      </c>
      <c r="O176">
        <f>N176*(BO176+BP176)/1000.0</f>
        <v>0</v>
      </c>
      <c r="P176">
        <f>(BH176 - IF(AU176&gt;1, L176*BB176*100.0/(AW176*BV176), 0))*(BO176+BP176)/1000.0</f>
        <v>0</v>
      </c>
      <c r="Q176">
        <f>2.0/((1/S176-1/R176)+SIGN(S176)*SQRT((1/S176-1/R176)*(1/S176-1/R176) + 4*BC176/((BC176+1)*(BC176+1))*(2*1/S176*1/R176-1/R176*1/R176)))</f>
        <v>0</v>
      </c>
      <c r="R176">
        <f>IF(LEFT(BD176,1)&lt;&gt;"0",IF(LEFT(BD176,1)="1",3.0,BE176),$D$5+$E$5*(BV176*BO176/($K$5*1000))+$F$5*(BV176*BO176/($K$5*1000))*MAX(MIN(BB176,$J$5),$I$5)*MAX(MIN(BB176,$J$5),$I$5)+$G$5*MAX(MIN(BB176,$J$5),$I$5)*(BV176*BO176/($K$5*1000))+$H$5*(BV176*BO176/($K$5*1000))*(BV176*BO176/($K$5*1000)))</f>
        <v>0</v>
      </c>
      <c r="S176">
        <f>J176*(1000-(1000*0.61365*exp(17.502*W176/(240.97+W176))/(BO176+BP176)+BJ176)/2)/(1000*0.61365*exp(17.502*W176/(240.97+W176))/(BO176+BP176)-BJ176)</f>
        <v>0</v>
      </c>
      <c r="T176">
        <f>1/((BC176+1)/(Q176/1.6)+1/(R176/1.37)) + BC176/((BC176+1)/(Q176/1.6) + BC176/(R176/1.37))</f>
        <v>0</v>
      </c>
      <c r="U176">
        <f>(AX176*BA176)</f>
        <v>0</v>
      </c>
      <c r="V176">
        <f>(BQ176+(U176+2*0.95*5.67E-8*(((BQ176+$B$7)+273)^4-(BQ176+273)^4)-44100*J176)/(1.84*29.3*R176+8*0.95*5.67E-8*(BQ176+273)^3))</f>
        <v>0</v>
      </c>
      <c r="W176">
        <f>($C$7*BR176+$D$7*BS176+$E$7*V176)</f>
        <v>0</v>
      </c>
      <c r="X176">
        <f>0.61365*exp(17.502*W176/(240.97+W176))</f>
        <v>0</v>
      </c>
      <c r="Y176">
        <f>(Z176/AA176*100)</f>
        <v>0</v>
      </c>
      <c r="Z176">
        <f>BJ176*(BO176+BP176)/1000</f>
        <v>0</v>
      </c>
      <c r="AA176">
        <f>0.61365*exp(17.502*BQ176/(240.97+BQ176))</f>
        <v>0</v>
      </c>
      <c r="AB176">
        <f>(X176-BJ176*(BO176+BP176)/1000)</f>
        <v>0</v>
      </c>
      <c r="AC176">
        <f>(-J176*44100)</f>
        <v>0</v>
      </c>
      <c r="AD176">
        <f>2*29.3*R176*0.92*(BQ176-W176)</f>
        <v>0</v>
      </c>
      <c r="AE176">
        <f>2*0.95*5.67E-8*(((BQ176+$B$7)+273)^4-(W176+273)^4)</f>
        <v>0</v>
      </c>
      <c r="AF176">
        <f>U176+AE176+AC176+AD176</f>
        <v>0</v>
      </c>
      <c r="AG176">
        <f>BN176*AU176*(BI176-BH176*(1000-AU176*BK176)/(1000-AU176*BJ176))/(100*BB176)</f>
        <v>0</v>
      </c>
      <c r="AH176">
        <f>1000*BN176*AU176*(BJ176-BK176)/(100*BB176*(1000-AU176*BJ176))</f>
        <v>0</v>
      </c>
      <c r="AI176">
        <f>(AJ176 - AK176 - BO176*1E3/(8.314*(BQ176+273.15)) * AM176/BN176 * AL176) * BN176/(100*BB176) * (1000 - BK176)/1000</f>
        <v>0</v>
      </c>
      <c r="AJ176">
        <v>1068.684429541968</v>
      </c>
      <c r="AK176">
        <v>1043.06806060606</v>
      </c>
      <c r="AL176">
        <v>3.394923404601521</v>
      </c>
      <c r="AM176">
        <v>63.93369429513372</v>
      </c>
      <c r="AN176">
        <f>(AP176 - AO176 + BO176*1E3/(8.314*(BQ176+273.15)) * AR176/BN176 * AQ176) * BN176/(100*BB176) * 1000/(1000 - AP176)</f>
        <v>0</v>
      </c>
      <c r="AO176">
        <v>23.34448869432767</v>
      </c>
      <c r="AP176">
        <v>24.16329515151515</v>
      </c>
      <c r="AQ176">
        <v>-4.161873269365354E-06</v>
      </c>
      <c r="AR176">
        <v>100.9875523592358</v>
      </c>
      <c r="AS176">
        <v>3</v>
      </c>
      <c r="AT176">
        <v>1</v>
      </c>
      <c r="AU176">
        <f>IF(AS176*$H$13&gt;=AW176,1.0,(AW176/(AW176-AS176*$H$13)))</f>
        <v>0</v>
      </c>
      <c r="AV176">
        <f>(AU176-1)*100</f>
        <v>0</v>
      </c>
      <c r="AW176">
        <f>MAX(0,($B$13+$C$13*BV176)/(1+$D$13*BV176)*BO176/(BQ176+273)*$E$13)</f>
        <v>0</v>
      </c>
      <c r="AX176">
        <f>$B$11*BW176+$C$11*BX176+$F$11*CI176*(1-CL176)</f>
        <v>0</v>
      </c>
      <c r="AY176">
        <f>AX176*AZ176</f>
        <v>0</v>
      </c>
      <c r="AZ176">
        <f>($B$11*$D$9+$C$11*$D$9+$F$11*((CV176+CN176)/MAX(CV176+CN176+CW176, 0.1)*$I$9+CW176/MAX(CV176+CN176+CW176, 0.1)*$J$9))/($B$11+$C$11+$F$11)</f>
        <v>0</v>
      </c>
      <c r="BA176">
        <f>($B$11*$K$9+$C$11*$K$9+$F$11*((CV176+CN176)/MAX(CV176+CN176+CW176, 0.1)*$P$9+CW176/MAX(CV176+CN176+CW176, 0.1)*$Q$9))/($B$11+$C$11+$F$11)</f>
        <v>0</v>
      </c>
      <c r="BB176">
        <v>1.65</v>
      </c>
      <c r="BC176">
        <v>0.5</v>
      </c>
      <c r="BD176" t="s">
        <v>355</v>
      </c>
      <c r="BE176">
        <v>2</v>
      </c>
      <c r="BF176" t="b">
        <v>1</v>
      </c>
      <c r="BG176">
        <v>1679508595.1</v>
      </c>
      <c r="BH176">
        <v>994.5845185185184</v>
      </c>
      <c r="BI176">
        <v>1028.224074074074</v>
      </c>
      <c r="BJ176">
        <v>24.16961111111111</v>
      </c>
      <c r="BK176">
        <v>23.34636296296296</v>
      </c>
      <c r="BL176">
        <v>989.5497777777776</v>
      </c>
      <c r="BM176">
        <v>23.80772962962963</v>
      </c>
      <c r="BN176">
        <v>500.0399629629629</v>
      </c>
      <c r="BO176">
        <v>90.10948148148148</v>
      </c>
      <c r="BP176">
        <v>0.1000259296296296</v>
      </c>
      <c r="BQ176">
        <v>26.55938888888889</v>
      </c>
      <c r="BR176">
        <v>27.50744074074074</v>
      </c>
      <c r="BS176">
        <v>999.9000000000001</v>
      </c>
      <c r="BT176">
        <v>0</v>
      </c>
      <c r="BU176">
        <v>0</v>
      </c>
      <c r="BV176">
        <v>10001.46444444444</v>
      </c>
      <c r="BW176">
        <v>0</v>
      </c>
      <c r="BX176">
        <v>9.32272</v>
      </c>
      <c r="BY176">
        <v>-33.64009629629629</v>
      </c>
      <c r="BZ176">
        <v>1019.21862962963</v>
      </c>
      <c r="CA176">
        <v>1052.802962962963</v>
      </c>
      <c r="CB176">
        <v>0.823247</v>
      </c>
      <c r="CC176">
        <v>1028.224074074074</v>
      </c>
      <c r="CD176">
        <v>23.34636296296296</v>
      </c>
      <c r="CE176">
        <v>2.17791037037037</v>
      </c>
      <c r="CF176">
        <v>2.103729259259259</v>
      </c>
      <c r="CG176">
        <v>18.80074814814815</v>
      </c>
      <c r="CH176">
        <v>18.24743333333333</v>
      </c>
      <c r="CI176">
        <v>2000.027037037037</v>
      </c>
      <c r="CJ176">
        <v>0.9799928888888888</v>
      </c>
      <c r="CK176">
        <v>0.02000718148148148</v>
      </c>
      <c r="CL176">
        <v>0</v>
      </c>
      <c r="CM176">
        <v>2.193762962962963</v>
      </c>
      <c r="CN176">
        <v>0</v>
      </c>
      <c r="CO176">
        <v>3338.585925925925</v>
      </c>
      <c r="CP176">
        <v>17338.40370370371</v>
      </c>
      <c r="CQ176">
        <v>36.65492592592592</v>
      </c>
      <c r="CR176">
        <v>38.09</v>
      </c>
      <c r="CS176">
        <v>36.95574074074074</v>
      </c>
      <c r="CT176">
        <v>36.27288888888889</v>
      </c>
      <c r="CU176">
        <v>36.62707407407407</v>
      </c>
      <c r="CV176">
        <v>1960.015555555555</v>
      </c>
      <c r="CW176">
        <v>40.01148148148148</v>
      </c>
      <c r="CX176">
        <v>0</v>
      </c>
      <c r="CY176">
        <v>1679508632.7</v>
      </c>
      <c r="CZ176">
        <v>0</v>
      </c>
      <c r="DA176">
        <v>0</v>
      </c>
      <c r="DB176" t="s">
        <v>356</v>
      </c>
      <c r="DC176">
        <v>1679454360.5</v>
      </c>
      <c r="DD176">
        <v>1679454360.5</v>
      </c>
      <c r="DE176">
        <v>0</v>
      </c>
      <c r="DF176">
        <v>-0.152</v>
      </c>
      <c r="DG176">
        <v>-0.046</v>
      </c>
      <c r="DH176">
        <v>3.296</v>
      </c>
      <c r="DI176">
        <v>0.35</v>
      </c>
      <c r="DJ176">
        <v>420</v>
      </c>
      <c r="DK176">
        <v>24</v>
      </c>
      <c r="DL176">
        <v>0.27</v>
      </c>
      <c r="DM176">
        <v>0.09</v>
      </c>
      <c r="DN176">
        <v>-33.62221463414635</v>
      </c>
      <c r="DO176">
        <v>0.2104975609756223</v>
      </c>
      <c r="DP176">
        <v>0.156627405571585</v>
      </c>
      <c r="DQ176">
        <v>0</v>
      </c>
      <c r="DR176">
        <v>0.8247114634146341</v>
      </c>
      <c r="DS176">
        <v>-0.02559959581881283</v>
      </c>
      <c r="DT176">
        <v>0.00261424306162355</v>
      </c>
      <c r="DU176">
        <v>1</v>
      </c>
      <c r="DV176">
        <v>1</v>
      </c>
      <c r="DW176">
        <v>2</v>
      </c>
      <c r="DX176" t="s">
        <v>357</v>
      </c>
      <c r="DY176">
        <v>2.98089</v>
      </c>
      <c r="DZ176">
        <v>2.72841</v>
      </c>
      <c r="EA176">
        <v>0.158407</v>
      </c>
      <c r="EB176">
        <v>0.163273</v>
      </c>
      <c r="EC176">
        <v>0.10753</v>
      </c>
      <c r="ED176">
        <v>0.105913</v>
      </c>
      <c r="EE176">
        <v>25317.2</v>
      </c>
      <c r="EF176">
        <v>24833</v>
      </c>
      <c r="EG176">
        <v>30607.3</v>
      </c>
      <c r="EH176">
        <v>29919.9</v>
      </c>
      <c r="EI176">
        <v>37675.4</v>
      </c>
      <c r="EJ176">
        <v>35210.7</v>
      </c>
      <c r="EK176">
        <v>46803.1</v>
      </c>
      <c r="EL176">
        <v>44487.8</v>
      </c>
      <c r="EM176">
        <v>1.88787</v>
      </c>
      <c r="EN176">
        <v>1.91147</v>
      </c>
      <c r="EO176">
        <v>0.125889</v>
      </c>
      <c r="EP176">
        <v>0</v>
      </c>
      <c r="EQ176">
        <v>25.4517</v>
      </c>
      <c r="ER176">
        <v>999.9</v>
      </c>
      <c r="ES176">
        <v>50.6</v>
      </c>
      <c r="ET176">
        <v>29.9</v>
      </c>
      <c r="EU176">
        <v>23.7873</v>
      </c>
      <c r="EV176">
        <v>63.2708</v>
      </c>
      <c r="EW176">
        <v>22.484</v>
      </c>
      <c r="EX176">
        <v>1</v>
      </c>
      <c r="EY176">
        <v>-0.130376</v>
      </c>
      <c r="EZ176">
        <v>-0.115792</v>
      </c>
      <c r="FA176">
        <v>20.204</v>
      </c>
      <c r="FB176">
        <v>5.23062</v>
      </c>
      <c r="FC176">
        <v>11.968</v>
      </c>
      <c r="FD176">
        <v>4.971</v>
      </c>
      <c r="FE176">
        <v>3.28968</v>
      </c>
      <c r="FF176">
        <v>9999</v>
      </c>
      <c r="FG176">
        <v>9999</v>
      </c>
      <c r="FH176">
        <v>9999</v>
      </c>
      <c r="FI176">
        <v>999.9</v>
      </c>
      <c r="FJ176">
        <v>4.97294</v>
      </c>
      <c r="FK176">
        <v>1.87702</v>
      </c>
      <c r="FL176">
        <v>1.87514</v>
      </c>
      <c r="FM176">
        <v>1.87794</v>
      </c>
      <c r="FN176">
        <v>1.87468</v>
      </c>
      <c r="FO176">
        <v>1.87835</v>
      </c>
      <c r="FP176">
        <v>1.87534</v>
      </c>
      <c r="FQ176">
        <v>1.87649</v>
      </c>
      <c r="FR176">
        <v>0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5.09</v>
      </c>
      <c r="GF176">
        <v>0.3618</v>
      </c>
      <c r="GG176">
        <v>1.972114183739502</v>
      </c>
      <c r="GH176">
        <v>0.004449671774874308</v>
      </c>
      <c r="GI176">
        <v>-1.829466635312074E-06</v>
      </c>
      <c r="GJ176">
        <v>4.661545964856727E-10</v>
      </c>
      <c r="GK176">
        <v>0.005649818396270764</v>
      </c>
      <c r="GL176">
        <v>0.003047750899037379</v>
      </c>
      <c r="GM176">
        <v>0.0005145890388989142</v>
      </c>
      <c r="GN176">
        <v>-5.930110997495773E-07</v>
      </c>
      <c r="GO176">
        <v>0</v>
      </c>
      <c r="GP176">
        <v>2134</v>
      </c>
      <c r="GQ176">
        <v>1</v>
      </c>
      <c r="GR176">
        <v>23</v>
      </c>
      <c r="GS176">
        <v>904</v>
      </c>
      <c r="GT176">
        <v>904</v>
      </c>
      <c r="GU176">
        <v>2.36084</v>
      </c>
      <c r="GV176">
        <v>2.52808</v>
      </c>
      <c r="GW176">
        <v>1.39893</v>
      </c>
      <c r="GX176">
        <v>2.3584</v>
      </c>
      <c r="GY176">
        <v>1.44897</v>
      </c>
      <c r="GZ176">
        <v>2.46216</v>
      </c>
      <c r="HA176">
        <v>36.1285</v>
      </c>
      <c r="HB176">
        <v>24.0612</v>
      </c>
      <c r="HC176">
        <v>18</v>
      </c>
      <c r="HD176">
        <v>488.901</v>
      </c>
      <c r="HE176">
        <v>474.943</v>
      </c>
      <c r="HF176">
        <v>24.9889</v>
      </c>
      <c r="HG176">
        <v>25.426</v>
      </c>
      <c r="HH176">
        <v>30</v>
      </c>
      <c r="HI176">
        <v>25.2445</v>
      </c>
      <c r="HJ176">
        <v>25.318</v>
      </c>
      <c r="HK176">
        <v>47.2847</v>
      </c>
      <c r="HL176">
        <v>10.9744</v>
      </c>
      <c r="HM176">
        <v>100</v>
      </c>
      <c r="HN176">
        <v>24.9862</v>
      </c>
      <c r="HO176">
        <v>1075.49</v>
      </c>
      <c r="HP176">
        <v>23.3871</v>
      </c>
      <c r="HQ176">
        <v>101.161</v>
      </c>
      <c r="HR176">
        <v>102.303</v>
      </c>
    </row>
    <row r="177" spans="1:226">
      <c r="A177">
        <v>161</v>
      </c>
      <c r="B177">
        <v>1679508607.6</v>
      </c>
      <c r="C177">
        <v>3351.5</v>
      </c>
      <c r="D177" t="s">
        <v>681</v>
      </c>
      <c r="E177" t="s">
        <v>682</v>
      </c>
      <c r="F177">
        <v>5</v>
      </c>
      <c r="G177" t="s">
        <v>353</v>
      </c>
      <c r="H177" t="s">
        <v>354</v>
      </c>
      <c r="I177">
        <v>1679508599.814285</v>
      </c>
      <c r="J177">
        <f>(K177)/1000</f>
        <v>0</v>
      </c>
      <c r="K177">
        <f>IF(BF177, AN177, AH177)</f>
        <v>0</v>
      </c>
      <c r="L177">
        <f>IF(BF177, AI177, AG177)</f>
        <v>0</v>
      </c>
      <c r="M177">
        <f>BH177 - IF(AU177&gt;1, L177*BB177*100.0/(AW177*BV177), 0)</f>
        <v>0</v>
      </c>
      <c r="N177">
        <f>((T177-J177/2)*M177-L177)/(T177+J177/2)</f>
        <v>0</v>
      </c>
      <c r="O177">
        <f>N177*(BO177+BP177)/1000.0</f>
        <v>0</v>
      </c>
      <c r="P177">
        <f>(BH177 - IF(AU177&gt;1, L177*BB177*100.0/(AW177*BV177), 0))*(BO177+BP177)/1000.0</f>
        <v>0</v>
      </c>
      <c r="Q177">
        <f>2.0/((1/S177-1/R177)+SIGN(S177)*SQRT((1/S177-1/R177)*(1/S177-1/R177) + 4*BC177/((BC177+1)*(BC177+1))*(2*1/S177*1/R177-1/R177*1/R177)))</f>
        <v>0</v>
      </c>
      <c r="R177">
        <f>IF(LEFT(BD177,1)&lt;&gt;"0",IF(LEFT(BD177,1)="1",3.0,BE177),$D$5+$E$5*(BV177*BO177/($K$5*1000))+$F$5*(BV177*BO177/($K$5*1000))*MAX(MIN(BB177,$J$5),$I$5)*MAX(MIN(BB177,$J$5),$I$5)+$G$5*MAX(MIN(BB177,$J$5),$I$5)*(BV177*BO177/($K$5*1000))+$H$5*(BV177*BO177/($K$5*1000))*(BV177*BO177/($K$5*1000)))</f>
        <v>0</v>
      </c>
      <c r="S177">
        <f>J177*(1000-(1000*0.61365*exp(17.502*W177/(240.97+W177))/(BO177+BP177)+BJ177)/2)/(1000*0.61365*exp(17.502*W177/(240.97+W177))/(BO177+BP177)-BJ177)</f>
        <v>0</v>
      </c>
      <c r="T177">
        <f>1/((BC177+1)/(Q177/1.6)+1/(R177/1.37)) + BC177/((BC177+1)/(Q177/1.6) + BC177/(R177/1.37))</f>
        <v>0</v>
      </c>
      <c r="U177">
        <f>(AX177*BA177)</f>
        <v>0</v>
      </c>
      <c r="V177">
        <f>(BQ177+(U177+2*0.95*5.67E-8*(((BQ177+$B$7)+273)^4-(BQ177+273)^4)-44100*J177)/(1.84*29.3*R177+8*0.95*5.67E-8*(BQ177+273)^3))</f>
        <v>0</v>
      </c>
      <c r="W177">
        <f>($C$7*BR177+$D$7*BS177+$E$7*V177)</f>
        <v>0</v>
      </c>
      <c r="X177">
        <f>0.61365*exp(17.502*W177/(240.97+W177))</f>
        <v>0</v>
      </c>
      <c r="Y177">
        <f>(Z177/AA177*100)</f>
        <v>0</v>
      </c>
      <c r="Z177">
        <f>BJ177*(BO177+BP177)/1000</f>
        <v>0</v>
      </c>
      <c r="AA177">
        <f>0.61365*exp(17.502*BQ177/(240.97+BQ177))</f>
        <v>0</v>
      </c>
      <c r="AB177">
        <f>(X177-BJ177*(BO177+BP177)/1000)</f>
        <v>0</v>
      </c>
      <c r="AC177">
        <f>(-J177*44100)</f>
        <v>0</v>
      </c>
      <c r="AD177">
        <f>2*29.3*R177*0.92*(BQ177-W177)</f>
        <v>0</v>
      </c>
      <c r="AE177">
        <f>2*0.95*5.67E-8*(((BQ177+$B$7)+273)^4-(W177+273)^4)</f>
        <v>0</v>
      </c>
      <c r="AF177">
        <f>U177+AE177+AC177+AD177</f>
        <v>0</v>
      </c>
      <c r="AG177">
        <f>BN177*AU177*(BI177-BH177*(1000-AU177*BK177)/(1000-AU177*BJ177))/(100*BB177)</f>
        <v>0</v>
      </c>
      <c r="AH177">
        <f>1000*BN177*AU177*(BJ177-BK177)/(100*BB177*(1000-AU177*BJ177))</f>
        <v>0</v>
      </c>
      <c r="AI177">
        <f>(AJ177 - AK177 - BO177*1E3/(8.314*(BQ177+273.15)) * AM177/BN177 * AL177) * BN177/(100*BB177) * (1000 - BK177)/1000</f>
        <v>0</v>
      </c>
      <c r="AJ177">
        <v>1086.079154391985</v>
      </c>
      <c r="AK177">
        <v>1060.290303030303</v>
      </c>
      <c r="AL177">
        <v>3.426965661117708</v>
      </c>
      <c r="AM177">
        <v>63.93369429513372</v>
      </c>
      <c r="AN177">
        <f>(AP177 - AO177 + BO177*1E3/(8.314*(BQ177+273.15)) * AR177/BN177 * AQ177) * BN177/(100*BB177) * 1000/(1000 - AP177)</f>
        <v>0</v>
      </c>
      <c r="AO177">
        <v>23.34095402165331</v>
      </c>
      <c r="AP177">
        <v>24.15882121212121</v>
      </c>
      <c r="AQ177">
        <v>-3.956955955224945E-06</v>
      </c>
      <c r="AR177">
        <v>100.9875523592358</v>
      </c>
      <c r="AS177">
        <v>3</v>
      </c>
      <c r="AT177">
        <v>1</v>
      </c>
      <c r="AU177">
        <f>IF(AS177*$H$13&gt;=AW177,1.0,(AW177/(AW177-AS177*$H$13)))</f>
        <v>0</v>
      </c>
      <c r="AV177">
        <f>(AU177-1)*100</f>
        <v>0</v>
      </c>
      <c r="AW177">
        <f>MAX(0,($B$13+$C$13*BV177)/(1+$D$13*BV177)*BO177/(BQ177+273)*$E$13)</f>
        <v>0</v>
      </c>
      <c r="AX177">
        <f>$B$11*BW177+$C$11*BX177+$F$11*CI177*(1-CL177)</f>
        <v>0</v>
      </c>
      <c r="AY177">
        <f>AX177*AZ177</f>
        <v>0</v>
      </c>
      <c r="AZ177">
        <f>($B$11*$D$9+$C$11*$D$9+$F$11*((CV177+CN177)/MAX(CV177+CN177+CW177, 0.1)*$I$9+CW177/MAX(CV177+CN177+CW177, 0.1)*$J$9))/($B$11+$C$11+$F$11)</f>
        <v>0</v>
      </c>
      <c r="BA177">
        <f>($B$11*$K$9+$C$11*$K$9+$F$11*((CV177+CN177)/MAX(CV177+CN177+CW177, 0.1)*$P$9+CW177/MAX(CV177+CN177+CW177, 0.1)*$Q$9))/($B$11+$C$11+$F$11)</f>
        <v>0</v>
      </c>
      <c r="BB177">
        <v>1.65</v>
      </c>
      <c r="BC177">
        <v>0.5</v>
      </c>
      <c r="BD177" t="s">
        <v>355</v>
      </c>
      <c r="BE177">
        <v>2</v>
      </c>
      <c r="BF177" t="b">
        <v>1</v>
      </c>
      <c r="BG177">
        <v>1679508599.814285</v>
      </c>
      <c r="BH177">
        <v>1010.33975</v>
      </c>
      <c r="BI177">
        <v>1043.990714285714</v>
      </c>
      <c r="BJ177">
        <v>24.16582857142857</v>
      </c>
      <c r="BK177">
        <v>23.34434642857143</v>
      </c>
      <c r="BL177">
        <v>1005.27075</v>
      </c>
      <c r="BM177">
        <v>23.80405357142857</v>
      </c>
      <c r="BN177">
        <v>500.0387500000001</v>
      </c>
      <c r="BO177">
        <v>90.10902857142857</v>
      </c>
      <c r="BP177">
        <v>0.1000112535714286</v>
      </c>
      <c r="BQ177">
        <v>26.55915357142857</v>
      </c>
      <c r="BR177">
        <v>27.51177142857142</v>
      </c>
      <c r="BS177">
        <v>999.9000000000002</v>
      </c>
      <c r="BT177">
        <v>0</v>
      </c>
      <c r="BU177">
        <v>0</v>
      </c>
      <c r="BV177">
        <v>10005.855</v>
      </c>
      <c r="BW177">
        <v>0</v>
      </c>
      <c r="BX177">
        <v>9.32272</v>
      </c>
      <c r="BY177">
        <v>-33.650775</v>
      </c>
      <c r="BZ177">
        <v>1035.360357142857</v>
      </c>
      <c r="CA177">
        <v>1068.943928571429</v>
      </c>
      <c r="CB177">
        <v>0.8214880714285714</v>
      </c>
      <c r="CC177">
        <v>1043.990714285714</v>
      </c>
      <c r="CD177">
        <v>23.34434642857143</v>
      </c>
      <c r="CE177">
        <v>2.177558928571429</v>
      </c>
      <c r="CF177">
        <v>2.103536428571429</v>
      </c>
      <c r="CG177">
        <v>18.79817142857143</v>
      </c>
      <c r="CH177">
        <v>18.24598214285714</v>
      </c>
      <c r="CI177">
        <v>2000.072857142857</v>
      </c>
      <c r="CJ177">
        <v>0.9799929642857143</v>
      </c>
      <c r="CK177">
        <v>0.02000710357142857</v>
      </c>
      <c r="CL177">
        <v>0</v>
      </c>
      <c r="CM177">
        <v>2.173814285714286</v>
      </c>
      <c r="CN177">
        <v>0</v>
      </c>
      <c r="CO177">
        <v>3339.542142857143</v>
      </c>
      <c r="CP177">
        <v>17338.81071428571</v>
      </c>
      <c r="CQ177">
        <v>36.65167857142858</v>
      </c>
      <c r="CR177">
        <v>38.07549999999999</v>
      </c>
      <c r="CS177">
        <v>36.96392857142857</v>
      </c>
      <c r="CT177">
        <v>36.26535714285714</v>
      </c>
      <c r="CU177">
        <v>36.60471428571429</v>
      </c>
      <c r="CV177">
        <v>1960.060357142857</v>
      </c>
      <c r="CW177">
        <v>40.0125</v>
      </c>
      <c r="CX177">
        <v>0</v>
      </c>
      <c r="CY177">
        <v>1679508637.5</v>
      </c>
      <c r="CZ177">
        <v>0</v>
      </c>
      <c r="DA177">
        <v>0</v>
      </c>
      <c r="DB177" t="s">
        <v>356</v>
      </c>
      <c r="DC177">
        <v>1679454360.5</v>
      </c>
      <c r="DD177">
        <v>1679454360.5</v>
      </c>
      <c r="DE177">
        <v>0</v>
      </c>
      <c r="DF177">
        <v>-0.152</v>
      </c>
      <c r="DG177">
        <v>-0.046</v>
      </c>
      <c r="DH177">
        <v>3.296</v>
      </c>
      <c r="DI177">
        <v>0.35</v>
      </c>
      <c r="DJ177">
        <v>420</v>
      </c>
      <c r="DK177">
        <v>24</v>
      </c>
      <c r="DL177">
        <v>0.27</v>
      </c>
      <c r="DM177">
        <v>0.09</v>
      </c>
      <c r="DN177">
        <v>-33.6650525</v>
      </c>
      <c r="DO177">
        <v>-0.2098412757972677</v>
      </c>
      <c r="DP177">
        <v>0.2187451850755808</v>
      </c>
      <c r="DQ177">
        <v>0</v>
      </c>
      <c r="DR177">
        <v>0.8225656499999999</v>
      </c>
      <c r="DS177">
        <v>-0.02286754221388472</v>
      </c>
      <c r="DT177">
        <v>0.00233489715565804</v>
      </c>
      <c r="DU177">
        <v>1</v>
      </c>
      <c r="DV177">
        <v>1</v>
      </c>
      <c r="DW177">
        <v>2</v>
      </c>
      <c r="DX177" t="s">
        <v>357</v>
      </c>
      <c r="DY177">
        <v>2.98096</v>
      </c>
      <c r="DZ177">
        <v>2.72836</v>
      </c>
      <c r="EA177">
        <v>0.160052</v>
      </c>
      <c r="EB177">
        <v>0.164827</v>
      </c>
      <c r="EC177">
        <v>0.107512</v>
      </c>
      <c r="ED177">
        <v>0.105902</v>
      </c>
      <c r="EE177">
        <v>25267.7</v>
      </c>
      <c r="EF177">
        <v>24787.1</v>
      </c>
      <c r="EG177">
        <v>30607.3</v>
      </c>
      <c r="EH177">
        <v>29920.2</v>
      </c>
      <c r="EI177">
        <v>37676.6</v>
      </c>
      <c r="EJ177">
        <v>35211.5</v>
      </c>
      <c r="EK177">
        <v>46803.5</v>
      </c>
      <c r="EL177">
        <v>44488.1</v>
      </c>
      <c r="EM177">
        <v>1.88822</v>
      </c>
      <c r="EN177">
        <v>1.91138</v>
      </c>
      <c r="EO177">
        <v>0.126399</v>
      </c>
      <c r="EP177">
        <v>0</v>
      </c>
      <c r="EQ177">
        <v>25.4509</v>
      </c>
      <c r="ER177">
        <v>999.9</v>
      </c>
      <c r="ES177">
        <v>50.6</v>
      </c>
      <c r="ET177">
        <v>29.9</v>
      </c>
      <c r="EU177">
        <v>23.7889</v>
      </c>
      <c r="EV177">
        <v>63.1608</v>
      </c>
      <c r="EW177">
        <v>22.2796</v>
      </c>
      <c r="EX177">
        <v>1</v>
      </c>
      <c r="EY177">
        <v>-0.130269</v>
      </c>
      <c r="EZ177">
        <v>-0.084311</v>
      </c>
      <c r="FA177">
        <v>20.2041</v>
      </c>
      <c r="FB177">
        <v>5.23047</v>
      </c>
      <c r="FC177">
        <v>11.968</v>
      </c>
      <c r="FD177">
        <v>4.9705</v>
      </c>
      <c r="FE177">
        <v>3.28965</v>
      </c>
      <c r="FF177">
        <v>9999</v>
      </c>
      <c r="FG177">
        <v>9999</v>
      </c>
      <c r="FH177">
        <v>9999</v>
      </c>
      <c r="FI177">
        <v>999.9</v>
      </c>
      <c r="FJ177">
        <v>4.97295</v>
      </c>
      <c r="FK177">
        <v>1.87699</v>
      </c>
      <c r="FL177">
        <v>1.87515</v>
      </c>
      <c r="FM177">
        <v>1.87793</v>
      </c>
      <c r="FN177">
        <v>1.87469</v>
      </c>
      <c r="FO177">
        <v>1.87833</v>
      </c>
      <c r="FP177">
        <v>1.87531</v>
      </c>
      <c r="FQ177">
        <v>1.87652</v>
      </c>
      <c r="FR177">
        <v>0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5.13</v>
      </c>
      <c r="GF177">
        <v>0.3616</v>
      </c>
      <c r="GG177">
        <v>1.972114183739502</v>
      </c>
      <c r="GH177">
        <v>0.004449671774874308</v>
      </c>
      <c r="GI177">
        <v>-1.829466635312074E-06</v>
      </c>
      <c r="GJ177">
        <v>4.661545964856727E-10</v>
      </c>
      <c r="GK177">
        <v>0.005649818396270764</v>
      </c>
      <c r="GL177">
        <v>0.003047750899037379</v>
      </c>
      <c r="GM177">
        <v>0.0005145890388989142</v>
      </c>
      <c r="GN177">
        <v>-5.930110997495773E-07</v>
      </c>
      <c r="GO177">
        <v>0</v>
      </c>
      <c r="GP177">
        <v>2134</v>
      </c>
      <c r="GQ177">
        <v>1</v>
      </c>
      <c r="GR177">
        <v>23</v>
      </c>
      <c r="GS177">
        <v>904.1</v>
      </c>
      <c r="GT177">
        <v>904.1</v>
      </c>
      <c r="GU177">
        <v>2.39014</v>
      </c>
      <c r="GV177">
        <v>2.53052</v>
      </c>
      <c r="GW177">
        <v>1.39893</v>
      </c>
      <c r="GX177">
        <v>2.3584</v>
      </c>
      <c r="GY177">
        <v>1.44897</v>
      </c>
      <c r="GZ177">
        <v>2.49268</v>
      </c>
      <c r="HA177">
        <v>36.152</v>
      </c>
      <c r="HB177">
        <v>24.0525</v>
      </c>
      <c r="HC177">
        <v>18</v>
      </c>
      <c r="HD177">
        <v>489.106</v>
      </c>
      <c r="HE177">
        <v>474.878</v>
      </c>
      <c r="HF177">
        <v>24.9789</v>
      </c>
      <c r="HG177">
        <v>25.428</v>
      </c>
      <c r="HH177">
        <v>30.0002</v>
      </c>
      <c r="HI177">
        <v>25.2466</v>
      </c>
      <c r="HJ177">
        <v>25.318</v>
      </c>
      <c r="HK177">
        <v>47.8868</v>
      </c>
      <c r="HL177">
        <v>10.9744</v>
      </c>
      <c r="HM177">
        <v>100</v>
      </c>
      <c r="HN177">
        <v>24.9715</v>
      </c>
      <c r="HO177">
        <v>1089.19</v>
      </c>
      <c r="HP177">
        <v>23.3871</v>
      </c>
      <c r="HQ177">
        <v>101.162</v>
      </c>
      <c r="HR177">
        <v>102.304</v>
      </c>
    </row>
    <row r="178" spans="1:226">
      <c r="A178">
        <v>162</v>
      </c>
      <c r="B178">
        <v>1679508612.6</v>
      </c>
      <c r="C178">
        <v>3356.5</v>
      </c>
      <c r="D178" t="s">
        <v>683</v>
      </c>
      <c r="E178" t="s">
        <v>684</v>
      </c>
      <c r="F178">
        <v>5</v>
      </c>
      <c r="G178" t="s">
        <v>353</v>
      </c>
      <c r="H178" t="s">
        <v>354</v>
      </c>
      <c r="I178">
        <v>1679508605.1</v>
      </c>
      <c r="J178">
        <f>(K178)/1000</f>
        <v>0</v>
      </c>
      <c r="K178">
        <f>IF(BF178, AN178, AH178)</f>
        <v>0</v>
      </c>
      <c r="L178">
        <f>IF(BF178, AI178, AG178)</f>
        <v>0</v>
      </c>
      <c r="M178">
        <f>BH178 - IF(AU178&gt;1, L178*BB178*100.0/(AW178*BV178), 0)</f>
        <v>0</v>
      </c>
      <c r="N178">
        <f>((T178-J178/2)*M178-L178)/(T178+J178/2)</f>
        <v>0</v>
      </c>
      <c r="O178">
        <f>N178*(BO178+BP178)/1000.0</f>
        <v>0</v>
      </c>
      <c r="P178">
        <f>(BH178 - IF(AU178&gt;1, L178*BB178*100.0/(AW178*BV178), 0))*(BO178+BP178)/1000.0</f>
        <v>0</v>
      </c>
      <c r="Q178">
        <f>2.0/((1/S178-1/R178)+SIGN(S178)*SQRT((1/S178-1/R178)*(1/S178-1/R178) + 4*BC178/((BC178+1)*(BC178+1))*(2*1/S178*1/R178-1/R178*1/R178)))</f>
        <v>0</v>
      </c>
      <c r="R178">
        <f>IF(LEFT(BD178,1)&lt;&gt;"0",IF(LEFT(BD178,1)="1",3.0,BE178),$D$5+$E$5*(BV178*BO178/($K$5*1000))+$F$5*(BV178*BO178/($K$5*1000))*MAX(MIN(BB178,$J$5),$I$5)*MAX(MIN(BB178,$J$5),$I$5)+$G$5*MAX(MIN(BB178,$J$5),$I$5)*(BV178*BO178/($K$5*1000))+$H$5*(BV178*BO178/($K$5*1000))*(BV178*BO178/($K$5*1000)))</f>
        <v>0</v>
      </c>
      <c r="S178">
        <f>J178*(1000-(1000*0.61365*exp(17.502*W178/(240.97+W178))/(BO178+BP178)+BJ178)/2)/(1000*0.61365*exp(17.502*W178/(240.97+W178))/(BO178+BP178)-BJ178)</f>
        <v>0</v>
      </c>
      <c r="T178">
        <f>1/((BC178+1)/(Q178/1.6)+1/(R178/1.37)) + BC178/((BC178+1)/(Q178/1.6) + BC178/(R178/1.37))</f>
        <v>0</v>
      </c>
      <c r="U178">
        <f>(AX178*BA178)</f>
        <v>0</v>
      </c>
      <c r="V178">
        <f>(BQ178+(U178+2*0.95*5.67E-8*(((BQ178+$B$7)+273)^4-(BQ178+273)^4)-44100*J178)/(1.84*29.3*R178+8*0.95*5.67E-8*(BQ178+273)^3))</f>
        <v>0</v>
      </c>
      <c r="W178">
        <f>($C$7*BR178+$D$7*BS178+$E$7*V178)</f>
        <v>0</v>
      </c>
      <c r="X178">
        <f>0.61365*exp(17.502*W178/(240.97+W178))</f>
        <v>0</v>
      </c>
      <c r="Y178">
        <f>(Z178/AA178*100)</f>
        <v>0</v>
      </c>
      <c r="Z178">
        <f>BJ178*(BO178+BP178)/1000</f>
        <v>0</v>
      </c>
      <c r="AA178">
        <f>0.61365*exp(17.502*BQ178/(240.97+BQ178))</f>
        <v>0</v>
      </c>
      <c r="AB178">
        <f>(X178-BJ178*(BO178+BP178)/1000)</f>
        <v>0</v>
      </c>
      <c r="AC178">
        <f>(-J178*44100)</f>
        <v>0</v>
      </c>
      <c r="AD178">
        <f>2*29.3*R178*0.92*(BQ178-W178)</f>
        <v>0</v>
      </c>
      <c r="AE178">
        <f>2*0.95*5.67E-8*(((BQ178+$B$7)+273)^4-(W178+273)^4)</f>
        <v>0</v>
      </c>
      <c r="AF178">
        <f>U178+AE178+AC178+AD178</f>
        <v>0</v>
      </c>
      <c r="AG178">
        <f>BN178*AU178*(BI178-BH178*(1000-AU178*BK178)/(1000-AU178*BJ178))/(100*BB178)</f>
        <v>0</v>
      </c>
      <c r="AH178">
        <f>1000*BN178*AU178*(BJ178-BK178)/(100*BB178*(1000-AU178*BJ178))</f>
        <v>0</v>
      </c>
      <c r="AI178">
        <f>(AJ178 - AK178 - BO178*1E3/(8.314*(BQ178+273.15)) * AM178/BN178 * AL178) * BN178/(100*BB178) * (1000 - BK178)/1000</f>
        <v>0</v>
      </c>
      <c r="AJ178">
        <v>1102.326130413036</v>
      </c>
      <c r="AK178">
        <v>1077.078121212121</v>
      </c>
      <c r="AL178">
        <v>3.361552034841174</v>
      </c>
      <c r="AM178">
        <v>63.93369429513372</v>
      </c>
      <c r="AN178">
        <f>(AP178 - AO178 + BO178*1E3/(8.314*(BQ178+273.15)) * AR178/BN178 * AQ178) * BN178/(100*BB178) * 1000/(1000 - AP178)</f>
        <v>0</v>
      </c>
      <c r="AO178">
        <v>23.34069513663886</v>
      </c>
      <c r="AP178">
        <v>24.15477999999999</v>
      </c>
      <c r="AQ178">
        <v>-2.869816247477357E-06</v>
      </c>
      <c r="AR178">
        <v>100.9875523592358</v>
      </c>
      <c r="AS178">
        <v>3</v>
      </c>
      <c r="AT178">
        <v>1</v>
      </c>
      <c r="AU178">
        <f>IF(AS178*$H$13&gt;=AW178,1.0,(AW178/(AW178-AS178*$H$13)))</f>
        <v>0</v>
      </c>
      <c r="AV178">
        <f>(AU178-1)*100</f>
        <v>0</v>
      </c>
      <c r="AW178">
        <f>MAX(0,($B$13+$C$13*BV178)/(1+$D$13*BV178)*BO178/(BQ178+273)*$E$13)</f>
        <v>0</v>
      </c>
      <c r="AX178">
        <f>$B$11*BW178+$C$11*BX178+$F$11*CI178*(1-CL178)</f>
        <v>0</v>
      </c>
      <c r="AY178">
        <f>AX178*AZ178</f>
        <v>0</v>
      </c>
      <c r="AZ178">
        <f>($B$11*$D$9+$C$11*$D$9+$F$11*((CV178+CN178)/MAX(CV178+CN178+CW178, 0.1)*$I$9+CW178/MAX(CV178+CN178+CW178, 0.1)*$J$9))/($B$11+$C$11+$F$11)</f>
        <v>0</v>
      </c>
      <c r="BA178">
        <f>($B$11*$K$9+$C$11*$K$9+$F$11*((CV178+CN178)/MAX(CV178+CN178+CW178, 0.1)*$P$9+CW178/MAX(CV178+CN178+CW178, 0.1)*$Q$9))/($B$11+$C$11+$F$11)</f>
        <v>0</v>
      </c>
      <c r="BB178">
        <v>1.65</v>
      </c>
      <c r="BC178">
        <v>0.5</v>
      </c>
      <c r="BD178" t="s">
        <v>355</v>
      </c>
      <c r="BE178">
        <v>2</v>
      </c>
      <c r="BF178" t="b">
        <v>1</v>
      </c>
      <c r="BG178">
        <v>1679508605.1</v>
      </c>
      <c r="BH178">
        <v>1027.898888888889</v>
      </c>
      <c r="BI178">
        <v>1061.452962962963</v>
      </c>
      <c r="BJ178">
        <v>24.16135925925926</v>
      </c>
      <c r="BK178">
        <v>23.34215555555556</v>
      </c>
      <c r="BL178">
        <v>1022.791925925926</v>
      </c>
      <c r="BM178">
        <v>23.7996962962963</v>
      </c>
      <c r="BN178">
        <v>500.0352962962963</v>
      </c>
      <c r="BO178">
        <v>90.10831111111112</v>
      </c>
      <c r="BP178">
        <v>0.1000540851851852</v>
      </c>
      <c r="BQ178">
        <v>26.5586074074074</v>
      </c>
      <c r="BR178">
        <v>27.51767777777778</v>
      </c>
      <c r="BS178">
        <v>999.9000000000001</v>
      </c>
      <c r="BT178">
        <v>0</v>
      </c>
      <c r="BU178">
        <v>0</v>
      </c>
      <c r="BV178">
        <v>9996.230740740741</v>
      </c>
      <c r="BW178">
        <v>0</v>
      </c>
      <c r="BX178">
        <v>9.32272</v>
      </c>
      <c r="BY178">
        <v>-33.5527</v>
      </c>
      <c r="BZ178">
        <v>1053.351111111111</v>
      </c>
      <c r="CA178">
        <v>1086.820740740741</v>
      </c>
      <c r="CB178">
        <v>0.8192088518518519</v>
      </c>
      <c r="CC178">
        <v>1061.452962962963</v>
      </c>
      <c r="CD178">
        <v>23.34215555555556</v>
      </c>
      <c r="CE178">
        <v>2.17714</v>
      </c>
      <c r="CF178">
        <v>2.103322962962964</v>
      </c>
      <c r="CG178">
        <v>18.79508888888889</v>
      </c>
      <c r="CH178">
        <v>18.24436666666666</v>
      </c>
      <c r="CI178">
        <v>2000.051851851852</v>
      </c>
      <c r="CJ178">
        <v>0.9799928888888888</v>
      </c>
      <c r="CK178">
        <v>0.02000718148148148</v>
      </c>
      <c r="CL178">
        <v>0</v>
      </c>
      <c r="CM178">
        <v>2.166181481481481</v>
      </c>
      <c r="CN178">
        <v>0</v>
      </c>
      <c r="CO178">
        <v>3340.461111111112</v>
      </c>
      <c r="CP178">
        <v>17338.63333333334</v>
      </c>
      <c r="CQ178">
        <v>36.5994074074074</v>
      </c>
      <c r="CR178">
        <v>38.0574074074074</v>
      </c>
      <c r="CS178">
        <v>36.94648148148148</v>
      </c>
      <c r="CT178">
        <v>36.266</v>
      </c>
      <c r="CU178">
        <v>36.59462962962963</v>
      </c>
      <c r="CV178">
        <v>1960.04</v>
      </c>
      <c r="CW178">
        <v>40.01185185185185</v>
      </c>
      <c r="CX178">
        <v>0</v>
      </c>
      <c r="CY178">
        <v>1679508642.9</v>
      </c>
      <c r="CZ178">
        <v>0</v>
      </c>
      <c r="DA178">
        <v>0</v>
      </c>
      <c r="DB178" t="s">
        <v>356</v>
      </c>
      <c r="DC178">
        <v>1679454360.5</v>
      </c>
      <c r="DD178">
        <v>1679454360.5</v>
      </c>
      <c r="DE178">
        <v>0</v>
      </c>
      <c r="DF178">
        <v>-0.152</v>
      </c>
      <c r="DG178">
        <v>-0.046</v>
      </c>
      <c r="DH178">
        <v>3.296</v>
      </c>
      <c r="DI178">
        <v>0.35</v>
      </c>
      <c r="DJ178">
        <v>420</v>
      </c>
      <c r="DK178">
        <v>24</v>
      </c>
      <c r="DL178">
        <v>0.27</v>
      </c>
      <c r="DM178">
        <v>0.09</v>
      </c>
      <c r="DN178">
        <v>-33.56058780487804</v>
      </c>
      <c r="DO178">
        <v>0.9373045296166829</v>
      </c>
      <c r="DP178">
        <v>0.2786316706694695</v>
      </c>
      <c r="DQ178">
        <v>0</v>
      </c>
      <c r="DR178">
        <v>0.8205574390243902</v>
      </c>
      <c r="DS178">
        <v>-0.02399174216027964</v>
      </c>
      <c r="DT178">
        <v>0.002510487835682784</v>
      </c>
      <c r="DU178">
        <v>1</v>
      </c>
      <c r="DV178">
        <v>1</v>
      </c>
      <c r="DW178">
        <v>2</v>
      </c>
      <c r="DX178" t="s">
        <v>357</v>
      </c>
      <c r="DY178">
        <v>2.98071</v>
      </c>
      <c r="DZ178">
        <v>2.72824</v>
      </c>
      <c r="EA178">
        <v>0.161655</v>
      </c>
      <c r="EB178">
        <v>0.166414</v>
      </c>
      <c r="EC178">
        <v>0.107502</v>
      </c>
      <c r="ED178">
        <v>0.105905</v>
      </c>
      <c r="EE178">
        <v>25219.2</v>
      </c>
      <c r="EF178">
        <v>24740</v>
      </c>
      <c r="EG178">
        <v>30607</v>
      </c>
      <c r="EH178">
        <v>29920.3</v>
      </c>
      <c r="EI178">
        <v>37676.4</v>
      </c>
      <c r="EJ178">
        <v>35211.9</v>
      </c>
      <c r="EK178">
        <v>46802.6</v>
      </c>
      <c r="EL178">
        <v>44488.6</v>
      </c>
      <c r="EM178">
        <v>1.88792</v>
      </c>
      <c r="EN178">
        <v>1.91127</v>
      </c>
      <c r="EO178">
        <v>0.126332</v>
      </c>
      <c r="EP178">
        <v>0</v>
      </c>
      <c r="EQ178">
        <v>25.4522</v>
      </c>
      <c r="ER178">
        <v>999.9</v>
      </c>
      <c r="ES178">
        <v>50.6</v>
      </c>
      <c r="ET178">
        <v>29.9</v>
      </c>
      <c r="EU178">
        <v>23.7858</v>
      </c>
      <c r="EV178">
        <v>63.3208</v>
      </c>
      <c r="EW178">
        <v>22.508</v>
      </c>
      <c r="EX178">
        <v>1</v>
      </c>
      <c r="EY178">
        <v>-0.13033</v>
      </c>
      <c r="EZ178">
        <v>-0.0513344</v>
      </c>
      <c r="FA178">
        <v>20.2042</v>
      </c>
      <c r="FB178">
        <v>5.23032</v>
      </c>
      <c r="FC178">
        <v>11.968</v>
      </c>
      <c r="FD178">
        <v>4.97075</v>
      </c>
      <c r="FE178">
        <v>3.28958</v>
      </c>
      <c r="FF178">
        <v>9999</v>
      </c>
      <c r="FG178">
        <v>9999</v>
      </c>
      <c r="FH178">
        <v>9999</v>
      </c>
      <c r="FI178">
        <v>999.9</v>
      </c>
      <c r="FJ178">
        <v>4.97293</v>
      </c>
      <c r="FK178">
        <v>1.877</v>
      </c>
      <c r="FL178">
        <v>1.87515</v>
      </c>
      <c r="FM178">
        <v>1.87794</v>
      </c>
      <c r="FN178">
        <v>1.87468</v>
      </c>
      <c r="FO178">
        <v>1.87832</v>
      </c>
      <c r="FP178">
        <v>1.87532</v>
      </c>
      <c r="FQ178">
        <v>1.87651</v>
      </c>
      <c r="FR178">
        <v>0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5.16</v>
      </c>
      <c r="GF178">
        <v>0.3615</v>
      </c>
      <c r="GG178">
        <v>1.972114183739502</v>
      </c>
      <c r="GH178">
        <v>0.004449671774874308</v>
      </c>
      <c r="GI178">
        <v>-1.829466635312074E-06</v>
      </c>
      <c r="GJ178">
        <v>4.661545964856727E-10</v>
      </c>
      <c r="GK178">
        <v>0.005649818396270764</v>
      </c>
      <c r="GL178">
        <v>0.003047750899037379</v>
      </c>
      <c r="GM178">
        <v>0.0005145890388989142</v>
      </c>
      <c r="GN178">
        <v>-5.930110997495773E-07</v>
      </c>
      <c r="GO178">
        <v>0</v>
      </c>
      <c r="GP178">
        <v>2134</v>
      </c>
      <c r="GQ178">
        <v>1</v>
      </c>
      <c r="GR178">
        <v>23</v>
      </c>
      <c r="GS178">
        <v>904.2</v>
      </c>
      <c r="GT178">
        <v>904.2</v>
      </c>
      <c r="GU178">
        <v>2.41699</v>
      </c>
      <c r="GV178">
        <v>2.53662</v>
      </c>
      <c r="GW178">
        <v>1.39893</v>
      </c>
      <c r="GX178">
        <v>2.3584</v>
      </c>
      <c r="GY178">
        <v>1.44897</v>
      </c>
      <c r="GZ178">
        <v>2.40112</v>
      </c>
      <c r="HA178">
        <v>36.152</v>
      </c>
      <c r="HB178">
        <v>24.0525</v>
      </c>
      <c r="HC178">
        <v>18</v>
      </c>
      <c r="HD178">
        <v>488.945</v>
      </c>
      <c r="HE178">
        <v>474.832</v>
      </c>
      <c r="HF178">
        <v>24.9625</v>
      </c>
      <c r="HG178">
        <v>25.4296</v>
      </c>
      <c r="HH178">
        <v>30.0001</v>
      </c>
      <c r="HI178">
        <v>25.2469</v>
      </c>
      <c r="HJ178">
        <v>25.3201</v>
      </c>
      <c r="HK178">
        <v>48.4364</v>
      </c>
      <c r="HL178">
        <v>10.9744</v>
      </c>
      <c r="HM178">
        <v>100</v>
      </c>
      <c r="HN178">
        <v>24.9527</v>
      </c>
      <c r="HO178">
        <v>1109.31</v>
      </c>
      <c r="HP178">
        <v>23.3871</v>
      </c>
      <c r="HQ178">
        <v>101.16</v>
      </c>
      <c r="HR178">
        <v>102.305</v>
      </c>
    </row>
    <row r="179" spans="1:226">
      <c r="A179">
        <v>163</v>
      </c>
      <c r="B179">
        <v>1679508617.6</v>
      </c>
      <c r="C179">
        <v>3361.5</v>
      </c>
      <c r="D179" t="s">
        <v>685</v>
      </c>
      <c r="E179" t="s">
        <v>686</v>
      </c>
      <c r="F179">
        <v>5</v>
      </c>
      <c r="G179" t="s">
        <v>353</v>
      </c>
      <c r="H179" t="s">
        <v>354</v>
      </c>
      <c r="I179">
        <v>1679508609.814285</v>
      </c>
      <c r="J179">
        <f>(K179)/1000</f>
        <v>0</v>
      </c>
      <c r="K179">
        <f>IF(BF179, AN179, AH179)</f>
        <v>0</v>
      </c>
      <c r="L179">
        <f>IF(BF179, AI179, AG179)</f>
        <v>0</v>
      </c>
      <c r="M179">
        <f>BH179 - IF(AU179&gt;1, L179*BB179*100.0/(AW179*BV179), 0)</f>
        <v>0</v>
      </c>
      <c r="N179">
        <f>((T179-J179/2)*M179-L179)/(T179+J179/2)</f>
        <v>0</v>
      </c>
      <c r="O179">
        <f>N179*(BO179+BP179)/1000.0</f>
        <v>0</v>
      </c>
      <c r="P179">
        <f>(BH179 - IF(AU179&gt;1, L179*BB179*100.0/(AW179*BV179), 0))*(BO179+BP179)/1000.0</f>
        <v>0</v>
      </c>
      <c r="Q179">
        <f>2.0/((1/S179-1/R179)+SIGN(S179)*SQRT((1/S179-1/R179)*(1/S179-1/R179) + 4*BC179/((BC179+1)*(BC179+1))*(2*1/S179*1/R179-1/R179*1/R179)))</f>
        <v>0</v>
      </c>
      <c r="R179">
        <f>IF(LEFT(BD179,1)&lt;&gt;"0",IF(LEFT(BD179,1)="1",3.0,BE179),$D$5+$E$5*(BV179*BO179/($K$5*1000))+$F$5*(BV179*BO179/($K$5*1000))*MAX(MIN(BB179,$J$5),$I$5)*MAX(MIN(BB179,$J$5),$I$5)+$G$5*MAX(MIN(BB179,$J$5),$I$5)*(BV179*BO179/($K$5*1000))+$H$5*(BV179*BO179/($K$5*1000))*(BV179*BO179/($K$5*1000)))</f>
        <v>0</v>
      </c>
      <c r="S179">
        <f>J179*(1000-(1000*0.61365*exp(17.502*W179/(240.97+W179))/(BO179+BP179)+BJ179)/2)/(1000*0.61365*exp(17.502*W179/(240.97+W179))/(BO179+BP179)-BJ179)</f>
        <v>0</v>
      </c>
      <c r="T179">
        <f>1/((BC179+1)/(Q179/1.6)+1/(R179/1.37)) + BC179/((BC179+1)/(Q179/1.6) + BC179/(R179/1.37))</f>
        <v>0</v>
      </c>
      <c r="U179">
        <f>(AX179*BA179)</f>
        <v>0</v>
      </c>
      <c r="V179">
        <f>(BQ179+(U179+2*0.95*5.67E-8*(((BQ179+$B$7)+273)^4-(BQ179+273)^4)-44100*J179)/(1.84*29.3*R179+8*0.95*5.67E-8*(BQ179+273)^3))</f>
        <v>0</v>
      </c>
      <c r="W179">
        <f>($C$7*BR179+$D$7*BS179+$E$7*V179)</f>
        <v>0</v>
      </c>
      <c r="X179">
        <f>0.61365*exp(17.502*W179/(240.97+W179))</f>
        <v>0</v>
      </c>
      <c r="Y179">
        <f>(Z179/AA179*100)</f>
        <v>0</v>
      </c>
      <c r="Z179">
        <f>BJ179*(BO179+BP179)/1000</f>
        <v>0</v>
      </c>
      <c r="AA179">
        <f>0.61365*exp(17.502*BQ179/(240.97+BQ179))</f>
        <v>0</v>
      </c>
      <c r="AB179">
        <f>(X179-BJ179*(BO179+BP179)/1000)</f>
        <v>0</v>
      </c>
      <c r="AC179">
        <f>(-J179*44100)</f>
        <v>0</v>
      </c>
      <c r="AD179">
        <f>2*29.3*R179*0.92*(BQ179-W179)</f>
        <v>0</v>
      </c>
      <c r="AE179">
        <f>2*0.95*5.67E-8*(((BQ179+$B$7)+273)^4-(W179+273)^4)</f>
        <v>0</v>
      </c>
      <c r="AF179">
        <f>U179+AE179+AC179+AD179</f>
        <v>0</v>
      </c>
      <c r="AG179">
        <f>BN179*AU179*(BI179-BH179*(1000-AU179*BK179)/(1000-AU179*BJ179))/(100*BB179)</f>
        <v>0</v>
      </c>
      <c r="AH179">
        <f>1000*BN179*AU179*(BJ179-BK179)/(100*BB179*(1000-AU179*BJ179))</f>
        <v>0</v>
      </c>
      <c r="AI179">
        <f>(AJ179 - AK179 - BO179*1E3/(8.314*(BQ179+273.15)) * AM179/BN179 * AL179) * BN179/(100*BB179) * (1000 - BK179)/1000</f>
        <v>0</v>
      </c>
      <c r="AJ179">
        <v>1119.171465532027</v>
      </c>
      <c r="AK179">
        <v>1093.76103030303</v>
      </c>
      <c r="AL179">
        <v>3.3403676722156</v>
      </c>
      <c r="AM179">
        <v>63.93369429513372</v>
      </c>
      <c r="AN179">
        <f>(AP179 - AO179 + BO179*1E3/(8.314*(BQ179+273.15)) * AR179/BN179 * AQ179) * BN179/(100*BB179) * 1000/(1000 - AP179)</f>
        <v>0</v>
      </c>
      <c r="AO179">
        <v>23.33925901478405</v>
      </c>
      <c r="AP179">
        <v>24.14758363636363</v>
      </c>
      <c r="AQ179">
        <v>-5.006877669347318E-06</v>
      </c>
      <c r="AR179">
        <v>100.9875523592358</v>
      </c>
      <c r="AS179">
        <v>3</v>
      </c>
      <c r="AT179">
        <v>1</v>
      </c>
      <c r="AU179">
        <f>IF(AS179*$H$13&gt;=AW179,1.0,(AW179/(AW179-AS179*$H$13)))</f>
        <v>0</v>
      </c>
      <c r="AV179">
        <f>(AU179-1)*100</f>
        <v>0</v>
      </c>
      <c r="AW179">
        <f>MAX(0,($B$13+$C$13*BV179)/(1+$D$13*BV179)*BO179/(BQ179+273)*$E$13)</f>
        <v>0</v>
      </c>
      <c r="AX179">
        <f>$B$11*BW179+$C$11*BX179+$F$11*CI179*(1-CL179)</f>
        <v>0</v>
      </c>
      <c r="AY179">
        <f>AX179*AZ179</f>
        <v>0</v>
      </c>
      <c r="AZ179">
        <f>($B$11*$D$9+$C$11*$D$9+$F$11*((CV179+CN179)/MAX(CV179+CN179+CW179, 0.1)*$I$9+CW179/MAX(CV179+CN179+CW179, 0.1)*$J$9))/($B$11+$C$11+$F$11)</f>
        <v>0</v>
      </c>
      <c r="BA179">
        <f>($B$11*$K$9+$C$11*$K$9+$F$11*((CV179+CN179)/MAX(CV179+CN179+CW179, 0.1)*$P$9+CW179/MAX(CV179+CN179+CW179, 0.1)*$Q$9))/($B$11+$C$11+$F$11)</f>
        <v>0</v>
      </c>
      <c r="BB179">
        <v>1.65</v>
      </c>
      <c r="BC179">
        <v>0.5</v>
      </c>
      <c r="BD179" t="s">
        <v>355</v>
      </c>
      <c r="BE179">
        <v>2</v>
      </c>
      <c r="BF179" t="b">
        <v>1</v>
      </c>
      <c r="BG179">
        <v>1679508609.814285</v>
      </c>
      <c r="BH179">
        <v>1043.483214285714</v>
      </c>
      <c r="BI179">
        <v>1076.965357142857</v>
      </c>
      <c r="BJ179">
        <v>24.15643928571429</v>
      </c>
      <c r="BK179">
        <v>23.34056785714285</v>
      </c>
      <c r="BL179">
        <v>1038.3425</v>
      </c>
      <c r="BM179">
        <v>23.79489642857143</v>
      </c>
      <c r="BN179">
        <v>500.0373928571428</v>
      </c>
      <c r="BO179">
        <v>90.10917142857143</v>
      </c>
      <c r="BP179">
        <v>0.0999938857142857</v>
      </c>
      <c r="BQ179">
        <v>26.55905357142857</v>
      </c>
      <c r="BR179">
        <v>27.52213928571428</v>
      </c>
      <c r="BS179">
        <v>999.9000000000002</v>
      </c>
      <c r="BT179">
        <v>0</v>
      </c>
      <c r="BU179">
        <v>0</v>
      </c>
      <c r="BV179">
        <v>9996.852500000003</v>
      </c>
      <c r="BW179">
        <v>0</v>
      </c>
      <c r="BX179">
        <v>9.32272</v>
      </c>
      <c r="BY179">
        <v>-33.48018928571428</v>
      </c>
      <c r="BZ179">
        <v>1069.315357142857</v>
      </c>
      <c r="CA179">
        <v>1102.7025</v>
      </c>
      <c r="CB179">
        <v>0.8158783571428572</v>
      </c>
      <c r="CC179">
        <v>1076.965357142857</v>
      </c>
      <c r="CD179">
        <v>23.34056785714285</v>
      </c>
      <c r="CE179">
        <v>2.176717857142857</v>
      </c>
      <c r="CF179">
        <v>2.103199285714286</v>
      </c>
      <c r="CG179">
        <v>18.791975</v>
      </c>
      <c r="CH179">
        <v>18.24343928571428</v>
      </c>
      <c r="CI179">
        <v>2000.030357142857</v>
      </c>
      <c r="CJ179">
        <v>0.9799928571428571</v>
      </c>
      <c r="CK179">
        <v>0.02000721428571428</v>
      </c>
      <c r="CL179">
        <v>0</v>
      </c>
      <c r="CM179">
        <v>2.115682142857143</v>
      </c>
      <c r="CN179">
        <v>0</v>
      </c>
      <c r="CO179">
        <v>3341.309285714286</v>
      </c>
      <c r="CP179">
        <v>17338.43928571429</v>
      </c>
      <c r="CQ179">
        <v>36.60257142857142</v>
      </c>
      <c r="CR179">
        <v>38.05757142857142</v>
      </c>
      <c r="CS179">
        <v>36.9395</v>
      </c>
      <c r="CT179">
        <v>36.25875</v>
      </c>
      <c r="CU179">
        <v>36.59125</v>
      </c>
      <c r="CV179">
        <v>1960.019285714286</v>
      </c>
      <c r="CW179">
        <v>40.01107142857143</v>
      </c>
      <c r="CX179">
        <v>0</v>
      </c>
      <c r="CY179">
        <v>1679508647.7</v>
      </c>
      <c r="CZ179">
        <v>0</v>
      </c>
      <c r="DA179">
        <v>0</v>
      </c>
      <c r="DB179" t="s">
        <v>356</v>
      </c>
      <c r="DC179">
        <v>1679454360.5</v>
      </c>
      <c r="DD179">
        <v>1679454360.5</v>
      </c>
      <c r="DE179">
        <v>0</v>
      </c>
      <c r="DF179">
        <v>-0.152</v>
      </c>
      <c r="DG179">
        <v>-0.046</v>
      </c>
      <c r="DH179">
        <v>3.296</v>
      </c>
      <c r="DI179">
        <v>0.35</v>
      </c>
      <c r="DJ179">
        <v>420</v>
      </c>
      <c r="DK179">
        <v>24</v>
      </c>
      <c r="DL179">
        <v>0.27</v>
      </c>
      <c r="DM179">
        <v>0.09</v>
      </c>
      <c r="DN179">
        <v>-33.49880243902439</v>
      </c>
      <c r="DO179">
        <v>1.131679442508668</v>
      </c>
      <c r="DP179">
        <v>0.2853915346376482</v>
      </c>
      <c r="DQ179">
        <v>0</v>
      </c>
      <c r="DR179">
        <v>0.8177155853658536</v>
      </c>
      <c r="DS179">
        <v>-0.04014635540069587</v>
      </c>
      <c r="DT179">
        <v>0.004156520789311773</v>
      </c>
      <c r="DU179">
        <v>1</v>
      </c>
      <c r="DV179">
        <v>1</v>
      </c>
      <c r="DW179">
        <v>2</v>
      </c>
      <c r="DX179" t="s">
        <v>357</v>
      </c>
      <c r="DY179">
        <v>2.98094</v>
      </c>
      <c r="DZ179">
        <v>2.72829</v>
      </c>
      <c r="EA179">
        <v>0.163247</v>
      </c>
      <c r="EB179">
        <v>0.168031</v>
      </c>
      <c r="EC179">
        <v>0.107488</v>
      </c>
      <c r="ED179">
        <v>0.105907</v>
      </c>
      <c r="EE179">
        <v>25171.6</v>
      </c>
      <c r="EF179">
        <v>24692.1</v>
      </c>
      <c r="EG179">
        <v>30607.2</v>
      </c>
      <c r="EH179">
        <v>29920.3</v>
      </c>
      <c r="EI179">
        <v>37677.7</v>
      </c>
      <c r="EJ179">
        <v>35212</v>
      </c>
      <c r="EK179">
        <v>46803.4</v>
      </c>
      <c r="EL179">
        <v>44488.6</v>
      </c>
      <c r="EM179">
        <v>1.88795</v>
      </c>
      <c r="EN179">
        <v>1.91133</v>
      </c>
      <c r="EO179">
        <v>0.127804</v>
      </c>
      <c r="EP179">
        <v>0</v>
      </c>
      <c r="EQ179">
        <v>25.4544</v>
      </c>
      <c r="ER179">
        <v>999.9</v>
      </c>
      <c r="ES179">
        <v>50.6</v>
      </c>
      <c r="ET179">
        <v>29.9</v>
      </c>
      <c r="EU179">
        <v>23.7884</v>
      </c>
      <c r="EV179">
        <v>63.2708</v>
      </c>
      <c r="EW179">
        <v>22.3117</v>
      </c>
      <c r="EX179">
        <v>1</v>
      </c>
      <c r="EY179">
        <v>-0.130279</v>
      </c>
      <c r="EZ179">
        <v>-0.0155937</v>
      </c>
      <c r="FA179">
        <v>20.2043</v>
      </c>
      <c r="FB179">
        <v>5.23032</v>
      </c>
      <c r="FC179">
        <v>11.968</v>
      </c>
      <c r="FD179">
        <v>4.97055</v>
      </c>
      <c r="FE179">
        <v>3.28953</v>
      </c>
      <c r="FF179">
        <v>9999</v>
      </c>
      <c r="FG179">
        <v>9999</v>
      </c>
      <c r="FH179">
        <v>9999</v>
      </c>
      <c r="FI179">
        <v>999.9</v>
      </c>
      <c r="FJ179">
        <v>4.97293</v>
      </c>
      <c r="FK179">
        <v>1.87699</v>
      </c>
      <c r="FL179">
        <v>1.87514</v>
      </c>
      <c r="FM179">
        <v>1.87794</v>
      </c>
      <c r="FN179">
        <v>1.87466</v>
      </c>
      <c r="FO179">
        <v>1.87832</v>
      </c>
      <c r="FP179">
        <v>1.87533</v>
      </c>
      <c r="FQ179">
        <v>1.8765</v>
      </c>
      <c r="FR179">
        <v>0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5.2</v>
      </c>
      <c r="GF179">
        <v>0.3613</v>
      </c>
      <c r="GG179">
        <v>1.972114183739502</v>
      </c>
      <c r="GH179">
        <v>0.004449671774874308</v>
      </c>
      <c r="GI179">
        <v>-1.829466635312074E-06</v>
      </c>
      <c r="GJ179">
        <v>4.661545964856727E-10</v>
      </c>
      <c r="GK179">
        <v>0.005649818396270764</v>
      </c>
      <c r="GL179">
        <v>0.003047750899037379</v>
      </c>
      <c r="GM179">
        <v>0.0005145890388989142</v>
      </c>
      <c r="GN179">
        <v>-5.930110997495773E-07</v>
      </c>
      <c r="GO179">
        <v>0</v>
      </c>
      <c r="GP179">
        <v>2134</v>
      </c>
      <c r="GQ179">
        <v>1</v>
      </c>
      <c r="GR179">
        <v>23</v>
      </c>
      <c r="GS179">
        <v>904.3</v>
      </c>
      <c r="GT179">
        <v>904.3</v>
      </c>
      <c r="GU179">
        <v>2.44873</v>
      </c>
      <c r="GV179">
        <v>2.53296</v>
      </c>
      <c r="GW179">
        <v>1.39893</v>
      </c>
      <c r="GX179">
        <v>2.3584</v>
      </c>
      <c r="GY179">
        <v>1.44897</v>
      </c>
      <c r="GZ179">
        <v>2.49756</v>
      </c>
      <c r="HA179">
        <v>36.1285</v>
      </c>
      <c r="HB179">
        <v>24.0612</v>
      </c>
      <c r="HC179">
        <v>18</v>
      </c>
      <c r="HD179">
        <v>488.972</v>
      </c>
      <c r="HE179">
        <v>474.865</v>
      </c>
      <c r="HF179">
        <v>24.9426</v>
      </c>
      <c r="HG179">
        <v>25.4306</v>
      </c>
      <c r="HH179">
        <v>30.0002</v>
      </c>
      <c r="HI179">
        <v>25.2488</v>
      </c>
      <c r="HJ179">
        <v>25.3203</v>
      </c>
      <c r="HK179">
        <v>49.059</v>
      </c>
      <c r="HL179">
        <v>10.9744</v>
      </c>
      <c r="HM179">
        <v>100</v>
      </c>
      <c r="HN179">
        <v>24.9311</v>
      </c>
      <c r="HO179">
        <v>1122.69</v>
      </c>
      <c r="HP179">
        <v>23.3871</v>
      </c>
      <c r="HQ179">
        <v>101.162</v>
      </c>
      <c r="HR179">
        <v>102.305</v>
      </c>
    </row>
    <row r="180" spans="1:226">
      <c r="A180">
        <v>164</v>
      </c>
      <c r="B180">
        <v>1679508622.6</v>
      </c>
      <c r="C180">
        <v>3366.5</v>
      </c>
      <c r="D180" t="s">
        <v>687</v>
      </c>
      <c r="E180" t="s">
        <v>688</v>
      </c>
      <c r="F180">
        <v>5</v>
      </c>
      <c r="G180" t="s">
        <v>353</v>
      </c>
      <c r="H180" t="s">
        <v>354</v>
      </c>
      <c r="I180">
        <v>1679508615.1</v>
      </c>
      <c r="J180">
        <f>(K180)/1000</f>
        <v>0</v>
      </c>
      <c r="K180">
        <f>IF(BF180, AN180, AH180)</f>
        <v>0</v>
      </c>
      <c r="L180">
        <f>IF(BF180, AI180, AG180)</f>
        <v>0</v>
      </c>
      <c r="M180">
        <f>BH180 - IF(AU180&gt;1, L180*BB180*100.0/(AW180*BV180), 0)</f>
        <v>0</v>
      </c>
      <c r="N180">
        <f>((T180-J180/2)*M180-L180)/(T180+J180/2)</f>
        <v>0</v>
      </c>
      <c r="O180">
        <f>N180*(BO180+BP180)/1000.0</f>
        <v>0</v>
      </c>
      <c r="P180">
        <f>(BH180 - IF(AU180&gt;1, L180*BB180*100.0/(AW180*BV180), 0))*(BO180+BP180)/1000.0</f>
        <v>0</v>
      </c>
      <c r="Q180">
        <f>2.0/((1/S180-1/R180)+SIGN(S180)*SQRT((1/S180-1/R180)*(1/S180-1/R180) + 4*BC180/((BC180+1)*(BC180+1))*(2*1/S180*1/R180-1/R180*1/R180)))</f>
        <v>0</v>
      </c>
      <c r="R180">
        <f>IF(LEFT(BD180,1)&lt;&gt;"0",IF(LEFT(BD180,1)="1",3.0,BE180),$D$5+$E$5*(BV180*BO180/($K$5*1000))+$F$5*(BV180*BO180/($K$5*1000))*MAX(MIN(BB180,$J$5),$I$5)*MAX(MIN(BB180,$J$5),$I$5)+$G$5*MAX(MIN(BB180,$J$5),$I$5)*(BV180*BO180/($K$5*1000))+$H$5*(BV180*BO180/($K$5*1000))*(BV180*BO180/($K$5*1000)))</f>
        <v>0</v>
      </c>
      <c r="S180">
        <f>J180*(1000-(1000*0.61365*exp(17.502*W180/(240.97+W180))/(BO180+BP180)+BJ180)/2)/(1000*0.61365*exp(17.502*W180/(240.97+W180))/(BO180+BP180)-BJ180)</f>
        <v>0</v>
      </c>
      <c r="T180">
        <f>1/((BC180+1)/(Q180/1.6)+1/(R180/1.37)) + BC180/((BC180+1)/(Q180/1.6) + BC180/(R180/1.37))</f>
        <v>0</v>
      </c>
      <c r="U180">
        <f>(AX180*BA180)</f>
        <v>0</v>
      </c>
      <c r="V180">
        <f>(BQ180+(U180+2*0.95*5.67E-8*(((BQ180+$B$7)+273)^4-(BQ180+273)^4)-44100*J180)/(1.84*29.3*R180+8*0.95*5.67E-8*(BQ180+273)^3))</f>
        <v>0</v>
      </c>
      <c r="W180">
        <f>($C$7*BR180+$D$7*BS180+$E$7*V180)</f>
        <v>0</v>
      </c>
      <c r="X180">
        <f>0.61365*exp(17.502*W180/(240.97+W180))</f>
        <v>0</v>
      </c>
      <c r="Y180">
        <f>(Z180/AA180*100)</f>
        <v>0</v>
      </c>
      <c r="Z180">
        <f>BJ180*(BO180+BP180)/1000</f>
        <v>0</v>
      </c>
      <c r="AA180">
        <f>0.61365*exp(17.502*BQ180/(240.97+BQ180))</f>
        <v>0</v>
      </c>
      <c r="AB180">
        <f>(X180-BJ180*(BO180+BP180)/1000)</f>
        <v>0</v>
      </c>
      <c r="AC180">
        <f>(-J180*44100)</f>
        <v>0</v>
      </c>
      <c r="AD180">
        <f>2*29.3*R180*0.92*(BQ180-W180)</f>
        <v>0</v>
      </c>
      <c r="AE180">
        <f>2*0.95*5.67E-8*(((BQ180+$B$7)+273)^4-(W180+273)^4)</f>
        <v>0</v>
      </c>
      <c r="AF180">
        <f>U180+AE180+AC180+AD180</f>
        <v>0</v>
      </c>
      <c r="AG180">
        <f>BN180*AU180*(BI180-BH180*(1000-AU180*BK180)/(1000-AU180*BJ180))/(100*BB180)</f>
        <v>0</v>
      </c>
      <c r="AH180">
        <f>1000*BN180*AU180*(BJ180-BK180)/(100*BB180*(1000-AU180*BJ180))</f>
        <v>0</v>
      </c>
      <c r="AI180">
        <f>(AJ180 - AK180 - BO180*1E3/(8.314*(BQ180+273.15)) * AM180/BN180 * AL180) * BN180/(100*BB180) * (1000 - BK180)/1000</f>
        <v>0</v>
      </c>
      <c r="AJ180">
        <v>1136.417151418471</v>
      </c>
      <c r="AK180">
        <v>1110.785090909091</v>
      </c>
      <c r="AL180">
        <v>3.402329635788794</v>
      </c>
      <c r="AM180">
        <v>63.93369429513372</v>
      </c>
      <c r="AN180">
        <f>(AP180 - AO180 + BO180*1E3/(8.314*(BQ180+273.15)) * AR180/BN180 * AQ180) * BN180/(100*BB180) * 1000/(1000 - AP180)</f>
        <v>0</v>
      </c>
      <c r="AO180">
        <v>23.33825866691396</v>
      </c>
      <c r="AP180">
        <v>24.14129939393939</v>
      </c>
      <c r="AQ180">
        <v>-4.61868800875732E-06</v>
      </c>
      <c r="AR180">
        <v>100.9875523592358</v>
      </c>
      <c r="AS180">
        <v>3</v>
      </c>
      <c r="AT180">
        <v>1</v>
      </c>
      <c r="AU180">
        <f>IF(AS180*$H$13&gt;=AW180,1.0,(AW180/(AW180-AS180*$H$13)))</f>
        <v>0</v>
      </c>
      <c r="AV180">
        <f>(AU180-1)*100</f>
        <v>0</v>
      </c>
      <c r="AW180">
        <f>MAX(0,($B$13+$C$13*BV180)/(1+$D$13*BV180)*BO180/(BQ180+273)*$E$13)</f>
        <v>0</v>
      </c>
      <c r="AX180">
        <f>$B$11*BW180+$C$11*BX180+$F$11*CI180*(1-CL180)</f>
        <v>0</v>
      </c>
      <c r="AY180">
        <f>AX180*AZ180</f>
        <v>0</v>
      </c>
      <c r="AZ180">
        <f>($B$11*$D$9+$C$11*$D$9+$F$11*((CV180+CN180)/MAX(CV180+CN180+CW180, 0.1)*$I$9+CW180/MAX(CV180+CN180+CW180, 0.1)*$J$9))/($B$11+$C$11+$F$11)</f>
        <v>0</v>
      </c>
      <c r="BA180">
        <f>($B$11*$K$9+$C$11*$K$9+$F$11*((CV180+CN180)/MAX(CV180+CN180+CW180, 0.1)*$P$9+CW180/MAX(CV180+CN180+CW180, 0.1)*$Q$9))/($B$11+$C$11+$F$11)</f>
        <v>0</v>
      </c>
      <c r="BB180">
        <v>1.65</v>
      </c>
      <c r="BC180">
        <v>0.5</v>
      </c>
      <c r="BD180" t="s">
        <v>355</v>
      </c>
      <c r="BE180">
        <v>2</v>
      </c>
      <c r="BF180" t="b">
        <v>1</v>
      </c>
      <c r="BG180">
        <v>1679508615.1</v>
      </c>
      <c r="BH180">
        <v>1060.872222222222</v>
      </c>
      <c r="BI180">
        <v>1094.324074074074</v>
      </c>
      <c r="BJ180">
        <v>24.15035555555556</v>
      </c>
      <c r="BK180">
        <v>23.33948148148148</v>
      </c>
      <c r="BL180">
        <v>1055.694074074074</v>
      </c>
      <c r="BM180">
        <v>23.78896296296297</v>
      </c>
      <c r="BN180">
        <v>500.0367037037037</v>
      </c>
      <c r="BO180">
        <v>90.11167037037036</v>
      </c>
      <c r="BP180">
        <v>0.09996092962962963</v>
      </c>
      <c r="BQ180">
        <v>26.55860740740741</v>
      </c>
      <c r="BR180">
        <v>27.53039259259259</v>
      </c>
      <c r="BS180">
        <v>999.9000000000001</v>
      </c>
      <c r="BT180">
        <v>0</v>
      </c>
      <c r="BU180">
        <v>0</v>
      </c>
      <c r="BV180">
        <v>9996.292222222222</v>
      </c>
      <c r="BW180">
        <v>0</v>
      </c>
      <c r="BX180">
        <v>9.32272</v>
      </c>
      <c r="BY180">
        <v>-33.44995925925926</v>
      </c>
      <c r="BZ180">
        <v>1087.128888888889</v>
      </c>
      <c r="CA180">
        <v>1120.474814814815</v>
      </c>
      <c r="CB180">
        <v>0.8108810740740743</v>
      </c>
      <c r="CC180">
        <v>1094.324074074074</v>
      </c>
      <c r="CD180">
        <v>23.33948148148148</v>
      </c>
      <c r="CE180">
        <v>2.17623</v>
      </c>
      <c r="CF180">
        <v>2.10316</v>
      </c>
      <c r="CG180">
        <v>18.78838888888889</v>
      </c>
      <c r="CH180">
        <v>18.24313333333333</v>
      </c>
      <c r="CI180">
        <v>1999.983333333333</v>
      </c>
      <c r="CJ180">
        <v>0.9799925555555553</v>
      </c>
      <c r="CK180">
        <v>0.02000752592592592</v>
      </c>
      <c r="CL180">
        <v>0</v>
      </c>
      <c r="CM180">
        <v>2.112077777777777</v>
      </c>
      <c r="CN180">
        <v>0</v>
      </c>
      <c r="CO180">
        <v>3342.102222222222</v>
      </c>
      <c r="CP180">
        <v>17338.03703703704</v>
      </c>
      <c r="CQ180">
        <v>36.52070370370371</v>
      </c>
      <c r="CR180">
        <v>38.05281481481481</v>
      </c>
      <c r="CS180">
        <v>36.91655555555556</v>
      </c>
      <c r="CT180">
        <v>36.2475925925926</v>
      </c>
      <c r="CU180">
        <v>36.60848148148148</v>
      </c>
      <c r="CV180">
        <v>1959.972962962963</v>
      </c>
      <c r="CW180">
        <v>40.01037037037037</v>
      </c>
      <c r="CX180">
        <v>0</v>
      </c>
      <c r="CY180">
        <v>1679508652.5</v>
      </c>
      <c r="CZ180">
        <v>0</v>
      </c>
      <c r="DA180">
        <v>0</v>
      </c>
      <c r="DB180" t="s">
        <v>356</v>
      </c>
      <c r="DC180">
        <v>1679454360.5</v>
      </c>
      <c r="DD180">
        <v>1679454360.5</v>
      </c>
      <c r="DE180">
        <v>0</v>
      </c>
      <c r="DF180">
        <v>-0.152</v>
      </c>
      <c r="DG180">
        <v>-0.046</v>
      </c>
      <c r="DH180">
        <v>3.296</v>
      </c>
      <c r="DI180">
        <v>0.35</v>
      </c>
      <c r="DJ180">
        <v>420</v>
      </c>
      <c r="DK180">
        <v>24</v>
      </c>
      <c r="DL180">
        <v>0.27</v>
      </c>
      <c r="DM180">
        <v>0.09</v>
      </c>
      <c r="DN180">
        <v>-33.52458</v>
      </c>
      <c r="DO180">
        <v>0.095601500938234</v>
      </c>
      <c r="DP180">
        <v>0.2648535351850154</v>
      </c>
      <c r="DQ180">
        <v>1</v>
      </c>
      <c r="DR180">
        <v>0.8133876000000001</v>
      </c>
      <c r="DS180">
        <v>-0.05751737335835019</v>
      </c>
      <c r="DT180">
        <v>0.005581649562629317</v>
      </c>
      <c r="DU180">
        <v>1</v>
      </c>
      <c r="DV180">
        <v>2</v>
      </c>
      <c r="DW180">
        <v>2</v>
      </c>
      <c r="DX180" t="s">
        <v>438</v>
      </c>
      <c r="DY180">
        <v>2.98072</v>
      </c>
      <c r="DZ180">
        <v>2.72829</v>
      </c>
      <c r="EA180">
        <v>0.164843</v>
      </c>
      <c r="EB180">
        <v>0.169618</v>
      </c>
      <c r="EC180">
        <v>0.10747</v>
      </c>
      <c r="ED180">
        <v>0.105904</v>
      </c>
      <c r="EE180">
        <v>25123.5</v>
      </c>
      <c r="EF180">
        <v>24644.9</v>
      </c>
      <c r="EG180">
        <v>30607.1</v>
      </c>
      <c r="EH180">
        <v>29920.2</v>
      </c>
      <c r="EI180">
        <v>37678.5</v>
      </c>
      <c r="EJ180">
        <v>35211.9</v>
      </c>
      <c r="EK180">
        <v>46803.1</v>
      </c>
      <c r="EL180">
        <v>44488.2</v>
      </c>
      <c r="EM180">
        <v>1.8878</v>
      </c>
      <c r="EN180">
        <v>1.91167</v>
      </c>
      <c r="EO180">
        <v>0.126511</v>
      </c>
      <c r="EP180">
        <v>0</v>
      </c>
      <c r="EQ180">
        <v>25.4569</v>
      </c>
      <c r="ER180">
        <v>999.9</v>
      </c>
      <c r="ES180">
        <v>50.6</v>
      </c>
      <c r="ET180">
        <v>29.9</v>
      </c>
      <c r="EU180">
        <v>23.786</v>
      </c>
      <c r="EV180">
        <v>63.2808</v>
      </c>
      <c r="EW180">
        <v>22.6603</v>
      </c>
      <c r="EX180">
        <v>1</v>
      </c>
      <c r="EY180">
        <v>-0.129995</v>
      </c>
      <c r="EZ180">
        <v>0.0708115</v>
      </c>
      <c r="FA180">
        <v>20.2042</v>
      </c>
      <c r="FB180">
        <v>5.23077</v>
      </c>
      <c r="FC180">
        <v>11.968</v>
      </c>
      <c r="FD180">
        <v>4.97085</v>
      </c>
      <c r="FE180">
        <v>3.2897</v>
      </c>
      <c r="FF180">
        <v>9999</v>
      </c>
      <c r="FG180">
        <v>9999</v>
      </c>
      <c r="FH180">
        <v>9999</v>
      </c>
      <c r="FI180">
        <v>999.9</v>
      </c>
      <c r="FJ180">
        <v>4.97295</v>
      </c>
      <c r="FK180">
        <v>1.87702</v>
      </c>
      <c r="FL180">
        <v>1.87515</v>
      </c>
      <c r="FM180">
        <v>1.87795</v>
      </c>
      <c r="FN180">
        <v>1.87468</v>
      </c>
      <c r="FO180">
        <v>1.87834</v>
      </c>
      <c r="FP180">
        <v>1.87534</v>
      </c>
      <c r="FQ180">
        <v>1.87651</v>
      </c>
      <c r="FR180">
        <v>0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5.24</v>
      </c>
      <c r="GF180">
        <v>0.3611</v>
      </c>
      <c r="GG180">
        <v>1.972114183739502</v>
      </c>
      <c r="GH180">
        <v>0.004449671774874308</v>
      </c>
      <c r="GI180">
        <v>-1.829466635312074E-06</v>
      </c>
      <c r="GJ180">
        <v>4.661545964856727E-10</v>
      </c>
      <c r="GK180">
        <v>0.005649818396270764</v>
      </c>
      <c r="GL180">
        <v>0.003047750899037379</v>
      </c>
      <c r="GM180">
        <v>0.0005145890388989142</v>
      </c>
      <c r="GN180">
        <v>-5.930110997495773E-07</v>
      </c>
      <c r="GO180">
        <v>0</v>
      </c>
      <c r="GP180">
        <v>2134</v>
      </c>
      <c r="GQ180">
        <v>1</v>
      </c>
      <c r="GR180">
        <v>23</v>
      </c>
      <c r="GS180">
        <v>904.4</v>
      </c>
      <c r="GT180">
        <v>904.4</v>
      </c>
      <c r="GU180">
        <v>2.47681</v>
      </c>
      <c r="GV180">
        <v>2.53296</v>
      </c>
      <c r="GW180">
        <v>1.39893</v>
      </c>
      <c r="GX180">
        <v>2.3584</v>
      </c>
      <c r="GY180">
        <v>1.44897</v>
      </c>
      <c r="GZ180">
        <v>2.38647</v>
      </c>
      <c r="HA180">
        <v>36.152</v>
      </c>
      <c r="HB180">
        <v>24.0525</v>
      </c>
      <c r="HC180">
        <v>18</v>
      </c>
      <c r="HD180">
        <v>488.896</v>
      </c>
      <c r="HE180">
        <v>475.108</v>
      </c>
      <c r="HF180">
        <v>24.9131</v>
      </c>
      <c r="HG180">
        <v>25.4324</v>
      </c>
      <c r="HH180">
        <v>30.0003</v>
      </c>
      <c r="HI180">
        <v>25.2495</v>
      </c>
      <c r="HJ180">
        <v>25.3222</v>
      </c>
      <c r="HK180">
        <v>49.6212</v>
      </c>
      <c r="HL180">
        <v>10.9744</v>
      </c>
      <c r="HM180">
        <v>100</v>
      </c>
      <c r="HN180">
        <v>24.8919</v>
      </c>
      <c r="HO180">
        <v>1142.92</v>
      </c>
      <c r="HP180">
        <v>23.3871</v>
      </c>
      <c r="HQ180">
        <v>101.161</v>
      </c>
      <c r="HR180">
        <v>102.304</v>
      </c>
    </row>
    <row r="181" spans="1:226">
      <c r="A181">
        <v>165</v>
      </c>
      <c r="B181">
        <v>1679508627.6</v>
      </c>
      <c r="C181">
        <v>3371.5</v>
      </c>
      <c r="D181" t="s">
        <v>689</v>
      </c>
      <c r="E181" t="s">
        <v>690</v>
      </c>
      <c r="F181">
        <v>5</v>
      </c>
      <c r="G181" t="s">
        <v>353</v>
      </c>
      <c r="H181" t="s">
        <v>354</v>
      </c>
      <c r="I181">
        <v>1679508619.814285</v>
      </c>
      <c r="J181">
        <f>(K181)/1000</f>
        <v>0</v>
      </c>
      <c r="K181">
        <f>IF(BF181, AN181, AH181)</f>
        <v>0</v>
      </c>
      <c r="L181">
        <f>IF(BF181, AI181, AG181)</f>
        <v>0</v>
      </c>
      <c r="M181">
        <f>BH181 - IF(AU181&gt;1, L181*BB181*100.0/(AW181*BV181), 0)</f>
        <v>0</v>
      </c>
      <c r="N181">
        <f>((T181-J181/2)*M181-L181)/(T181+J181/2)</f>
        <v>0</v>
      </c>
      <c r="O181">
        <f>N181*(BO181+BP181)/1000.0</f>
        <v>0</v>
      </c>
      <c r="P181">
        <f>(BH181 - IF(AU181&gt;1, L181*BB181*100.0/(AW181*BV181), 0))*(BO181+BP181)/1000.0</f>
        <v>0</v>
      </c>
      <c r="Q181">
        <f>2.0/((1/S181-1/R181)+SIGN(S181)*SQRT((1/S181-1/R181)*(1/S181-1/R181) + 4*BC181/((BC181+1)*(BC181+1))*(2*1/S181*1/R181-1/R181*1/R181)))</f>
        <v>0</v>
      </c>
      <c r="R181">
        <f>IF(LEFT(BD181,1)&lt;&gt;"0",IF(LEFT(BD181,1)="1",3.0,BE181),$D$5+$E$5*(BV181*BO181/($K$5*1000))+$F$5*(BV181*BO181/($K$5*1000))*MAX(MIN(BB181,$J$5),$I$5)*MAX(MIN(BB181,$J$5),$I$5)+$G$5*MAX(MIN(BB181,$J$5),$I$5)*(BV181*BO181/($K$5*1000))+$H$5*(BV181*BO181/($K$5*1000))*(BV181*BO181/($K$5*1000)))</f>
        <v>0</v>
      </c>
      <c r="S181">
        <f>J181*(1000-(1000*0.61365*exp(17.502*W181/(240.97+W181))/(BO181+BP181)+BJ181)/2)/(1000*0.61365*exp(17.502*W181/(240.97+W181))/(BO181+BP181)-BJ181)</f>
        <v>0</v>
      </c>
      <c r="T181">
        <f>1/((BC181+1)/(Q181/1.6)+1/(R181/1.37)) + BC181/((BC181+1)/(Q181/1.6) + BC181/(R181/1.37))</f>
        <v>0</v>
      </c>
      <c r="U181">
        <f>(AX181*BA181)</f>
        <v>0</v>
      </c>
      <c r="V181">
        <f>(BQ181+(U181+2*0.95*5.67E-8*(((BQ181+$B$7)+273)^4-(BQ181+273)^4)-44100*J181)/(1.84*29.3*R181+8*0.95*5.67E-8*(BQ181+273)^3))</f>
        <v>0</v>
      </c>
      <c r="W181">
        <f>($C$7*BR181+$D$7*BS181+$E$7*V181)</f>
        <v>0</v>
      </c>
      <c r="X181">
        <f>0.61365*exp(17.502*W181/(240.97+W181))</f>
        <v>0</v>
      </c>
      <c r="Y181">
        <f>(Z181/AA181*100)</f>
        <v>0</v>
      </c>
      <c r="Z181">
        <f>BJ181*(BO181+BP181)/1000</f>
        <v>0</v>
      </c>
      <c r="AA181">
        <f>0.61365*exp(17.502*BQ181/(240.97+BQ181))</f>
        <v>0</v>
      </c>
      <c r="AB181">
        <f>(X181-BJ181*(BO181+BP181)/1000)</f>
        <v>0</v>
      </c>
      <c r="AC181">
        <f>(-J181*44100)</f>
        <v>0</v>
      </c>
      <c r="AD181">
        <f>2*29.3*R181*0.92*(BQ181-W181)</f>
        <v>0</v>
      </c>
      <c r="AE181">
        <f>2*0.95*5.67E-8*(((BQ181+$B$7)+273)^4-(W181+273)^4)</f>
        <v>0</v>
      </c>
      <c r="AF181">
        <f>U181+AE181+AC181+AD181</f>
        <v>0</v>
      </c>
      <c r="AG181">
        <f>BN181*AU181*(BI181-BH181*(1000-AU181*BK181)/(1000-AU181*BJ181))/(100*BB181)</f>
        <v>0</v>
      </c>
      <c r="AH181">
        <f>1000*BN181*AU181*(BJ181-BK181)/(100*BB181*(1000-AU181*BJ181))</f>
        <v>0</v>
      </c>
      <c r="AI181">
        <f>(AJ181 - AK181 - BO181*1E3/(8.314*(BQ181+273.15)) * AM181/BN181 * AL181) * BN181/(100*BB181) * (1000 - BK181)/1000</f>
        <v>0</v>
      </c>
      <c r="AJ181">
        <v>1153.590018850845</v>
      </c>
      <c r="AK181">
        <v>1127.842606060606</v>
      </c>
      <c r="AL181">
        <v>3.411368198733793</v>
      </c>
      <c r="AM181">
        <v>63.93369429513372</v>
      </c>
      <c r="AN181">
        <f>(AP181 - AO181 + BO181*1E3/(8.314*(BQ181+273.15)) * AR181/BN181 * AQ181) * BN181/(100*BB181) * 1000/(1000 - AP181)</f>
        <v>0</v>
      </c>
      <c r="AO181">
        <v>23.33626126805826</v>
      </c>
      <c r="AP181">
        <v>24.13638727272728</v>
      </c>
      <c r="AQ181">
        <v>-3.651738191406554E-06</v>
      </c>
      <c r="AR181">
        <v>100.9875523592358</v>
      </c>
      <c r="AS181">
        <v>3</v>
      </c>
      <c r="AT181">
        <v>1</v>
      </c>
      <c r="AU181">
        <f>IF(AS181*$H$13&gt;=AW181,1.0,(AW181/(AW181-AS181*$H$13)))</f>
        <v>0</v>
      </c>
      <c r="AV181">
        <f>(AU181-1)*100</f>
        <v>0</v>
      </c>
      <c r="AW181">
        <f>MAX(0,($B$13+$C$13*BV181)/(1+$D$13*BV181)*BO181/(BQ181+273)*$E$13)</f>
        <v>0</v>
      </c>
      <c r="AX181">
        <f>$B$11*BW181+$C$11*BX181+$F$11*CI181*(1-CL181)</f>
        <v>0</v>
      </c>
      <c r="AY181">
        <f>AX181*AZ181</f>
        <v>0</v>
      </c>
      <c r="AZ181">
        <f>($B$11*$D$9+$C$11*$D$9+$F$11*((CV181+CN181)/MAX(CV181+CN181+CW181, 0.1)*$I$9+CW181/MAX(CV181+CN181+CW181, 0.1)*$J$9))/($B$11+$C$11+$F$11)</f>
        <v>0</v>
      </c>
      <c r="BA181">
        <f>($B$11*$K$9+$C$11*$K$9+$F$11*((CV181+CN181)/MAX(CV181+CN181+CW181, 0.1)*$P$9+CW181/MAX(CV181+CN181+CW181, 0.1)*$Q$9))/($B$11+$C$11+$F$11)</f>
        <v>0</v>
      </c>
      <c r="BB181">
        <v>1.65</v>
      </c>
      <c r="BC181">
        <v>0.5</v>
      </c>
      <c r="BD181" t="s">
        <v>355</v>
      </c>
      <c r="BE181">
        <v>2</v>
      </c>
      <c r="BF181" t="b">
        <v>1</v>
      </c>
      <c r="BG181">
        <v>1679508619.814285</v>
      </c>
      <c r="BH181">
        <v>1076.423571428571</v>
      </c>
      <c r="BI181">
        <v>1110.071071428571</v>
      </c>
      <c r="BJ181">
        <v>24.14461428571429</v>
      </c>
      <c r="BK181">
        <v>23.33807857142857</v>
      </c>
      <c r="BL181">
        <v>1071.211785714286</v>
      </c>
      <c r="BM181">
        <v>23.78337142857143</v>
      </c>
      <c r="BN181">
        <v>500.0351071428572</v>
      </c>
      <c r="BO181">
        <v>90.11415000000001</v>
      </c>
      <c r="BP181">
        <v>0.09993998214285715</v>
      </c>
      <c r="BQ181">
        <v>26.55685714285714</v>
      </c>
      <c r="BR181">
        <v>27.52856428571429</v>
      </c>
      <c r="BS181">
        <v>999.9000000000002</v>
      </c>
      <c r="BT181">
        <v>0</v>
      </c>
      <c r="BU181">
        <v>0</v>
      </c>
      <c r="BV181">
        <v>10001.15642857143</v>
      </c>
      <c r="BW181">
        <v>0</v>
      </c>
      <c r="BX181">
        <v>9.32272</v>
      </c>
      <c r="BY181">
        <v>-33.64623928571429</v>
      </c>
      <c r="BZ181">
        <v>1103.057857142857</v>
      </c>
      <c r="CA181">
        <v>1136.596071428571</v>
      </c>
      <c r="CB181">
        <v>0.8065400714285713</v>
      </c>
      <c r="CC181">
        <v>1110.071071428571</v>
      </c>
      <c r="CD181">
        <v>23.33807857142857</v>
      </c>
      <c r="CE181">
        <v>2.175772142857143</v>
      </c>
      <c r="CF181">
        <v>2.103092142857143</v>
      </c>
      <c r="CG181">
        <v>18.785025</v>
      </c>
      <c r="CH181">
        <v>18.24261071428571</v>
      </c>
      <c r="CI181">
        <v>1999.986428571429</v>
      </c>
      <c r="CJ181">
        <v>0.9799925357142856</v>
      </c>
      <c r="CK181">
        <v>0.02000754642857142</v>
      </c>
      <c r="CL181">
        <v>0</v>
      </c>
      <c r="CM181">
        <v>2.130792857142857</v>
      </c>
      <c r="CN181">
        <v>0</v>
      </c>
      <c r="CO181">
        <v>3342.808214285715</v>
      </c>
      <c r="CP181">
        <v>17338.06428571428</v>
      </c>
      <c r="CQ181">
        <v>36.55117857142857</v>
      </c>
      <c r="CR181">
        <v>38.03307142857143</v>
      </c>
      <c r="CS181">
        <v>36.91725</v>
      </c>
      <c r="CT181">
        <v>36.25210714285714</v>
      </c>
      <c r="CU181">
        <v>36.59785714285714</v>
      </c>
      <c r="CV181">
        <v>1959.976071428571</v>
      </c>
      <c r="CW181">
        <v>40.01035714285714</v>
      </c>
      <c r="CX181">
        <v>0</v>
      </c>
      <c r="CY181">
        <v>1679508657.9</v>
      </c>
      <c r="CZ181">
        <v>0</v>
      </c>
      <c r="DA181">
        <v>0</v>
      </c>
      <c r="DB181" t="s">
        <v>356</v>
      </c>
      <c r="DC181">
        <v>1679454360.5</v>
      </c>
      <c r="DD181">
        <v>1679454360.5</v>
      </c>
      <c r="DE181">
        <v>0</v>
      </c>
      <c r="DF181">
        <v>-0.152</v>
      </c>
      <c r="DG181">
        <v>-0.046</v>
      </c>
      <c r="DH181">
        <v>3.296</v>
      </c>
      <c r="DI181">
        <v>0.35</v>
      </c>
      <c r="DJ181">
        <v>420</v>
      </c>
      <c r="DK181">
        <v>24</v>
      </c>
      <c r="DL181">
        <v>0.27</v>
      </c>
      <c r="DM181">
        <v>0.09</v>
      </c>
      <c r="DN181">
        <v>-33.5455025</v>
      </c>
      <c r="DO181">
        <v>-2.561316697936071</v>
      </c>
      <c r="DP181">
        <v>0.2556744213716933</v>
      </c>
      <c r="DQ181">
        <v>0</v>
      </c>
      <c r="DR181">
        <v>0.8089623249999999</v>
      </c>
      <c r="DS181">
        <v>-0.05590693058161747</v>
      </c>
      <c r="DT181">
        <v>0.005434439995931044</v>
      </c>
      <c r="DU181">
        <v>1</v>
      </c>
      <c r="DV181">
        <v>1</v>
      </c>
      <c r="DW181">
        <v>2</v>
      </c>
      <c r="DX181" t="s">
        <v>357</v>
      </c>
      <c r="DY181">
        <v>2.98099</v>
      </c>
      <c r="DZ181">
        <v>2.72843</v>
      </c>
      <c r="EA181">
        <v>0.166423</v>
      </c>
      <c r="EB181">
        <v>0.171204</v>
      </c>
      <c r="EC181">
        <v>0.107449</v>
      </c>
      <c r="ED181">
        <v>0.105888</v>
      </c>
      <c r="EE181">
        <v>25075.4</v>
      </c>
      <c r="EF181">
        <v>24597.7</v>
      </c>
      <c r="EG181">
        <v>30606.5</v>
      </c>
      <c r="EH181">
        <v>29920</v>
      </c>
      <c r="EI181">
        <v>37678.7</v>
      </c>
      <c r="EJ181">
        <v>35212.4</v>
      </c>
      <c r="EK181">
        <v>46802.2</v>
      </c>
      <c r="EL181">
        <v>44487.9</v>
      </c>
      <c r="EM181">
        <v>1.88795</v>
      </c>
      <c r="EN181">
        <v>1.91175</v>
      </c>
      <c r="EO181">
        <v>0.125434</v>
      </c>
      <c r="EP181">
        <v>0</v>
      </c>
      <c r="EQ181">
        <v>25.4592</v>
      </c>
      <c r="ER181">
        <v>999.9</v>
      </c>
      <c r="ES181">
        <v>50.6</v>
      </c>
      <c r="ET181">
        <v>29.9</v>
      </c>
      <c r="EU181">
        <v>23.7847</v>
      </c>
      <c r="EV181">
        <v>63.2008</v>
      </c>
      <c r="EW181">
        <v>22.2756</v>
      </c>
      <c r="EX181">
        <v>1</v>
      </c>
      <c r="EY181">
        <v>-0.129827</v>
      </c>
      <c r="EZ181">
        <v>0.0884286</v>
      </c>
      <c r="FA181">
        <v>20.2052</v>
      </c>
      <c r="FB181">
        <v>5.22972</v>
      </c>
      <c r="FC181">
        <v>11.968</v>
      </c>
      <c r="FD181">
        <v>4.97085</v>
      </c>
      <c r="FE181">
        <v>3.28953</v>
      </c>
      <c r="FF181">
        <v>9999</v>
      </c>
      <c r="FG181">
        <v>9999</v>
      </c>
      <c r="FH181">
        <v>9999</v>
      </c>
      <c r="FI181">
        <v>999.9</v>
      </c>
      <c r="FJ181">
        <v>4.97293</v>
      </c>
      <c r="FK181">
        <v>1.87703</v>
      </c>
      <c r="FL181">
        <v>1.87514</v>
      </c>
      <c r="FM181">
        <v>1.87792</v>
      </c>
      <c r="FN181">
        <v>1.87466</v>
      </c>
      <c r="FO181">
        <v>1.87833</v>
      </c>
      <c r="FP181">
        <v>1.87533</v>
      </c>
      <c r="FQ181">
        <v>1.87649</v>
      </c>
      <c r="FR181">
        <v>0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5.27</v>
      </c>
      <c r="GF181">
        <v>0.361</v>
      </c>
      <c r="GG181">
        <v>1.972114183739502</v>
      </c>
      <c r="GH181">
        <v>0.004449671774874308</v>
      </c>
      <c r="GI181">
        <v>-1.829466635312074E-06</v>
      </c>
      <c r="GJ181">
        <v>4.661545964856727E-10</v>
      </c>
      <c r="GK181">
        <v>0.005649818396270764</v>
      </c>
      <c r="GL181">
        <v>0.003047750899037379</v>
      </c>
      <c r="GM181">
        <v>0.0005145890388989142</v>
      </c>
      <c r="GN181">
        <v>-5.930110997495773E-07</v>
      </c>
      <c r="GO181">
        <v>0</v>
      </c>
      <c r="GP181">
        <v>2134</v>
      </c>
      <c r="GQ181">
        <v>1</v>
      </c>
      <c r="GR181">
        <v>23</v>
      </c>
      <c r="GS181">
        <v>904.5</v>
      </c>
      <c r="GT181">
        <v>904.5</v>
      </c>
      <c r="GU181">
        <v>2.50732</v>
      </c>
      <c r="GV181">
        <v>2.53052</v>
      </c>
      <c r="GW181">
        <v>1.39893</v>
      </c>
      <c r="GX181">
        <v>2.3584</v>
      </c>
      <c r="GY181">
        <v>1.44897</v>
      </c>
      <c r="GZ181">
        <v>2.50732</v>
      </c>
      <c r="HA181">
        <v>36.152</v>
      </c>
      <c r="HB181">
        <v>24.0612</v>
      </c>
      <c r="HC181">
        <v>18</v>
      </c>
      <c r="HD181">
        <v>488.987</v>
      </c>
      <c r="HE181">
        <v>475.168</v>
      </c>
      <c r="HF181">
        <v>24.8751</v>
      </c>
      <c r="HG181">
        <v>25.4344</v>
      </c>
      <c r="HH181">
        <v>30.0003</v>
      </c>
      <c r="HI181">
        <v>25.2509</v>
      </c>
      <c r="HJ181">
        <v>25.3235</v>
      </c>
      <c r="HK181">
        <v>50.2433</v>
      </c>
      <c r="HL181">
        <v>10.9744</v>
      </c>
      <c r="HM181">
        <v>100</v>
      </c>
      <c r="HN181">
        <v>24.8609</v>
      </c>
      <c r="HO181">
        <v>1156.33</v>
      </c>
      <c r="HP181">
        <v>23.3871</v>
      </c>
      <c r="HQ181">
        <v>101.159</v>
      </c>
      <c r="HR181">
        <v>102.303</v>
      </c>
    </row>
    <row r="182" spans="1:226">
      <c r="A182">
        <v>166</v>
      </c>
      <c r="B182">
        <v>1679508632.6</v>
      </c>
      <c r="C182">
        <v>3376.5</v>
      </c>
      <c r="D182" t="s">
        <v>691</v>
      </c>
      <c r="E182" t="s">
        <v>692</v>
      </c>
      <c r="F182">
        <v>5</v>
      </c>
      <c r="G182" t="s">
        <v>353</v>
      </c>
      <c r="H182" t="s">
        <v>354</v>
      </c>
      <c r="I182">
        <v>1679508625.1</v>
      </c>
      <c r="J182">
        <f>(K182)/1000</f>
        <v>0</v>
      </c>
      <c r="K182">
        <f>IF(BF182, AN182, AH182)</f>
        <v>0</v>
      </c>
      <c r="L182">
        <f>IF(BF182, AI182, AG182)</f>
        <v>0</v>
      </c>
      <c r="M182">
        <f>BH182 - IF(AU182&gt;1, L182*BB182*100.0/(AW182*BV182), 0)</f>
        <v>0</v>
      </c>
      <c r="N182">
        <f>((T182-J182/2)*M182-L182)/(T182+J182/2)</f>
        <v>0</v>
      </c>
      <c r="O182">
        <f>N182*(BO182+BP182)/1000.0</f>
        <v>0</v>
      </c>
      <c r="P182">
        <f>(BH182 - IF(AU182&gt;1, L182*BB182*100.0/(AW182*BV182), 0))*(BO182+BP182)/1000.0</f>
        <v>0</v>
      </c>
      <c r="Q182">
        <f>2.0/((1/S182-1/R182)+SIGN(S182)*SQRT((1/S182-1/R182)*(1/S182-1/R182) + 4*BC182/((BC182+1)*(BC182+1))*(2*1/S182*1/R182-1/R182*1/R182)))</f>
        <v>0</v>
      </c>
      <c r="R182">
        <f>IF(LEFT(BD182,1)&lt;&gt;"0",IF(LEFT(BD182,1)="1",3.0,BE182),$D$5+$E$5*(BV182*BO182/($K$5*1000))+$F$5*(BV182*BO182/($K$5*1000))*MAX(MIN(BB182,$J$5),$I$5)*MAX(MIN(BB182,$J$5),$I$5)+$G$5*MAX(MIN(BB182,$J$5),$I$5)*(BV182*BO182/($K$5*1000))+$H$5*(BV182*BO182/($K$5*1000))*(BV182*BO182/($K$5*1000)))</f>
        <v>0</v>
      </c>
      <c r="S182">
        <f>J182*(1000-(1000*0.61365*exp(17.502*W182/(240.97+W182))/(BO182+BP182)+BJ182)/2)/(1000*0.61365*exp(17.502*W182/(240.97+W182))/(BO182+BP182)-BJ182)</f>
        <v>0</v>
      </c>
      <c r="T182">
        <f>1/((BC182+1)/(Q182/1.6)+1/(R182/1.37)) + BC182/((BC182+1)/(Q182/1.6) + BC182/(R182/1.37))</f>
        <v>0</v>
      </c>
      <c r="U182">
        <f>(AX182*BA182)</f>
        <v>0</v>
      </c>
      <c r="V182">
        <f>(BQ182+(U182+2*0.95*5.67E-8*(((BQ182+$B$7)+273)^4-(BQ182+273)^4)-44100*J182)/(1.84*29.3*R182+8*0.95*5.67E-8*(BQ182+273)^3))</f>
        <v>0</v>
      </c>
      <c r="W182">
        <f>($C$7*BR182+$D$7*BS182+$E$7*V182)</f>
        <v>0</v>
      </c>
      <c r="X182">
        <f>0.61365*exp(17.502*W182/(240.97+W182))</f>
        <v>0</v>
      </c>
      <c r="Y182">
        <f>(Z182/AA182*100)</f>
        <v>0</v>
      </c>
      <c r="Z182">
        <f>BJ182*(BO182+BP182)/1000</f>
        <v>0</v>
      </c>
      <c r="AA182">
        <f>0.61365*exp(17.502*BQ182/(240.97+BQ182))</f>
        <v>0</v>
      </c>
      <c r="AB182">
        <f>(X182-BJ182*(BO182+BP182)/1000)</f>
        <v>0</v>
      </c>
      <c r="AC182">
        <f>(-J182*44100)</f>
        <v>0</v>
      </c>
      <c r="AD182">
        <f>2*29.3*R182*0.92*(BQ182-W182)</f>
        <v>0</v>
      </c>
      <c r="AE182">
        <f>2*0.95*5.67E-8*(((BQ182+$B$7)+273)^4-(W182+273)^4)</f>
        <v>0</v>
      </c>
      <c r="AF182">
        <f>U182+AE182+AC182+AD182</f>
        <v>0</v>
      </c>
      <c r="AG182">
        <f>BN182*AU182*(BI182-BH182*(1000-AU182*BK182)/(1000-AU182*BJ182))/(100*BB182)</f>
        <v>0</v>
      </c>
      <c r="AH182">
        <f>1000*BN182*AU182*(BJ182-BK182)/(100*BB182*(1000-AU182*BJ182))</f>
        <v>0</v>
      </c>
      <c r="AI182">
        <f>(AJ182 - AK182 - BO182*1E3/(8.314*(BQ182+273.15)) * AM182/BN182 * AL182) * BN182/(100*BB182) * (1000 - BK182)/1000</f>
        <v>0</v>
      </c>
      <c r="AJ182">
        <v>1170.927001942557</v>
      </c>
      <c r="AK182">
        <v>1145.077333333333</v>
      </c>
      <c r="AL182">
        <v>3.460572636581437</v>
      </c>
      <c r="AM182">
        <v>63.93369429513372</v>
      </c>
      <c r="AN182">
        <f>(AP182 - AO182 + BO182*1E3/(8.314*(BQ182+273.15)) * AR182/BN182 * AQ182) * BN182/(100*BB182) * 1000/(1000 - AP182)</f>
        <v>0</v>
      </c>
      <c r="AO182">
        <v>23.33279553398485</v>
      </c>
      <c r="AP182">
        <v>24.13253757575757</v>
      </c>
      <c r="AQ182">
        <v>-2.878408273520175E-06</v>
      </c>
      <c r="AR182">
        <v>100.9875523592358</v>
      </c>
      <c r="AS182">
        <v>3</v>
      </c>
      <c r="AT182">
        <v>1</v>
      </c>
      <c r="AU182">
        <f>IF(AS182*$H$13&gt;=AW182,1.0,(AW182/(AW182-AS182*$H$13)))</f>
        <v>0</v>
      </c>
      <c r="AV182">
        <f>(AU182-1)*100</f>
        <v>0</v>
      </c>
      <c r="AW182">
        <f>MAX(0,($B$13+$C$13*BV182)/(1+$D$13*BV182)*BO182/(BQ182+273)*$E$13)</f>
        <v>0</v>
      </c>
      <c r="AX182">
        <f>$B$11*BW182+$C$11*BX182+$F$11*CI182*(1-CL182)</f>
        <v>0</v>
      </c>
      <c r="AY182">
        <f>AX182*AZ182</f>
        <v>0</v>
      </c>
      <c r="AZ182">
        <f>($B$11*$D$9+$C$11*$D$9+$F$11*((CV182+CN182)/MAX(CV182+CN182+CW182, 0.1)*$I$9+CW182/MAX(CV182+CN182+CW182, 0.1)*$J$9))/($B$11+$C$11+$F$11)</f>
        <v>0</v>
      </c>
      <c r="BA182">
        <f>($B$11*$K$9+$C$11*$K$9+$F$11*((CV182+CN182)/MAX(CV182+CN182+CW182, 0.1)*$P$9+CW182/MAX(CV182+CN182+CW182, 0.1)*$Q$9))/($B$11+$C$11+$F$11)</f>
        <v>0</v>
      </c>
      <c r="BB182">
        <v>1.65</v>
      </c>
      <c r="BC182">
        <v>0.5</v>
      </c>
      <c r="BD182" t="s">
        <v>355</v>
      </c>
      <c r="BE182">
        <v>2</v>
      </c>
      <c r="BF182" t="b">
        <v>1</v>
      </c>
      <c r="BG182">
        <v>1679508625.1</v>
      </c>
      <c r="BH182">
        <v>1093.987037037037</v>
      </c>
      <c r="BI182">
        <v>1127.859259259259</v>
      </c>
      <c r="BJ182">
        <v>24.13893333333333</v>
      </c>
      <c r="BK182">
        <v>23.33581851851852</v>
      </c>
      <c r="BL182">
        <v>1088.737407407407</v>
      </c>
      <c r="BM182">
        <v>23.77783703703703</v>
      </c>
      <c r="BN182">
        <v>500.0344074074074</v>
      </c>
      <c r="BO182">
        <v>90.1143222222222</v>
      </c>
      <c r="BP182">
        <v>0.09995190000000001</v>
      </c>
      <c r="BQ182">
        <v>26.55290370370371</v>
      </c>
      <c r="BR182">
        <v>27.5236037037037</v>
      </c>
      <c r="BS182">
        <v>999.9000000000001</v>
      </c>
      <c r="BT182">
        <v>0</v>
      </c>
      <c r="BU182">
        <v>0</v>
      </c>
      <c r="BV182">
        <v>10004.28333333333</v>
      </c>
      <c r="BW182">
        <v>0</v>
      </c>
      <c r="BX182">
        <v>9.32272</v>
      </c>
      <c r="BY182">
        <v>-33.87176296296296</v>
      </c>
      <c r="BZ182">
        <v>1121.049259259259</v>
      </c>
      <c r="CA182">
        <v>1154.806666666666</v>
      </c>
      <c r="CB182">
        <v>0.803114</v>
      </c>
      <c r="CC182">
        <v>1127.859259259259</v>
      </c>
      <c r="CD182">
        <v>23.33581851851852</v>
      </c>
      <c r="CE182">
        <v>2.175264074074074</v>
      </c>
      <c r="CF182">
        <v>2.102892592592593</v>
      </c>
      <c r="CG182">
        <v>18.78129259259259</v>
      </c>
      <c r="CH182">
        <v>18.2411</v>
      </c>
      <c r="CI182">
        <v>1999.964074074074</v>
      </c>
      <c r="CJ182">
        <v>0.9799931111111109</v>
      </c>
      <c r="CK182">
        <v>0.02000695185185186</v>
      </c>
      <c r="CL182">
        <v>0</v>
      </c>
      <c r="CM182">
        <v>2.149429629629629</v>
      </c>
      <c r="CN182">
        <v>0</v>
      </c>
      <c r="CO182">
        <v>3343.205555555556</v>
      </c>
      <c r="CP182">
        <v>17337.87777777778</v>
      </c>
      <c r="CQ182">
        <v>36.62944444444445</v>
      </c>
      <c r="CR182">
        <v>38.03903703703704</v>
      </c>
      <c r="CS182">
        <v>36.94425925925926</v>
      </c>
      <c r="CT182">
        <v>36.27762962962963</v>
      </c>
      <c r="CU182">
        <v>36.61544444444444</v>
      </c>
      <c r="CV182">
        <v>1959.953703703704</v>
      </c>
      <c r="CW182">
        <v>40.01037037037037</v>
      </c>
      <c r="CX182">
        <v>0</v>
      </c>
      <c r="CY182">
        <v>1679508662.7</v>
      </c>
      <c r="CZ182">
        <v>0</v>
      </c>
      <c r="DA182">
        <v>0</v>
      </c>
      <c r="DB182" t="s">
        <v>356</v>
      </c>
      <c r="DC182">
        <v>1679454360.5</v>
      </c>
      <c r="DD182">
        <v>1679454360.5</v>
      </c>
      <c r="DE182">
        <v>0</v>
      </c>
      <c r="DF182">
        <v>-0.152</v>
      </c>
      <c r="DG182">
        <v>-0.046</v>
      </c>
      <c r="DH182">
        <v>3.296</v>
      </c>
      <c r="DI182">
        <v>0.35</v>
      </c>
      <c r="DJ182">
        <v>420</v>
      </c>
      <c r="DK182">
        <v>24</v>
      </c>
      <c r="DL182">
        <v>0.27</v>
      </c>
      <c r="DM182">
        <v>0.09</v>
      </c>
      <c r="DN182">
        <v>-33.71799756097561</v>
      </c>
      <c r="DO182">
        <v>-2.603029965156909</v>
      </c>
      <c r="DP182">
        <v>0.2654050254893962</v>
      </c>
      <c r="DQ182">
        <v>0</v>
      </c>
      <c r="DR182">
        <v>0.8057391219512194</v>
      </c>
      <c r="DS182">
        <v>-0.04204551219512165</v>
      </c>
      <c r="DT182">
        <v>0.004315314346830039</v>
      </c>
      <c r="DU182">
        <v>1</v>
      </c>
      <c r="DV182">
        <v>1</v>
      </c>
      <c r="DW182">
        <v>2</v>
      </c>
      <c r="DX182" t="s">
        <v>357</v>
      </c>
      <c r="DY182">
        <v>2.98085</v>
      </c>
      <c r="DZ182">
        <v>2.72825</v>
      </c>
      <c r="EA182">
        <v>0.168011</v>
      </c>
      <c r="EB182">
        <v>0.172779</v>
      </c>
      <c r="EC182">
        <v>0.107435</v>
      </c>
      <c r="ED182">
        <v>0.105879</v>
      </c>
      <c r="EE182">
        <v>25027.5</v>
      </c>
      <c r="EF182">
        <v>24550.9</v>
      </c>
      <c r="EG182">
        <v>30606.2</v>
      </c>
      <c r="EH182">
        <v>29919.9</v>
      </c>
      <c r="EI182">
        <v>37679.3</v>
      </c>
      <c r="EJ182">
        <v>35212.6</v>
      </c>
      <c r="EK182">
        <v>46802</v>
      </c>
      <c r="EL182">
        <v>44487.6</v>
      </c>
      <c r="EM182">
        <v>1.88775</v>
      </c>
      <c r="EN182">
        <v>1.91177</v>
      </c>
      <c r="EO182">
        <v>0.125386</v>
      </c>
      <c r="EP182">
        <v>0</v>
      </c>
      <c r="EQ182">
        <v>25.4595</v>
      </c>
      <c r="ER182">
        <v>999.9</v>
      </c>
      <c r="ES182">
        <v>50.5</v>
      </c>
      <c r="ET182">
        <v>29.9</v>
      </c>
      <c r="EU182">
        <v>23.7385</v>
      </c>
      <c r="EV182">
        <v>63.1508</v>
      </c>
      <c r="EW182">
        <v>22.2476</v>
      </c>
      <c r="EX182">
        <v>1</v>
      </c>
      <c r="EY182">
        <v>-0.129771</v>
      </c>
      <c r="EZ182">
        <v>0.0426934</v>
      </c>
      <c r="FA182">
        <v>20.206</v>
      </c>
      <c r="FB182">
        <v>5.22972</v>
      </c>
      <c r="FC182">
        <v>11.968</v>
      </c>
      <c r="FD182">
        <v>4.9705</v>
      </c>
      <c r="FE182">
        <v>3.28948</v>
      </c>
      <c r="FF182">
        <v>9999</v>
      </c>
      <c r="FG182">
        <v>9999</v>
      </c>
      <c r="FH182">
        <v>9999</v>
      </c>
      <c r="FI182">
        <v>999.9</v>
      </c>
      <c r="FJ182">
        <v>4.97293</v>
      </c>
      <c r="FK182">
        <v>1.87701</v>
      </c>
      <c r="FL182">
        <v>1.87513</v>
      </c>
      <c r="FM182">
        <v>1.8779</v>
      </c>
      <c r="FN182">
        <v>1.87465</v>
      </c>
      <c r="FO182">
        <v>1.87832</v>
      </c>
      <c r="FP182">
        <v>1.87532</v>
      </c>
      <c r="FQ182">
        <v>1.87648</v>
      </c>
      <c r="FR182">
        <v>0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5.31</v>
      </c>
      <c r="GF182">
        <v>0.3609</v>
      </c>
      <c r="GG182">
        <v>1.972114183739502</v>
      </c>
      <c r="GH182">
        <v>0.004449671774874308</v>
      </c>
      <c r="GI182">
        <v>-1.829466635312074E-06</v>
      </c>
      <c r="GJ182">
        <v>4.661545964856727E-10</v>
      </c>
      <c r="GK182">
        <v>0.005649818396270764</v>
      </c>
      <c r="GL182">
        <v>0.003047750899037379</v>
      </c>
      <c r="GM182">
        <v>0.0005145890388989142</v>
      </c>
      <c r="GN182">
        <v>-5.930110997495773E-07</v>
      </c>
      <c r="GO182">
        <v>0</v>
      </c>
      <c r="GP182">
        <v>2134</v>
      </c>
      <c r="GQ182">
        <v>1</v>
      </c>
      <c r="GR182">
        <v>23</v>
      </c>
      <c r="GS182">
        <v>904.5</v>
      </c>
      <c r="GT182">
        <v>904.5</v>
      </c>
      <c r="GU182">
        <v>2.53662</v>
      </c>
      <c r="GV182">
        <v>2.53418</v>
      </c>
      <c r="GW182">
        <v>1.39893</v>
      </c>
      <c r="GX182">
        <v>2.3584</v>
      </c>
      <c r="GY182">
        <v>1.44897</v>
      </c>
      <c r="GZ182">
        <v>2.45972</v>
      </c>
      <c r="HA182">
        <v>36.152</v>
      </c>
      <c r="HB182">
        <v>24.0612</v>
      </c>
      <c r="HC182">
        <v>18</v>
      </c>
      <c r="HD182">
        <v>488.892</v>
      </c>
      <c r="HE182">
        <v>475.192</v>
      </c>
      <c r="HF182">
        <v>24.8462</v>
      </c>
      <c r="HG182">
        <v>25.4354</v>
      </c>
      <c r="HH182">
        <v>30</v>
      </c>
      <c r="HI182">
        <v>25.2528</v>
      </c>
      <c r="HJ182">
        <v>25.3244</v>
      </c>
      <c r="HK182">
        <v>50.7898</v>
      </c>
      <c r="HL182">
        <v>10.9744</v>
      </c>
      <c r="HM182">
        <v>100</v>
      </c>
      <c r="HN182">
        <v>24.8467</v>
      </c>
      <c r="HO182">
        <v>1176.45</v>
      </c>
      <c r="HP182">
        <v>23.3872</v>
      </c>
      <c r="HQ182">
        <v>101.158</v>
      </c>
      <c r="HR182">
        <v>102.303</v>
      </c>
    </row>
    <row r="183" spans="1:226">
      <c r="A183">
        <v>167</v>
      </c>
      <c r="B183">
        <v>1679508637.6</v>
      </c>
      <c r="C183">
        <v>3381.5</v>
      </c>
      <c r="D183" t="s">
        <v>693</v>
      </c>
      <c r="E183" t="s">
        <v>694</v>
      </c>
      <c r="F183">
        <v>5</v>
      </c>
      <c r="G183" t="s">
        <v>353</v>
      </c>
      <c r="H183" t="s">
        <v>354</v>
      </c>
      <c r="I183">
        <v>1679508629.814285</v>
      </c>
      <c r="J183">
        <f>(K183)/1000</f>
        <v>0</v>
      </c>
      <c r="K183">
        <f>IF(BF183, AN183, AH183)</f>
        <v>0</v>
      </c>
      <c r="L183">
        <f>IF(BF183, AI183, AG183)</f>
        <v>0</v>
      </c>
      <c r="M183">
        <f>BH183 - IF(AU183&gt;1, L183*BB183*100.0/(AW183*BV183), 0)</f>
        <v>0</v>
      </c>
      <c r="N183">
        <f>((T183-J183/2)*M183-L183)/(T183+J183/2)</f>
        <v>0</v>
      </c>
      <c r="O183">
        <f>N183*(BO183+BP183)/1000.0</f>
        <v>0</v>
      </c>
      <c r="P183">
        <f>(BH183 - IF(AU183&gt;1, L183*BB183*100.0/(AW183*BV183), 0))*(BO183+BP183)/1000.0</f>
        <v>0</v>
      </c>
      <c r="Q183">
        <f>2.0/((1/S183-1/R183)+SIGN(S183)*SQRT((1/S183-1/R183)*(1/S183-1/R183) + 4*BC183/((BC183+1)*(BC183+1))*(2*1/S183*1/R183-1/R183*1/R183)))</f>
        <v>0</v>
      </c>
      <c r="R183">
        <f>IF(LEFT(BD183,1)&lt;&gt;"0",IF(LEFT(BD183,1)="1",3.0,BE183),$D$5+$E$5*(BV183*BO183/($K$5*1000))+$F$5*(BV183*BO183/($K$5*1000))*MAX(MIN(BB183,$J$5),$I$5)*MAX(MIN(BB183,$J$5),$I$5)+$G$5*MAX(MIN(BB183,$J$5),$I$5)*(BV183*BO183/($K$5*1000))+$H$5*(BV183*BO183/($K$5*1000))*(BV183*BO183/($K$5*1000)))</f>
        <v>0</v>
      </c>
      <c r="S183">
        <f>J183*(1000-(1000*0.61365*exp(17.502*W183/(240.97+W183))/(BO183+BP183)+BJ183)/2)/(1000*0.61365*exp(17.502*W183/(240.97+W183))/(BO183+BP183)-BJ183)</f>
        <v>0</v>
      </c>
      <c r="T183">
        <f>1/((BC183+1)/(Q183/1.6)+1/(R183/1.37)) + BC183/((BC183+1)/(Q183/1.6) + BC183/(R183/1.37))</f>
        <v>0</v>
      </c>
      <c r="U183">
        <f>(AX183*BA183)</f>
        <v>0</v>
      </c>
      <c r="V183">
        <f>(BQ183+(U183+2*0.95*5.67E-8*(((BQ183+$B$7)+273)^4-(BQ183+273)^4)-44100*J183)/(1.84*29.3*R183+8*0.95*5.67E-8*(BQ183+273)^3))</f>
        <v>0</v>
      </c>
      <c r="W183">
        <f>($C$7*BR183+$D$7*BS183+$E$7*V183)</f>
        <v>0</v>
      </c>
      <c r="X183">
        <f>0.61365*exp(17.502*W183/(240.97+W183))</f>
        <v>0</v>
      </c>
      <c r="Y183">
        <f>(Z183/AA183*100)</f>
        <v>0</v>
      </c>
      <c r="Z183">
        <f>BJ183*(BO183+BP183)/1000</f>
        <v>0</v>
      </c>
      <c r="AA183">
        <f>0.61365*exp(17.502*BQ183/(240.97+BQ183))</f>
        <v>0</v>
      </c>
      <c r="AB183">
        <f>(X183-BJ183*(BO183+BP183)/1000)</f>
        <v>0</v>
      </c>
      <c r="AC183">
        <f>(-J183*44100)</f>
        <v>0</v>
      </c>
      <c r="AD183">
        <f>2*29.3*R183*0.92*(BQ183-W183)</f>
        <v>0</v>
      </c>
      <c r="AE183">
        <f>2*0.95*5.67E-8*(((BQ183+$B$7)+273)^4-(W183+273)^4)</f>
        <v>0</v>
      </c>
      <c r="AF183">
        <f>U183+AE183+AC183+AD183</f>
        <v>0</v>
      </c>
      <c r="AG183">
        <f>BN183*AU183*(BI183-BH183*(1000-AU183*BK183)/(1000-AU183*BJ183))/(100*BB183)</f>
        <v>0</v>
      </c>
      <c r="AH183">
        <f>1000*BN183*AU183*(BJ183-BK183)/(100*BB183*(1000-AU183*BJ183))</f>
        <v>0</v>
      </c>
      <c r="AI183">
        <f>(AJ183 - AK183 - BO183*1E3/(8.314*(BQ183+273.15)) * AM183/BN183 * AL183) * BN183/(100*BB183) * (1000 - BK183)/1000</f>
        <v>0</v>
      </c>
      <c r="AJ183">
        <v>1188.109707844933</v>
      </c>
      <c r="AK183">
        <v>1162.222363636363</v>
      </c>
      <c r="AL183">
        <v>3.431983095804179</v>
      </c>
      <c r="AM183">
        <v>63.93369429513372</v>
      </c>
      <c r="AN183">
        <f>(AP183 - AO183 + BO183*1E3/(8.314*(BQ183+273.15)) * AR183/BN183 * AQ183) * BN183/(100*BB183) * 1000/(1000 - AP183)</f>
        <v>0</v>
      </c>
      <c r="AO183">
        <v>23.33039509086588</v>
      </c>
      <c r="AP183">
        <v>24.12708727272726</v>
      </c>
      <c r="AQ183">
        <v>-3.046338973539148E-06</v>
      </c>
      <c r="AR183">
        <v>100.9875523592358</v>
      </c>
      <c r="AS183">
        <v>3</v>
      </c>
      <c r="AT183">
        <v>1</v>
      </c>
      <c r="AU183">
        <f>IF(AS183*$H$13&gt;=AW183,1.0,(AW183/(AW183-AS183*$H$13)))</f>
        <v>0</v>
      </c>
      <c r="AV183">
        <f>(AU183-1)*100</f>
        <v>0</v>
      </c>
      <c r="AW183">
        <f>MAX(0,($B$13+$C$13*BV183)/(1+$D$13*BV183)*BO183/(BQ183+273)*$E$13)</f>
        <v>0</v>
      </c>
      <c r="AX183">
        <f>$B$11*BW183+$C$11*BX183+$F$11*CI183*(1-CL183)</f>
        <v>0</v>
      </c>
      <c r="AY183">
        <f>AX183*AZ183</f>
        <v>0</v>
      </c>
      <c r="AZ183">
        <f>($B$11*$D$9+$C$11*$D$9+$F$11*((CV183+CN183)/MAX(CV183+CN183+CW183, 0.1)*$I$9+CW183/MAX(CV183+CN183+CW183, 0.1)*$J$9))/($B$11+$C$11+$F$11)</f>
        <v>0</v>
      </c>
      <c r="BA183">
        <f>($B$11*$K$9+$C$11*$K$9+$F$11*((CV183+CN183)/MAX(CV183+CN183+CW183, 0.1)*$P$9+CW183/MAX(CV183+CN183+CW183, 0.1)*$Q$9))/($B$11+$C$11+$F$11)</f>
        <v>0</v>
      </c>
      <c r="BB183">
        <v>1.65</v>
      </c>
      <c r="BC183">
        <v>0.5</v>
      </c>
      <c r="BD183" t="s">
        <v>355</v>
      </c>
      <c r="BE183">
        <v>2</v>
      </c>
      <c r="BF183" t="b">
        <v>1</v>
      </c>
      <c r="BG183">
        <v>1679508629.814285</v>
      </c>
      <c r="BH183">
        <v>1109.751785714285</v>
      </c>
      <c r="BI183">
        <v>1143.721071428571</v>
      </c>
      <c r="BJ183">
        <v>24.13404285714285</v>
      </c>
      <c r="BK183">
        <v>23.33337142857143</v>
      </c>
      <c r="BL183">
        <v>1104.468928571429</v>
      </c>
      <c r="BM183">
        <v>23.773075</v>
      </c>
      <c r="BN183">
        <v>500.0299285714285</v>
      </c>
      <c r="BO183">
        <v>90.11396785714285</v>
      </c>
      <c r="BP183">
        <v>0.1000099178571428</v>
      </c>
      <c r="BQ183">
        <v>26.54964642857143</v>
      </c>
      <c r="BR183">
        <v>27.5173</v>
      </c>
      <c r="BS183">
        <v>999.9000000000002</v>
      </c>
      <c r="BT183">
        <v>0</v>
      </c>
      <c r="BU183">
        <v>0</v>
      </c>
      <c r="BV183">
        <v>10000.84642857143</v>
      </c>
      <c r="BW183">
        <v>0</v>
      </c>
      <c r="BX183">
        <v>9.32272</v>
      </c>
      <c r="BY183">
        <v>-33.96941428571429</v>
      </c>
      <c r="BZ183">
        <v>1137.197142857143</v>
      </c>
      <c r="CA183">
        <v>1171.044642857143</v>
      </c>
      <c r="CB183">
        <v>0.80066425</v>
      </c>
      <c r="CC183">
        <v>1143.721071428571</v>
      </c>
      <c r="CD183">
        <v>23.33337142857143</v>
      </c>
      <c r="CE183">
        <v>2.174815</v>
      </c>
      <c r="CF183">
        <v>2.102663214285715</v>
      </c>
      <c r="CG183">
        <v>18.77797857142857</v>
      </c>
      <c r="CH183">
        <v>18.23937142857143</v>
      </c>
      <c r="CI183">
        <v>1999.928571428571</v>
      </c>
      <c r="CJ183">
        <v>0.9799952142857143</v>
      </c>
      <c r="CK183">
        <v>0.02000477857142857</v>
      </c>
      <c r="CL183">
        <v>0</v>
      </c>
      <c r="CM183">
        <v>2.138860714285715</v>
      </c>
      <c r="CN183">
        <v>0</v>
      </c>
      <c r="CO183">
        <v>3344.0275</v>
      </c>
      <c r="CP183">
        <v>17337.58214285714</v>
      </c>
      <c r="CQ183">
        <v>36.76321428571428</v>
      </c>
      <c r="CR183">
        <v>38.09789285714285</v>
      </c>
      <c r="CS183">
        <v>37.02425</v>
      </c>
      <c r="CT183">
        <v>36.37703571428572</v>
      </c>
      <c r="CU183">
        <v>36.64485714285714</v>
      </c>
      <c r="CV183">
        <v>1959.921785714286</v>
      </c>
      <c r="CW183">
        <v>40.00678571428572</v>
      </c>
      <c r="CX183">
        <v>0</v>
      </c>
      <c r="CY183">
        <v>1679508667.5</v>
      </c>
      <c r="CZ183">
        <v>0</v>
      </c>
      <c r="DA183">
        <v>0</v>
      </c>
      <c r="DB183" t="s">
        <v>356</v>
      </c>
      <c r="DC183">
        <v>1679454360.5</v>
      </c>
      <c r="DD183">
        <v>1679454360.5</v>
      </c>
      <c r="DE183">
        <v>0</v>
      </c>
      <c r="DF183">
        <v>-0.152</v>
      </c>
      <c r="DG183">
        <v>-0.046</v>
      </c>
      <c r="DH183">
        <v>3.296</v>
      </c>
      <c r="DI183">
        <v>0.35</v>
      </c>
      <c r="DJ183">
        <v>420</v>
      </c>
      <c r="DK183">
        <v>24</v>
      </c>
      <c r="DL183">
        <v>0.27</v>
      </c>
      <c r="DM183">
        <v>0.09</v>
      </c>
      <c r="DN183">
        <v>-33.88830975609756</v>
      </c>
      <c r="DO183">
        <v>-1.449825783972095</v>
      </c>
      <c r="DP183">
        <v>0.1567210584086296</v>
      </c>
      <c r="DQ183">
        <v>0</v>
      </c>
      <c r="DR183">
        <v>0.8024706829268292</v>
      </c>
      <c r="DS183">
        <v>-0.03089632055748822</v>
      </c>
      <c r="DT183">
        <v>0.00314403893135941</v>
      </c>
      <c r="DU183">
        <v>1</v>
      </c>
      <c r="DV183">
        <v>1</v>
      </c>
      <c r="DW183">
        <v>2</v>
      </c>
      <c r="DX183" t="s">
        <v>357</v>
      </c>
      <c r="DY183">
        <v>2.98103</v>
      </c>
      <c r="DZ183">
        <v>2.72843</v>
      </c>
      <c r="EA183">
        <v>0.169577</v>
      </c>
      <c r="EB183">
        <v>0.174323</v>
      </c>
      <c r="EC183">
        <v>0.10742</v>
      </c>
      <c r="ED183">
        <v>0.105877</v>
      </c>
      <c r="EE183">
        <v>24980.4</v>
      </c>
      <c r="EF183">
        <v>24504.9</v>
      </c>
      <c r="EG183">
        <v>30606.2</v>
      </c>
      <c r="EH183">
        <v>29919.7</v>
      </c>
      <c r="EI183">
        <v>37680.1</v>
      </c>
      <c r="EJ183">
        <v>35212.8</v>
      </c>
      <c r="EK183">
        <v>46802</v>
      </c>
      <c r="EL183">
        <v>44487.6</v>
      </c>
      <c r="EM183">
        <v>1.8878</v>
      </c>
      <c r="EN183">
        <v>1.91157</v>
      </c>
      <c r="EO183">
        <v>0.126213</v>
      </c>
      <c r="EP183">
        <v>0</v>
      </c>
      <c r="EQ183">
        <v>25.4595</v>
      </c>
      <c r="ER183">
        <v>999.9</v>
      </c>
      <c r="ES183">
        <v>50.6</v>
      </c>
      <c r="ET183">
        <v>29.9</v>
      </c>
      <c r="EU183">
        <v>23.7885</v>
      </c>
      <c r="EV183">
        <v>63.0108</v>
      </c>
      <c r="EW183">
        <v>22.3077</v>
      </c>
      <c r="EX183">
        <v>1</v>
      </c>
      <c r="EY183">
        <v>-0.129761</v>
      </c>
      <c r="EZ183">
        <v>0.0184069</v>
      </c>
      <c r="FA183">
        <v>20.2061</v>
      </c>
      <c r="FB183">
        <v>5.23107</v>
      </c>
      <c r="FC183">
        <v>11.968</v>
      </c>
      <c r="FD183">
        <v>4.97085</v>
      </c>
      <c r="FE183">
        <v>3.28965</v>
      </c>
      <c r="FF183">
        <v>9999</v>
      </c>
      <c r="FG183">
        <v>9999</v>
      </c>
      <c r="FH183">
        <v>9999</v>
      </c>
      <c r="FI183">
        <v>999.9</v>
      </c>
      <c r="FJ183">
        <v>4.97294</v>
      </c>
      <c r="FK183">
        <v>1.87698</v>
      </c>
      <c r="FL183">
        <v>1.8751</v>
      </c>
      <c r="FM183">
        <v>1.8779</v>
      </c>
      <c r="FN183">
        <v>1.87463</v>
      </c>
      <c r="FO183">
        <v>1.87829</v>
      </c>
      <c r="FP183">
        <v>1.87532</v>
      </c>
      <c r="FQ183">
        <v>1.87643</v>
      </c>
      <c r="FR183">
        <v>0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5.33</v>
      </c>
      <c r="GF183">
        <v>0.3608</v>
      </c>
      <c r="GG183">
        <v>1.972114183739502</v>
      </c>
      <c r="GH183">
        <v>0.004449671774874308</v>
      </c>
      <c r="GI183">
        <v>-1.829466635312074E-06</v>
      </c>
      <c r="GJ183">
        <v>4.661545964856727E-10</v>
      </c>
      <c r="GK183">
        <v>0.005649818396270764</v>
      </c>
      <c r="GL183">
        <v>0.003047750899037379</v>
      </c>
      <c r="GM183">
        <v>0.0005145890388989142</v>
      </c>
      <c r="GN183">
        <v>-5.930110997495773E-07</v>
      </c>
      <c r="GO183">
        <v>0</v>
      </c>
      <c r="GP183">
        <v>2134</v>
      </c>
      <c r="GQ183">
        <v>1</v>
      </c>
      <c r="GR183">
        <v>23</v>
      </c>
      <c r="GS183">
        <v>904.6</v>
      </c>
      <c r="GT183">
        <v>904.6</v>
      </c>
      <c r="GU183">
        <v>2.56592</v>
      </c>
      <c r="GV183">
        <v>2.5354</v>
      </c>
      <c r="GW183">
        <v>1.39893</v>
      </c>
      <c r="GX183">
        <v>2.3584</v>
      </c>
      <c r="GY183">
        <v>1.44897</v>
      </c>
      <c r="GZ183">
        <v>2.46582</v>
      </c>
      <c r="HA183">
        <v>36.152</v>
      </c>
      <c r="HB183">
        <v>24.0525</v>
      </c>
      <c r="HC183">
        <v>18</v>
      </c>
      <c r="HD183">
        <v>488.923</v>
      </c>
      <c r="HE183">
        <v>475.08</v>
      </c>
      <c r="HF183">
        <v>24.832</v>
      </c>
      <c r="HG183">
        <v>25.4366</v>
      </c>
      <c r="HH183">
        <v>30</v>
      </c>
      <c r="HI183">
        <v>25.2534</v>
      </c>
      <c r="HJ183">
        <v>25.3265</v>
      </c>
      <c r="HK183">
        <v>51.4159</v>
      </c>
      <c r="HL183">
        <v>10.9744</v>
      </c>
      <c r="HM183">
        <v>100</v>
      </c>
      <c r="HN183">
        <v>24.8333</v>
      </c>
      <c r="HO183">
        <v>1189.85</v>
      </c>
      <c r="HP183">
        <v>23.3922</v>
      </c>
      <c r="HQ183">
        <v>101.158</v>
      </c>
      <c r="HR183">
        <v>102.303</v>
      </c>
    </row>
    <row r="184" spans="1:226">
      <c r="A184">
        <v>168</v>
      </c>
      <c r="B184">
        <v>1679508642.6</v>
      </c>
      <c r="C184">
        <v>3386.5</v>
      </c>
      <c r="D184" t="s">
        <v>695</v>
      </c>
      <c r="E184" t="s">
        <v>696</v>
      </c>
      <c r="F184">
        <v>5</v>
      </c>
      <c r="G184" t="s">
        <v>353</v>
      </c>
      <c r="H184" t="s">
        <v>354</v>
      </c>
      <c r="I184">
        <v>1679508635.1</v>
      </c>
      <c r="J184">
        <f>(K184)/1000</f>
        <v>0</v>
      </c>
      <c r="K184">
        <f>IF(BF184, AN184, AH184)</f>
        <v>0</v>
      </c>
      <c r="L184">
        <f>IF(BF184, AI184, AG184)</f>
        <v>0</v>
      </c>
      <c r="M184">
        <f>BH184 - IF(AU184&gt;1, L184*BB184*100.0/(AW184*BV184), 0)</f>
        <v>0</v>
      </c>
      <c r="N184">
        <f>((T184-J184/2)*M184-L184)/(T184+J184/2)</f>
        <v>0</v>
      </c>
      <c r="O184">
        <f>N184*(BO184+BP184)/1000.0</f>
        <v>0</v>
      </c>
      <c r="P184">
        <f>(BH184 - IF(AU184&gt;1, L184*BB184*100.0/(AW184*BV184), 0))*(BO184+BP184)/1000.0</f>
        <v>0</v>
      </c>
      <c r="Q184">
        <f>2.0/((1/S184-1/R184)+SIGN(S184)*SQRT((1/S184-1/R184)*(1/S184-1/R184) + 4*BC184/((BC184+1)*(BC184+1))*(2*1/S184*1/R184-1/R184*1/R184)))</f>
        <v>0</v>
      </c>
      <c r="R184">
        <f>IF(LEFT(BD184,1)&lt;&gt;"0",IF(LEFT(BD184,1)="1",3.0,BE184),$D$5+$E$5*(BV184*BO184/($K$5*1000))+$F$5*(BV184*BO184/($K$5*1000))*MAX(MIN(BB184,$J$5),$I$5)*MAX(MIN(BB184,$J$5),$I$5)+$G$5*MAX(MIN(BB184,$J$5),$I$5)*(BV184*BO184/($K$5*1000))+$H$5*(BV184*BO184/($K$5*1000))*(BV184*BO184/($K$5*1000)))</f>
        <v>0</v>
      </c>
      <c r="S184">
        <f>J184*(1000-(1000*0.61365*exp(17.502*W184/(240.97+W184))/(BO184+BP184)+BJ184)/2)/(1000*0.61365*exp(17.502*W184/(240.97+W184))/(BO184+BP184)-BJ184)</f>
        <v>0</v>
      </c>
      <c r="T184">
        <f>1/((BC184+1)/(Q184/1.6)+1/(R184/1.37)) + BC184/((BC184+1)/(Q184/1.6) + BC184/(R184/1.37))</f>
        <v>0</v>
      </c>
      <c r="U184">
        <f>(AX184*BA184)</f>
        <v>0</v>
      </c>
      <c r="V184">
        <f>(BQ184+(U184+2*0.95*5.67E-8*(((BQ184+$B$7)+273)^4-(BQ184+273)^4)-44100*J184)/(1.84*29.3*R184+8*0.95*5.67E-8*(BQ184+273)^3))</f>
        <v>0</v>
      </c>
      <c r="W184">
        <f>($C$7*BR184+$D$7*BS184+$E$7*V184)</f>
        <v>0</v>
      </c>
      <c r="X184">
        <f>0.61365*exp(17.502*W184/(240.97+W184))</f>
        <v>0</v>
      </c>
      <c r="Y184">
        <f>(Z184/AA184*100)</f>
        <v>0</v>
      </c>
      <c r="Z184">
        <f>BJ184*(BO184+BP184)/1000</f>
        <v>0</v>
      </c>
      <c r="AA184">
        <f>0.61365*exp(17.502*BQ184/(240.97+BQ184))</f>
        <v>0</v>
      </c>
      <c r="AB184">
        <f>(X184-BJ184*(BO184+BP184)/1000)</f>
        <v>0</v>
      </c>
      <c r="AC184">
        <f>(-J184*44100)</f>
        <v>0</v>
      </c>
      <c r="AD184">
        <f>2*29.3*R184*0.92*(BQ184-W184)</f>
        <v>0</v>
      </c>
      <c r="AE184">
        <f>2*0.95*5.67E-8*(((BQ184+$B$7)+273)^4-(W184+273)^4)</f>
        <v>0</v>
      </c>
      <c r="AF184">
        <f>U184+AE184+AC184+AD184</f>
        <v>0</v>
      </c>
      <c r="AG184">
        <f>BN184*AU184*(BI184-BH184*(1000-AU184*BK184)/(1000-AU184*BJ184))/(100*BB184)</f>
        <v>0</v>
      </c>
      <c r="AH184">
        <f>1000*BN184*AU184*(BJ184-BK184)/(100*BB184*(1000-AU184*BJ184))</f>
        <v>0</v>
      </c>
      <c r="AI184">
        <f>(AJ184 - AK184 - BO184*1E3/(8.314*(BQ184+273.15)) * AM184/BN184 * AL184) * BN184/(100*BB184) * (1000 - BK184)/1000</f>
        <v>0</v>
      </c>
      <c r="AJ184">
        <v>1205.210270938385</v>
      </c>
      <c r="AK184">
        <v>1179.373393939394</v>
      </c>
      <c r="AL184">
        <v>3.433301638959601</v>
      </c>
      <c r="AM184">
        <v>63.93369429513372</v>
      </c>
      <c r="AN184">
        <f>(AP184 - AO184 + BO184*1E3/(8.314*(BQ184+273.15)) * AR184/BN184 * AQ184) * BN184/(100*BB184) * 1000/(1000 - AP184)</f>
        <v>0</v>
      </c>
      <c r="AO184">
        <v>23.33245168782069</v>
      </c>
      <c r="AP184">
        <v>24.12210727272726</v>
      </c>
      <c r="AQ184">
        <v>-3.697182542302909E-06</v>
      </c>
      <c r="AR184">
        <v>100.9875523592358</v>
      </c>
      <c r="AS184">
        <v>3</v>
      </c>
      <c r="AT184">
        <v>1</v>
      </c>
      <c r="AU184">
        <f>IF(AS184*$H$13&gt;=AW184,1.0,(AW184/(AW184-AS184*$H$13)))</f>
        <v>0</v>
      </c>
      <c r="AV184">
        <f>(AU184-1)*100</f>
        <v>0</v>
      </c>
      <c r="AW184">
        <f>MAX(0,($B$13+$C$13*BV184)/(1+$D$13*BV184)*BO184/(BQ184+273)*$E$13)</f>
        <v>0</v>
      </c>
      <c r="AX184">
        <f>$B$11*BW184+$C$11*BX184+$F$11*CI184*(1-CL184)</f>
        <v>0</v>
      </c>
      <c r="AY184">
        <f>AX184*AZ184</f>
        <v>0</v>
      </c>
      <c r="AZ184">
        <f>($B$11*$D$9+$C$11*$D$9+$F$11*((CV184+CN184)/MAX(CV184+CN184+CW184, 0.1)*$I$9+CW184/MAX(CV184+CN184+CW184, 0.1)*$J$9))/($B$11+$C$11+$F$11)</f>
        <v>0</v>
      </c>
      <c r="BA184">
        <f>($B$11*$K$9+$C$11*$K$9+$F$11*((CV184+CN184)/MAX(CV184+CN184+CW184, 0.1)*$P$9+CW184/MAX(CV184+CN184+CW184, 0.1)*$Q$9))/($B$11+$C$11+$F$11)</f>
        <v>0</v>
      </c>
      <c r="BB184">
        <v>1.65</v>
      </c>
      <c r="BC184">
        <v>0.5</v>
      </c>
      <c r="BD184" t="s">
        <v>355</v>
      </c>
      <c r="BE184">
        <v>2</v>
      </c>
      <c r="BF184" t="b">
        <v>1</v>
      </c>
      <c r="BG184">
        <v>1679508635.1</v>
      </c>
      <c r="BH184">
        <v>1127.457037037037</v>
      </c>
      <c r="BI184">
        <v>1161.497777777778</v>
      </c>
      <c r="BJ184">
        <v>24.12889629629629</v>
      </c>
      <c r="BK184">
        <v>23.3319</v>
      </c>
      <c r="BL184">
        <v>1122.137407407407</v>
      </c>
      <c r="BM184">
        <v>23.76805555555556</v>
      </c>
      <c r="BN184">
        <v>500.0305185185185</v>
      </c>
      <c r="BO184">
        <v>90.11195555555557</v>
      </c>
      <c r="BP184">
        <v>0.1000277333333334</v>
      </c>
      <c r="BQ184">
        <v>26.54591111111111</v>
      </c>
      <c r="BR184">
        <v>27.5201962962963</v>
      </c>
      <c r="BS184">
        <v>999.9000000000001</v>
      </c>
      <c r="BT184">
        <v>0</v>
      </c>
      <c r="BU184">
        <v>0</v>
      </c>
      <c r="BV184">
        <v>9999.445185185186</v>
      </c>
      <c r="BW184">
        <v>0</v>
      </c>
      <c r="BX184">
        <v>9.32272</v>
      </c>
      <c r="BY184">
        <v>-34.04062592592592</v>
      </c>
      <c r="BZ184">
        <v>1155.334074074074</v>
      </c>
      <c r="CA184">
        <v>1189.244814814815</v>
      </c>
      <c r="CB184">
        <v>0.7969879259259258</v>
      </c>
      <c r="CC184">
        <v>1161.497777777778</v>
      </c>
      <c r="CD184">
        <v>23.3319</v>
      </c>
      <c r="CE184">
        <v>2.174301851851852</v>
      </c>
      <c r="CF184">
        <v>2.102482962962963</v>
      </c>
      <c r="CG184">
        <v>18.77421111111111</v>
      </c>
      <c r="CH184">
        <v>18.23801111111111</v>
      </c>
      <c r="CI184">
        <v>1999.89</v>
      </c>
      <c r="CJ184">
        <v>0.9799982222222224</v>
      </c>
      <c r="CK184">
        <v>0.02000167037037037</v>
      </c>
      <c r="CL184">
        <v>0</v>
      </c>
      <c r="CM184">
        <v>2.129714814814815</v>
      </c>
      <c r="CN184">
        <v>0</v>
      </c>
      <c r="CO184">
        <v>3345.055185185185</v>
      </c>
      <c r="CP184">
        <v>17337.26666666667</v>
      </c>
      <c r="CQ184">
        <v>36.92340740740741</v>
      </c>
      <c r="CR184">
        <v>38.23122222222222</v>
      </c>
      <c r="CS184">
        <v>37.14781481481482</v>
      </c>
      <c r="CT184">
        <v>36.516</v>
      </c>
      <c r="CU184">
        <v>36.74988888888889</v>
      </c>
      <c r="CV184">
        <v>1959.888148148148</v>
      </c>
      <c r="CW184">
        <v>40.00074074074074</v>
      </c>
      <c r="CX184">
        <v>0</v>
      </c>
      <c r="CY184">
        <v>1679508672.9</v>
      </c>
      <c r="CZ184">
        <v>0</v>
      </c>
      <c r="DA184">
        <v>0</v>
      </c>
      <c r="DB184" t="s">
        <v>356</v>
      </c>
      <c r="DC184">
        <v>1679454360.5</v>
      </c>
      <c r="DD184">
        <v>1679454360.5</v>
      </c>
      <c r="DE184">
        <v>0</v>
      </c>
      <c r="DF184">
        <v>-0.152</v>
      </c>
      <c r="DG184">
        <v>-0.046</v>
      </c>
      <c r="DH184">
        <v>3.296</v>
      </c>
      <c r="DI184">
        <v>0.35</v>
      </c>
      <c r="DJ184">
        <v>420</v>
      </c>
      <c r="DK184">
        <v>24</v>
      </c>
      <c r="DL184">
        <v>0.27</v>
      </c>
      <c r="DM184">
        <v>0.09</v>
      </c>
      <c r="DN184">
        <v>-33.9871725</v>
      </c>
      <c r="DO184">
        <v>-0.6852168855534316</v>
      </c>
      <c r="DP184">
        <v>0.09979338151275376</v>
      </c>
      <c r="DQ184">
        <v>0</v>
      </c>
      <c r="DR184">
        <v>0.7985263500000001</v>
      </c>
      <c r="DS184">
        <v>-0.04124778236397644</v>
      </c>
      <c r="DT184">
        <v>0.004201138604890352</v>
      </c>
      <c r="DU184">
        <v>1</v>
      </c>
      <c r="DV184">
        <v>1</v>
      </c>
      <c r="DW184">
        <v>2</v>
      </c>
      <c r="DX184" t="s">
        <v>357</v>
      </c>
      <c r="DY184">
        <v>2.98085</v>
      </c>
      <c r="DZ184">
        <v>2.72836</v>
      </c>
      <c r="EA184">
        <v>0.171131</v>
      </c>
      <c r="EB184">
        <v>0.175882</v>
      </c>
      <c r="EC184">
        <v>0.107402</v>
      </c>
      <c r="ED184">
        <v>0.105876</v>
      </c>
      <c r="EE184">
        <v>24933.8</v>
      </c>
      <c r="EF184">
        <v>24458.7</v>
      </c>
      <c r="EG184">
        <v>30606.4</v>
      </c>
      <c r="EH184">
        <v>29919.7</v>
      </c>
      <c r="EI184">
        <v>37680.9</v>
      </c>
      <c r="EJ184">
        <v>35213</v>
      </c>
      <c r="EK184">
        <v>46801.9</v>
      </c>
      <c r="EL184">
        <v>44487.6</v>
      </c>
      <c r="EM184">
        <v>1.88757</v>
      </c>
      <c r="EN184">
        <v>1.91165</v>
      </c>
      <c r="EO184">
        <v>0.126503</v>
      </c>
      <c r="EP184">
        <v>0</v>
      </c>
      <c r="EQ184">
        <v>25.4616</v>
      </c>
      <c r="ER184">
        <v>999.9</v>
      </c>
      <c r="ES184">
        <v>50.6</v>
      </c>
      <c r="ET184">
        <v>29.9</v>
      </c>
      <c r="EU184">
        <v>23.7859</v>
      </c>
      <c r="EV184">
        <v>63.2908</v>
      </c>
      <c r="EW184">
        <v>22.2516</v>
      </c>
      <c r="EX184">
        <v>1</v>
      </c>
      <c r="EY184">
        <v>-0.129614</v>
      </c>
      <c r="EZ184">
        <v>0.0566204</v>
      </c>
      <c r="FA184">
        <v>20.206</v>
      </c>
      <c r="FB184">
        <v>5.23122</v>
      </c>
      <c r="FC184">
        <v>11.968</v>
      </c>
      <c r="FD184">
        <v>4.97085</v>
      </c>
      <c r="FE184">
        <v>3.28968</v>
      </c>
      <c r="FF184">
        <v>9999</v>
      </c>
      <c r="FG184">
        <v>9999</v>
      </c>
      <c r="FH184">
        <v>9999</v>
      </c>
      <c r="FI184">
        <v>999.9</v>
      </c>
      <c r="FJ184">
        <v>4.97293</v>
      </c>
      <c r="FK184">
        <v>1.87698</v>
      </c>
      <c r="FL184">
        <v>1.87513</v>
      </c>
      <c r="FM184">
        <v>1.8779</v>
      </c>
      <c r="FN184">
        <v>1.87466</v>
      </c>
      <c r="FO184">
        <v>1.87831</v>
      </c>
      <c r="FP184">
        <v>1.87533</v>
      </c>
      <c r="FQ184">
        <v>1.87646</v>
      </c>
      <c r="FR184">
        <v>0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5.38</v>
      </c>
      <c r="GF184">
        <v>0.3607</v>
      </c>
      <c r="GG184">
        <v>1.972114183739502</v>
      </c>
      <c r="GH184">
        <v>0.004449671774874308</v>
      </c>
      <c r="GI184">
        <v>-1.829466635312074E-06</v>
      </c>
      <c r="GJ184">
        <v>4.661545964856727E-10</v>
      </c>
      <c r="GK184">
        <v>0.005649818396270764</v>
      </c>
      <c r="GL184">
        <v>0.003047750899037379</v>
      </c>
      <c r="GM184">
        <v>0.0005145890388989142</v>
      </c>
      <c r="GN184">
        <v>-5.930110997495773E-07</v>
      </c>
      <c r="GO184">
        <v>0</v>
      </c>
      <c r="GP184">
        <v>2134</v>
      </c>
      <c r="GQ184">
        <v>1</v>
      </c>
      <c r="GR184">
        <v>23</v>
      </c>
      <c r="GS184">
        <v>904.7</v>
      </c>
      <c r="GT184">
        <v>904.7</v>
      </c>
      <c r="GU184">
        <v>2.59521</v>
      </c>
      <c r="GV184">
        <v>2.52686</v>
      </c>
      <c r="GW184">
        <v>1.39893</v>
      </c>
      <c r="GX184">
        <v>2.3584</v>
      </c>
      <c r="GY184">
        <v>1.44897</v>
      </c>
      <c r="GZ184">
        <v>2.44263</v>
      </c>
      <c r="HA184">
        <v>36.152</v>
      </c>
      <c r="HB184">
        <v>24.07</v>
      </c>
      <c r="HC184">
        <v>18</v>
      </c>
      <c r="HD184">
        <v>488.814</v>
      </c>
      <c r="HE184">
        <v>475.134</v>
      </c>
      <c r="HF184">
        <v>24.8185</v>
      </c>
      <c r="HG184">
        <v>25.4388</v>
      </c>
      <c r="HH184">
        <v>30.0004</v>
      </c>
      <c r="HI184">
        <v>25.2552</v>
      </c>
      <c r="HJ184">
        <v>25.3272</v>
      </c>
      <c r="HK184">
        <v>51.9565</v>
      </c>
      <c r="HL184">
        <v>10.9744</v>
      </c>
      <c r="HM184">
        <v>100</v>
      </c>
      <c r="HN184">
        <v>24.8093</v>
      </c>
      <c r="HO184">
        <v>1209.88</v>
      </c>
      <c r="HP184">
        <v>23.3983</v>
      </c>
      <c r="HQ184">
        <v>101.159</v>
      </c>
      <c r="HR184">
        <v>102.303</v>
      </c>
    </row>
    <row r="185" spans="1:226">
      <c r="A185">
        <v>169</v>
      </c>
      <c r="B185">
        <v>1679508647.6</v>
      </c>
      <c r="C185">
        <v>3391.5</v>
      </c>
      <c r="D185" t="s">
        <v>697</v>
      </c>
      <c r="E185" t="s">
        <v>698</v>
      </c>
      <c r="F185">
        <v>5</v>
      </c>
      <c r="G185" t="s">
        <v>353</v>
      </c>
      <c r="H185" t="s">
        <v>354</v>
      </c>
      <c r="I185">
        <v>1679508639.814285</v>
      </c>
      <c r="J185">
        <f>(K185)/1000</f>
        <v>0</v>
      </c>
      <c r="K185">
        <f>IF(BF185, AN185, AH185)</f>
        <v>0</v>
      </c>
      <c r="L185">
        <f>IF(BF185, AI185, AG185)</f>
        <v>0</v>
      </c>
      <c r="M185">
        <f>BH185 - IF(AU185&gt;1, L185*BB185*100.0/(AW185*BV185), 0)</f>
        <v>0</v>
      </c>
      <c r="N185">
        <f>((T185-J185/2)*M185-L185)/(T185+J185/2)</f>
        <v>0</v>
      </c>
      <c r="O185">
        <f>N185*(BO185+BP185)/1000.0</f>
        <v>0</v>
      </c>
      <c r="P185">
        <f>(BH185 - IF(AU185&gt;1, L185*BB185*100.0/(AW185*BV185), 0))*(BO185+BP185)/1000.0</f>
        <v>0</v>
      </c>
      <c r="Q185">
        <f>2.0/((1/S185-1/R185)+SIGN(S185)*SQRT((1/S185-1/R185)*(1/S185-1/R185) + 4*BC185/((BC185+1)*(BC185+1))*(2*1/S185*1/R185-1/R185*1/R185)))</f>
        <v>0</v>
      </c>
      <c r="R185">
        <f>IF(LEFT(BD185,1)&lt;&gt;"0",IF(LEFT(BD185,1)="1",3.0,BE185),$D$5+$E$5*(BV185*BO185/($K$5*1000))+$F$5*(BV185*BO185/($K$5*1000))*MAX(MIN(BB185,$J$5),$I$5)*MAX(MIN(BB185,$J$5),$I$5)+$G$5*MAX(MIN(BB185,$J$5),$I$5)*(BV185*BO185/($K$5*1000))+$H$5*(BV185*BO185/($K$5*1000))*(BV185*BO185/($K$5*1000)))</f>
        <v>0</v>
      </c>
      <c r="S185">
        <f>J185*(1000-(1000*0.61365*exp(17.502*W185/(240.97+W185))/(BO185+BP185)+BJ185)/2)/(1000*0.61365*exp(17.502*W185/(240.97+W185))/(BO185+BP185)-BJ185)</f>
        <v>0</v>
      </c>
      <c r="T185">
        <f>1/((BC185+1)/(Q185/1.6)+1/(R185/1.37)) + BC185/((BC185+1)/(Q185/1.6) + BC185/(R185/1.37))</f>
        <v>0</v>
      </c>
      <c r="U185">
        <f>(AX185*BA185)</f>
        <v>0</v>
      </c>
      <c r="V185">
        <f>(BQ185+(U185+2*0.95*5.67E-8*(((BQ185+$B$7)+273)^4-(BQ185+273)^4)-44100*J185)/(1.84*29.3*R185+8*0.95*5.67E-8*(BQ185+273)^3))</f>
        <v>0</v>
      </c>
      <c r="W185">
        <f>($C$7*BR185+$D$7*BS185+$E$7*V185)</f>
        <v>0</v>
      </c>
      <c r="X185">
        <f>0.61365*exp(17.502*W185/(240.97+W185))</f>
        <v>0</v>
      </c>
      <c r="Y185">
        <f>(Z185/AA185*100)</f>
        <v>0</v>
      </c>
      <c r="Z185">
        <f>BJ185*(BO185+BP185)/1000</f>
        <v>0</v>
      </c>
      <c r="AA185">
        <f>0.61365*exp(17.502*BQ185/(240.97+BQ185))</f>
        <v>0</v>
      </c>
      <c r="AB185">
        <f>(X185-BJ185*(BO185+BP185)/1000)</f>
        <v>0</v>
      </c>
      <c r="AC185">
        <f>(-J185*44100)</f>
        <v>0</v>
      </c>
      <c r="AD185">
        <f>2*29.3*R185*0.92*(BQ185-W185)</f>
        <v>0</v>
      </c>
      <c r="AE185">
        <f>2*0.95*5.67E-8*(((BQ185+$B$7)+273)^4-(W185+273)^4)</f>
        <v>0</v>
      </c>
      <c r="AF185">
        <f>U185+AE185+AC185+AD185</f>
        <v>0</v>
      </c>
      <c r="AG185">
        <f>BN185*AU185*(BI185-BH185*(1000-AU185*BK185)/(1000-AU185*BJ185))/(100*BB185)</f>
        <v>0</v>
      </c>
      <c r="AH185">
        <f>1000*BN185*AU185*(BJ185-BK185)/(100*BB185*(1000-AU185*BJ185))</f>
        <v>0</v>
      </c>
      <c r="AI185">
        <f>(AJ185 - AK185 - BO185*1E3/(8.314*(BQ185+273.15)) * AM185/BN185 * AL185) * BN185/(100*BB185) * (1000 - BK185)/1000</f>
        <v>0</v>
      </c>
      <c r="AJ185">
        <v>1222.499255507851</v>
      </c>
      <c r="AK185">
        <v>1196.553636363636</v>
      </c>
      <c r="AL185">
        <v>3.436496567700915</v>
      </c>
      <c r="AM185">
        <v>63.93369429513372</v>
      </c>
      <c r="AN185">
        <f>(AP185 - AO185 + BO185*1E3/(8.314*(BQ185+273.15)) * AR185/BN185 * AQ185) * BN185/(100*BB185) * 1000/(1000 - AP185)</f>
        <v>0</v>
      </c>
      <c r="AO185">
        <v>23.33040196834396</v>
      </c>
      <c r="AP185">
        <v>24.11553090909091</v>
      </c>
      <c r="AQ185">
        <v>-4.34546179694107E-06</v>
      </c>
      <c r="AR185">
        <v>100.9875523592358</v>
      </c>
      <c r="AS185">
        <v>3</v>
      </c>
      <c r="AT185">
        <v>1</v>
      </c>
      <c r="AU185">
        <f>IF(AS185*$H$13&gt;=AW185,1.0,(AW185/(AW185-AS185*$H$13)))</f>
        <v>0</v>
      </c>
      <c r="AV185">
        <f>(AU185-1)*100</f>
        <v>0</v>
      </c>
      <c r="AW185">
        <f>MAX(0,($B$13+$C$13*BV185)/(1+$D$13*BV185)*BO185/(BQ185+273)*$E$13)</f>
        <v>0</v>
      </c>
      <c r="AX185">
        <f>$B$11*BW185+$C$11*BX185+$F$11*CI185*(1-CL185)</f>
        <v>0</v>
      </c>
      <c r="AY185">
        <f>AX185*AZ185</f>
        <v>0</v>
      </c>
      <c r="AZ185">
        <f>($B$11*$D$9+$C$11*$D$9+$F$11*((CV185+CN185)/MAX(CV185+CN185+CW185, 0.1)*$I$9+CW185/MAX(CV185+CN185+CW185, 0.1)*$J$9))/($B$11+$C$11+$F$11)</f>
        <v>0</v>
      </c>
      <c r="BA185">
        <f>($B$11*$K$9+$C$11*$K$9+$F$11*((CV185+CN185)/MAX(CV185+CN185+CW185, 0.1)*$P$9+CW185/MAX(CV185+CN185+CW185, 0.1)*$Q$9))/($B$11+$C$11+$F$11)</f>
        <v>0</v>
      </c>
      <c r="BB185">
        <v>1.65</v>
      </c>
      <c r="BC185">
        <v>0.5</v>
      </c>
      <c r="BD185" t="s">
        <v>355</v>
      </c>
      <c r="BE185">
        <v>2</v>
      </c>
      <c r="BF185" t="b">
        <v>1</v>
      </c>
      <c r="BG185">
        <v>1679508639.814285</v>
      </c>
      <c r="BH185">
        <v>1143.263928571429</v>
      </c>
      <c r="BI185">
        <v>1177.333928571428</v>
      </c>
      <c r="BJ185">
        <v>24.124</v>
      </c>
      <c r="BK185">
        <v>23.33109285714286</v>
      </c>
      <c r="BL185">
        <v>1137.912142857143</v>
      </c>
      <c r="BM185">
        <v>23.76328214285714</v>
      </c>
      <c r="BN185">
        <v>500.0327142857143</v>
      </c>
      <c r="BO185">
        <v>90.11235714285714</v>
      </c>
      <c r="BP185">
        <v>0.09998155357142857</v>
      </c>
      <c r="BQ185">
        <v>26.54415</v>
      </c>
      <c r="BR185">
        <v>27.52578571428571</v>
      </c>
      <c r="BS185">
        <v>999.9000000000002</v>
      </c>
      <c r="BT185">
        <v>0</v>
      </c>
      <c r="BU185">
        <v>0</v>
      </c>
      <c r="BV185">
        <v>10001.91321428571</v>
      </c>
      <c r="BW185">
        <v>0</v>
      </c>
      <c r="BX185">
        <v>9.32272</v>
      </c>
      <c r="BY185">
        <v>-34.06975357142857</v>
      </c>
      <c r="BZ185">
        <v>1171.526785714286</v>
      </c>
      <c r="CA185">
        <v>1205.457142857143</v>
      </c>
      <c r="CB185">
        <v>0.7928915</v>
      </c>
      <c r="CC185">
        <v>1177.333928571428</v>
      </c>
      <c r="CD185">
        <v>23.33109285714286</v>
      </c>
      <c r="CE185">
        <v>2.173869285714286</v>
      </c>
      <c r="CF185">
        <v>2.10242</v>
      </c>
      <c r="CG185">
        <v>18.77103571428572</v>
      </c>
      <c r="CH185">
        <v>18.23753214285714</v>
      </c>
      <c r="CI185">
        <v>1999.905357142857</v>
      </c>
      <c r="CJ185">
        <v>0.9800011071428573</v>
      </c>
      <c r="CK185">
        <v>0.01999868928571428</v>
      </c>
      <c r="CL185">
        <v>0</v>
      </c>
      <c r="CM185">
        <v>2.150010714285715</v>
      </c>
      <c r="CN185">
        <v>0</v>
      </c>
      <c r="CO185">
        <v>3346.6725</v>
      </c>
      <c r="CP185">
        <v>17337.41071428571</v>
      </c>
      <c r="CQ185">
        <v>37.05778571428571</v>
      </c>
      <c r="CR185">
        <v>38.37478571428572</v>
      </c>
      <c r="CS185">
        <v>37.27425</v>
      </c>
      <c r="CT185">
        <v>36.67389285714285</v>
      </c>
      <c r="CU185">
        <v>36.85475</v>
      </c>
      <c r="CV185">
        <v>1959.91</v>
      </c>
      <c r="CW185">
        <v>39.99428571428572</v>
      </c>
      <c r="CX185">
        <v>0</v>
      </c>
      <c r="CY185">
        <v>1679508677.7</v>
      </c>
      <c r="CZ185">
        <v>0</v>
      </c>
      <c r="DA185">
        <v>0</v>
      </c>
      <c r="DB185" t="s">
        <v>356</v>
      </c>
      <c r="DC185">
        <v>1679454360.5</v>
      </c>
      <c r="DD185">
        <v>1679454360.5</v>
      </c>
      <c r="DE185">
        <v>0</v>
      </c>
      <c r="DF185">
        <v>-0.152</v>
      </c>
      <c r="DG185">
        <v>-0.046</v>
      </c>
      <c r="DH185">
        <v>3.296</v>
      </c>
      <c r="DI185">
        <v>0.35</v>
      </c>
      <c r="DJ185">
        <v>420</v>
      </c>
      <c r="DK185">
        <v>24</v>
      </c>
      <c r="DL185">
        <v>0.27</v>
      </c>
      <c r="DM185">
        <v>0.09</v>
      </c>
      <c r="DN185">
        <v>-34.0505175</v>
      </c>
      <c r="DO185">
        <v>-0.4390795497184464</v>
      </c>
      <c r="DP185">
        <v>0.07322458906508132</v>
      </c>
      <c r="DQ185">
        <v>0</v>
      </c>
      <c r="DR185">
        <v>0.7957359000000001</v>
      </c>
      <c r="DS185">
        <v>-0.05176986866791823</v>
      </c>
      <c r="DT185">
        <v>0.005078281617830977</v>
      </c>
      <c r="DU185">
        <v>1</v>
      </c>
      <c r="DV185">
        <v>1</v>
      </c>
      <c r="DW185">
        <v>2</v>
      </c>
      <c r="DX185" t="s">
        <v>357</v>
      </c>
      <c r="DY185">
        <v>2.98082</v>
      </c>
      <c r="DZ185">
        <v>2.72836</v>
      </c>
      <c r="EA185">
        <v>0.172683</v>
      </c>
      <c r="EB185">
        <v>0.177421</v>
      </c>
      <c r="EC185">
        <v>0.10739</v>
      </c>
      <c r="ED185">
        <v>0.105873</v>
      </c>
      <c r="EE185">
        <v>24886.5</v>
      </c>
      <c r="EF185">
        <v>24412.9</v>
      </c>
      <c r="EG185">
        <v>30605.6</v>
      </c>
      <c r="EH185">
        <v>29919.6</v>
      </c>
      <c r="EI185">
        <v>37680.6</v>
      </c>
      <c r="EJ185">
        <v>35213.1</v>
      </c>
      <c r="EK185">
        <v>46800.8</v>
      </c>
      <c r="EL185">
        <v>44487.4</v>
      </c>
      <c r="EM185">
        <v>1.88773</v>
      </c>
      <c r="EN185">
        <v>1.9116</v>
      </c>
      <c r="EO185">
        <v>0.12606</v>
      </c>
      <c r="EP185">
        <v>0</v>
      </c>
      <c r="EQ185">
        <v>25.4635</v>
      </c>
      <c r="ER185">
        <v>999.9</v>
      </c>
      <c r="ES185">
        <v>50.5</v>
      </c>
      <c r="ET185">
        <v>29.9</v>
      </c>
      <c r="EU185">
        <v>23.7393</v>
      </c>
      <c r="EV185">
        <v>63.3608</v>
      </c>
      <c r="EW185">
        <v>22.3037</v>
      </c>
      <c r="EX185">
        <v>1</v>
      </c>
      <c r="EY185">
        <v>-0.129329</v>
      </c>
      <c r="EZ185">
        <v>0.107051</v>
      </c>
      <c r="FA185">
        <v>20.2058</v>
      </c>
      <c r="FB185">
        <v>5.23122</v>
      </c>
      <c r="FC185">
        <v>11.968</v>
      </c>
      <c r="FD185">
        <v>4.9709</v>
      </c>
      <c r="FE185">
        <v>3.28965</v>
      </c>
      <c r="FF185">
        <v>9999</v>
      </c>
      <c r="FG185">
        <v>9999</v>
      </c>
      <c r="FH185">
        <v>9999</v>
      </c>
      <c r="FI185">
        <v>999.9</v>
      </c>
      <c r="FJ185">
        <v>4.97292</v>
      </c>
      <c r="FK185">
        <v>1.87698</v>
      </c>
      <c r="FL185">
        <v>1.87507</v>
      </c>
      <c r="FM185">
        <v>1.8779</v>
      </c>
      <c r="FN185">
        <v>1.87458</v>
      </c>
      <c r="FO185">
        <v>1.87823</v>
      </c>
      <c r="FP185">
        <v>1.87531</v>
      </c>
      <c r="FQ185">
        <v>1.87638</v>
      </c>
      <c r="FR185">
        <v>0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5.4</v>
      </c>
      <c r="GF185">
        <v>0.3605</v>
      </c>
      <c r="GG185">
        <v>1.972114183739502</v>
      </c>
      <c r="GH185">
        <v>0.004449671774874308</v>
      </c>
      <c r="GI185">
        <v>-1.829466635312074E-06</v>
      </c>
      <c r="GJ185">
        <v>4.661545964856727E-10</v>
      </c>
      <c r="GK185">
        <v>0.005649818396270764</v>
      </c>
      <c r="GL185">
        <v>0.003047750899037379</v>
      </c>
      <c r="GM185">
        <v>0.0005145890388989142</v>
      </c>
      <c r="GN185">
        <v>-5.930110997495773E-07</v>
      </c>
      <c r="GO185">
        <v>0</v>
      </c>
      <c r="GP185">
        <v>2134</v>
      </c>
      <c r="GQ185">
        <v>1</v>
      </c>
      <c r="GR185">
        <v>23</v>
      </c>
      <c r="GS185">
        <v>904.8</v>
      </c>
      <c r="GT185">
        <v>904.8</v>
      </c>
      <c r="GU185">
        <v>2.62451</v>
      </c>
      <c r="GV185">
        <v>2.52808</v>
      </c>
      <c r="GW185">
        <v>1.39893</v>
      </c>
      <c r="GX185">
        <v>2.3584</v>
      </c>
      <c r="GY185">
        <v>1.44897</v>
      </c>
      <c r="GZ185">
        <v>2.49512</v>
      </c>
      <c r="HA185">
        <v>36.1285</v>
      </c>
      <c r="HB185">
        <v>24.0612</v>
      </c>
      <c r="HC185">
        <v>18</v>
      </c>
      <c r="HD185">
        <v>488.909</v>
      </c>
      <c r="HE185">
        <v>475.115</v>
      </c>
      <c r="HF185">
        <v>24.7934</v>
      </c>
      <c r="HG185">
        <v>25.4408</v>
      </c>
      <c r="HH185">
        <v>30.0003</v>
      </c>
      <c r="HI185">
        <v>25.2571</v>
      </c>
      <c r="HJ185">
        <v>25.3286</v>
      </c>
      <c r="HK185">
        <v>52.5696</v>
      </c>
      <c r="HL185">
        <v>10.6841</v>
      </c>
      <c r="HM185">
        <v>100</v>
      </c>
      <c r="HN185">
        <v>24.7795</v>
      </c>
      <c r="HO185">
        <v>1223.24</v>
      </c>
      <c r="HP185">
        <v>23.4081</v>
      </c>
      <c r="HQ185">
        <v>101.156</v>
      </c>
      <c r="HR185">
        <v>102.302</v>
      </c>
    </row>
    <row r="186" spans="1:226">
      <c r="A186">
        <v>170</v>
      </c>
      <c r="B186">
        <v>1679508652.6</v>
      </c>
      <c r="C186">
        <v>3396.5</v>
      </c>
      <c r="D186" t="s">
        <v>699</v>
      </c>
      <c r="E186" t="s">
        <v>700</v>
      </c>
      <c r="F186">
        <v>5</v>
      </c>
      <c r="G186" t="s">
        <v>353</v>
      </c>
      <c r="H186" t="s">
        <v>354</v>
      </c>
      <c r="I186">
        <v>1679508645.1</v>
      </c>
      <c r="J186">
        <f>(K186)/1000</f>
        <v>0</v>
      </c>
      <c r="K186">
        <f>IF(BF186, AN186, AH186)</f>
        <v>0</v>
      </c>
      <c r="L186">
        <f>IF(BF186, AI186, AG186)</f>
        <v>0</v>
      </c>
      <c r="M186">
        <f>BH186 - IF(AU186&gt;1, L186*BB186*100.0/(AW186*BV186), 0)</f>
        <v>0</v>
      </c>
      <c r="N186">
        <f>((T186-J186/2)*M186-L186)/(T186+J186/2)</f>
        <v>0</v>
      </c>
      <c r="O186">
        <f>N186*(BO186+BP186)/1000.0</f>
        <v>0</v>
      </c>
      <c r="P186">
        <f>(BH186 - IF(AU186&gt;1, L186*BB186*100.0/(AW186*BV186), 0))*(BO186+BP186)/1000.0</f>
        <v>0</v>
      </c>
      <c r="Q186">
        <f>2.0/((1/S186-1/R186)+SIGN(S186)*SQRT((1/S186-1/R186)*(1/S186-1/R186) + 4*BC186/((BC186+1)*(BC186+1))*(2*1/S186*1/R186-1/R186*1/R186)))</f>
        <v>0</v>
      </c>
      <c r="R186">
        <f>IF(LEFT(BD186,1)&lt;&gt;"0",IF(LEFT(BD186,1)="1",3.0,BE186),$D$5+$E$5*(BV186*BO186/($K$5*1000))+$F$5*(BV186*BO186/($K$5*1000))*MAX(MIN(BB186,$J$5),$I$5)*MAX(MIN(BB186,$J$5),$I$5)+$G$5*MAX(MIN(BB186,$J$5),$I$5)*(BV186*BO186/($K$5*1000))+$H$5*(BV186*BO186/($K$5*1000))*(BV186*BO186/($K$5*1000)))</f>
        <v>0</v>
      </c>
      <c r="S186">
        <f>J186*(1000-(1000*0.61365*exp(17.502*W186/(240.97+W186))/(BO186+BP186)+BJ186)/2)/(1000*0.61365*exp(17.502*W186/(240.97+W186))/(BO186+BP186)-BJ186)</f>
        <v>0</v>
      </c>
      <c r="T186">
        <f>1/((BC186+1)/(Q186/1.6)+1/(R186/1.37)) + BC186/((BC186+1)/(Q186/1.6) + BC186/(R186/1.37))</f>
        <v>0</v>
      </c>
      <c r="U186">
        <f>(AX186*BA186)</f>
        <v>0</v>
      </c>
      <c r="V186">
        <f>(BQ186+(U186+2*0.95*5.67E-8*(((BQ186+$B$7)+273)^4-(BQ186+273)^4)-44100*J186)/(1.84*29.3*R186+8*0.95*5.67E-8*(BQ186+273)^3))</f>
        <v>0</v>
      </c>
      <c r="W186">
        <f>($C$7*BR186+$D$7*BS186+$E$7*V186)</f>
        <v>0</v>
      </c>
      <c r="X186">
        <f>0.61365*exp(17.502*W186/(240.97+W186))</f>
        <v>0</v>
      </c>
      <c r="Y186">
        <f>(Z186/AA186*100)</f>
        <v>0</v>
      </c>
      <c r="Z186">
        <f>BJ186*(BO186+BP186)/1000</f>
        <v>0</v>
      </c>
      <c r="AA186">
        <f>0.61365*exp(17.502*BQ186/(240.97+BQ186))</f>
        <v>0</v>
      </c>
      <c r="AB186">
        <f>(X186-BJ186*(BO186+BP186)/1000)</f>
        <v>0</v>
      </c>
      <c r="AC186">
        <f>(-J186*44100)</f>
        <v>0</v>
      </c>
      <c r="AD186">
        <f>2*29.3*R186*0.92*(BQ186-W186)</f>
        <v>0</v>
      </c>
      <c r="AE186">
        <f>2*0.95*5.67E-8*(((BQ186+$B$7)+273)^4-(W186+273)^4)</f>
        <v>0</v>
      </c>
      <c r="AF186">
        <f>U186+AE186+AC186+AD186</f>
        <v>0</v>
      </c>
      <c r="AG186">
        <f>BN186*AU186*(BI186-BH186*(1000-AU186*BK186)/(1000-AU186*BJ186))/(100*BB186)</f>
        <v>0</v>
      </c>
      <c r="AH186">
        <f>1000*BN186*AU186*(BJ186-BK186)/(100*BB186*(1000-AU186*BJ186))</f>
        <v>0</v>
      </c>
      <c r="AI186">
        <f>(AJ186 - AK186 - BO186*1E3/(8.314*(BQ186+273.15)) * AM186/BN186 * AL186) * BN186/(100*BB186) * (1000 - BK186)/1000</f>
        <v>0</v>
      </c>
      <c r="AJ186">
        <v>1239.649429544815</v>
      </c>
      <c r="AK186">
        <v>1213.682484848484</v>
      </c>
      <c r="AL186">
        <v>3.410009509106485</v>
      </c>
      <c r="AM186">
        <v>63.93369429513372</v>
      </c>
      <c r="AN186">
        <f>(AP186 - AO186 + BO186*1E3/(8.314*(BQ186+273.15)) * AR186/BN186 * AQ186) * BN186/(100*BB186) * 1000/(1000 - AP186)</f>
        <v>0</v>
      </c>
      <c r="AO186">
        <v>23.33772675387391</v>
      </c>
      <c r="AP186">
        <v>24.10966666666666</v>
      </c>
      <c r="AQ186">
        <v>-5.273132851480318E-06</v>
      </c>
      <c r="AR186">
        <v>100.9875523592358</v>
      </c>
      <c r="AS186">
        <v>3</v>
      </c>
      <c r="AT186">
        <v>1</v>
      </c>
      <c r="AU186">
        <f>IF(AS186*$H$13&gt;=AW186,1.0,(AW186/(AW186-AS186*$H$13)))</f>
        <v>0</v>
      </c>
      <c r="AV186">
        <f>(AU186-1)*100</f>
        <v>0</v>
      </c>
      <c r="AW186">
        <f>MAX(0,($B$13+$C$13*BV186)/(1+$D$13*BV186)*BO186/(BQ186+273)*$E$13)</f>
        <v>0</v>
      </c>
      <c r="AX186">
        <f>$B$11*BW186+$C$11*BX186+$F$11*CI186*(1-CL186)</f>
        <v>0</v>
      </c>
      <c r="AY186">
        <f>AX186*AZ186</f>
        <v>0</v>
      </c>
      <c r="AZ186">
        <f>($B$11*$D$9+$C$11*$D$9+$F$11*((CV186+CN186)/MAX(CV186+CN186+CW186, 0.1)*$I$9+CW186/MAX(CV186+CN186+CW186, 0.1)*$J$9))/($B$11+$C$11+$F$11)</f>
        <v>0</v>
      </c>
      <c r="BA186">
        <f>($B$11*$K$9+$C$11*$K$9+$F$11*((CV186+CN186)/MAX(CV186+CN186+CW186, 0.1)*$P$9+CW186/MAX(CV186+CN186+CW186, 0.1)*$Q$9))/($B$11+$C$11+$F$11)</f>
        <v>0</v>
      </c>
      <c r="BB186">
        <v>1.65</v>
      </c>
      <c r="BC186">
        <v>0.5</v>
      </c>
      <c r="BD186" t="s">
        <v>355</v>
      </c>
      <c r="BE186">
        <v>2</v>
      </c>
      <c r="BF186" t="b">
        <v>1</v>
      </c>
      <c r="BG186">
        <v>1679508645.1</v>
      </c>
      <c r="BH186">
        <v>1160.98</v>
      </c>
      <c r="BI186">
        <v>1195.08037037037</v>
      </c>
      <c r="BJ186">
        <v>24.11821111111111</v>
      </c>
      <c r="BK186">
        <v>23.33401851851852</v>
      </c>
      <c r="BL186">
        <v>1155.590740740741</v>
      </c>
      <c r="BM186">
        <v>23.75764444444444</v>
      </c>
      <c r="BN186">
        <v>500.0406296296296</v>
      </c>
      <c r="BO186">
        <v>90.11323703703702</v>
      </c>
      <c r="BP186">
        <v>0.09998199999999999</v>
      </c>
      <c r="BQ186">
        <v>26.54222962962963</v>
      </c>
      <c r="BR186">
        <v>27.52723703703704</v>
      </c>
      <c r="BS186">
        <v>999.9000000000001</v>
      </c>
      <c r="BT186">
        <v>0</v>
      </c>
      <c r="BU186">
        <v>0</v>
      </c>
      <c r="BV186">
        <v>10001.17037037037</v>
      </c>
      <c r="BW186">
        <v>0</v>
      </c>
      <c r="BX186">
        <v>9.32272</v>
      </c>
      <c r="BY186">
        <v>-34.09997407407408</v>
      </c>
      <c r="BZ186">
        <v>1189.673703703704</v>
      </c>
      <c r="CA186">
        <v>1223.631851851852</v>
      </c>
      <c r="CB186">
        <v>0.7841879259259259</v>
      </c>
      <c r="CC186">
        <v>1195.08037037037</v>
      </c>
      <c r="CD186">
        <v>23.33401851851852</v>
      </c>
      <c r="CE186">
        <v>2.173368518518519</v>
      </c>
      <c r="CF186">
        <v>2.102704074074074</v>
      </c>
      <c r="CG186">
        <v>18.76735555555555</v>
      </c>
      <c r="CH186">
        <v>18.23967777777778</v>
      </c>
      <c r="CI186">
        <v>1999.937777777778</v>
      </c>
      <c r="CJ186">
        <v>0.9800030000000001</v>
      </c>
      <c r="CK186">
        <v>0.01999673333333333</v>
      </c>
      <c r="CL186">
        <v>0</v>
      </c>
      <c r="CM186">
        <v>2.167440740740741</v>
      </c>
      <c r="CN186">
        <v>0</v>
      </c>
      <c r="CO186">
        <v>3348.184814814815</v>
      </c>
      <c r="CP186">
        <v>17337.6962962963</v>
      </c>
      <c r="CQ186">
        <v>37.20577777777778</v>
      </c>
      <c r="CR186">
        <v>38.52996296296296</v>
      </c>
      <c r="CS186">
        <v>37.40248148148148</v>
      </c>
      <c r="CT186">
        <v>36.81696296296296</v>
      </c>
      <c r="CU186">
        <v>36.97662962962963</v>
      </c>
      <c r="CV186">
        <v>1959.945185185185</v>
      </c>
      <c r="CW186">
        <v>39.99074074074074</v>
      </c>
      <c r="CX186">
        <v>0</v>
      </c>
      <c r="CY186">
        <v>1679508682.5</v>
      </c>
      <c r="CZ186">
        <v>0</v>
      </c>
      <c r="DA186">
        <v>0</v>
      </c>
      <c r="DB186" t="s">
        <v>356</v>
      </c>
      <c r="DC186">
        <v>1679454360.5</v>
      </c>
      <c r="DD186">
        <v>1679454360.5</v>
      </c>
      <c r="DE186">
        <v>0</v>
      </c>
      <c r="DF186">
        <v>-0.152</v>
      </c>
      <c r="DG186">
        <v>-0.046</v>
      </c>
      <c r="DH186">
        <v>3.296</v>
      </c>
      <c r="DI186">
        <v>0.35</v>
      </c>
      <c r="DJ186">
        <v>420</v>
      </c>
      <c r="DK186">
        <v>24</v>
      </c>
      <c r="DL186">
        <v>0.27</v>
      </c>
      <c r="DM186">
        <v>0.09</v>
      </c>
      <c r="DN186">
        <v>-34.0728225</v>
      </c>
      <c r="DO186">
        <v>-0.4878450281425476</v>
      </c>
      <c r="DP186">
        <v>0.07180823590473444</v>
      </c>
      <c r="DQ186">
        <v>0</v>
      </c>
      <c r="DR186">
        <v>0.790517775</v>
      </c>
      <c r="DS186">
        <v>-0.07394644277673727</v>
      </c>
      <c r="DT186">
        <v>0.007835831118928929</v>
      </c>
      <c r="DU186">
        <v>1</v>
      </c>
      <c r="DV186">
        <v>1</v>
      </c>
      <c r="DW186">
        <v>2</v>
      </c>
      <c r="DX186" t="s">
        <v>357</v>
      </c>
      <c r="DY186">
        <v>2.98089</v>
      </c>
      <c r="DZ186">
        <v>2.72826</v>
      </c>
      <c r="EA186">
        <v>0.174216</v>
      </c>
      <c r="EB186">
        <v>0.17894</v>
      </c>
      <c r="EC186">
        <v>0.107373</v>
      </c>
      <c r="ED186">
        <v>0.105985</v>
      </c>
      <c r="EE186">
        <v>24840.3</v>
      </c>
      <c r="EF186">
        <v>24367.6</v>
      </c>
      <c r="EG186">
        <v>30605.6</v>
      </c>
      <c r="EH186">
        <v>29919.3</v>
      </c>
      <c r="EI186">
        <v>37681.3</v>
      </c>
      <c r="EJ186">
        <v>35208.5</v>
      </c>
      <c r="EK186">
        <v>46800.7</v>
      </c>
      <c r="EL186">
        <v>44487.2</v>
      </c>
      <c r="EM186">
        <v>1.88773</v>
      </c>
      <c r="EN186">
        <v>1.91175</v>
      </c>
      <c r="EO186">
        <v>0.126071</v>
      </c>
      <c r="EP186">
        <v>0</v>
      </c>
      <c r="EQ186">
        <v>25.4645</v>
      </c>
      <c r="ER186">
        <v>999.9</v>
      </c>
      <c r="ES186">
        <v>50.5</v>
      </c>
      <c r="ET186">
        <v>29.9</v>
      </c>
      <c r="EU186">
        <v>23.7388</v>
      </c>
      <c r="EV186">
        <v>63.3408</v>
      </c>
      <c r="EW186">
        <v>22.5921</v>
      </c>
      <c r="EX186">
        <v>1</v>
      </c>
      <c r="EY186">
        <v>-0.128943</v>
      </c>
      <c r="EZ186">
        <v>0.138666</v>
      </c>
      <c r="FA186">
        <v>20.2058</v>
      </c>
      <c r="FB186">
        <v>5.23032</v>
      </c>
      <c r="FC186">
        <v>11.968</v>
      </c>
      <c r="FD186">
        <v>4.97085</v>
      </c>
      <c r="FE186">
        <v>3.28963</v>
      </c>
      <c r="FF186">
        <v>9999</v>
      </c>
      <c r="FG186">
        <v>9999</v>
      </c>
      <c r="FH186">
        <v>9999</v>
      </c>
      <c r="FI186">
        <v>999.9</v>
      </c>
      <c r="FJ186">
        <v>4.97295</v>
      </c>
      <c r="FK186">
        <v>1.877</v>
      </c>
      <c r="FL186">
        <v>1.87515</v>
      </c>
      <c r="FM186">
        <v>1.87797</v>
      </c>
      <c r="FN186">
        <v>1.87468</v>
      </c>
      <c r="FO186">
        <v>1.87834</v>
      </c>
      <c r="FP186">
        <v>1.87538</v>
      </c>
      <c r="FQ186">
        <v>1.87651</v>
      </c>
      <c r="FR186">
        <v>0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5.45</v>
      </c>
      <c r="GF186">
        <v>0.3603</v>
      </c>
      <c r="GG186">
        <v>1.972114183739502</v>
      </c>
      <c r="GH186">
        <v>0.004449671774874308</v>
      </c>
      <c r="GI186">
        <v>-1.829466635312074E-06</v>
      </c>
      <c r="GJ186">
        <v>4.661545964856727E-10</v>
      </c>
      <c r="GK186">
        <v>0.005649818396270764</v>
      </c>
      <c r="GL186">
        <v>0.003047750899037379</v>
      </c>
      <c r="GM186">
        <v>0.0005145890388989142</v>
      </c>
      <c r="GN186">
        <v>-5.930110997495773E-07</v>
      </c>
      <c r="GO186">
        <v>0</v>
      </c>
      <c r="GP186">
        <v>2134</v>
      </c>
      <c r="GQ186">
        <v>1</v>
      </c>
      <c r="GR186">
        <v>23</v>
      </c>
      <c r="GS186">
        <v>904.9</v>
      </c>
      <c r="GT186">
        <v>904.9</v>
      </c>
      <c r="GU186">
        <v>2.65259</v>
      </c>
      <c r="GV186">
        <v>2.5293</v>
      </c>
      <c r="GW186">
        <v>1.39893</v>
      </c>
      <c r="GX186">
        <v>2.3584</v>
      </c>
      <c r="GY186">
        <v>1.44897</v>
      </c>
      <c r="GZ186">
        <v>2.45483</v>
      </c>
      <c r="HA186">
        <v>36.152</v>
      </c>
      <c r="HB186">
        <v>24.07</v>
      </c>
      <c r="HC186">
        <v>18</v>
      </c>
      <c r="HD186">
        <v>488.912</v>
      </c>
      <c r="HE186">
        <v>475.227</v>
      </c>
      <c r="HF186">
        <v>24.7644</v>
      </c>
      <c r="HG186">
        <v>25.4418</v>
      </c>
      <c r="HH186">
        <v>30.0003</v>
      </c>
      <c r="HI186">
        <v>25.2576</v>
      </c>
      <c r="HJ186">
        <v>25.3304</v>
      </c>
      <c r="HK186">
        <v>53.1022</v>
      </c>
      <c r="HL186">
        <v>10.6841</v>
      </c>
      <c r="HM186">
        <v>100</v>
      </c>
      <c r="HN186">
        <v>24.7506</v>
      </c>
      <c r="HO186">
        <v>1243.27</v>
      </c>
      <c r="HP186">
        <v>23.4128</v>
      </c>
      <c r="HQ186">
        <v>101.156</v>
      </c>
      <c r="HR186">
        <v>102.301</v>
      </c>
    </row>
    <row r="187" spans="1:226">
      <c r="A187">
        <v>171</v>
      </c>
      <c r="B187">
        <v>1679508657.6</v>
      </c>
      <c r="C187">
        <v>3401.5</v>
      </c>
      <c r="D187" t="s">
        <v>701</v>
      </c>
      <c r="E187" t="s">
        <v>702</v>
      </c>
      <c r="F187">
        <v>5</v>
      </c>
      <c r="G187" t="s">
        <v>353</v>
      </c>
      <c r="H187" t="s">
        <v>354</v>
      </c>
      <c r="I187">
        <v>1679508649.814285</v>
      </c>
      <c r="J187">
        <f>(K187)/1000</f>
        <v>0</v>
      </c>
      <c r="K187">
        <f>IF(BF187, AN187, AH187)</f>
        <v>0</v>
      </c>
      <c r="L187">
        <f>IF(BF187, AI187, AG187)</f>
        <v>0</v>
      </c>
      <c r="M187">
        <f>BH187 - IF(AU187&gt;1, L187*BB187*100.0/(AW187*BV187), 0)</f>
        <v>0</v>
      </c>
      <c r="N187">
        <f>((T187-J187/2)*M187-L187)/(T187+J187/2)</f>
        <v>0</v>
      </c>
      <c r="O187">
        <f>N187*(BO187+BP187)/1000.0</f>
        <v>0</v>
      </c>
      <c r="P187">
        <f>(BH187 - IF(AU187&gt;1, L187*BB187*100.0/(AW187*BV187), 0))*(BO187+BP187)/1000.0</f>
        <v>0</v>
      </c>
      <c r="Q187">
        <f>2.0/((1/S187-1/R187)+SIGN(S187)*SQRT((1/S187-1/R187)*(1/S187-1/R187) + 4*BC187/((BC187+1)*(BC187+1))*(2*1/S187*1/R187-1/R187*1/R187)))</f>
        <v>0</v>
      </c>
      <c r="R187">
        <f>IF(LEFT(BD187,1)&lt;&gt;"0",IF(LEFT(BD187,1)="1",3.0,BE187),$D$5+$E$5*(BV187*BO187/($K$5*1000))+$F$5*(BV187*BO187/($K$5*1000))*MAX(MIN(BB187,$J$5),$I$5)*MAX(MIN(BB187,$J$5),$I$5)+$G$5*MAX(MIN(BB187,$J$5),$I$5)*(BV187*BO187/($K$5*1000))+$H$5*(BV187*BO187/($K$5*1000))*(BV187*BO187/($K$5*1000)))</f>
        <v>0</v>
      </c>
      <c r="S187">
        <f>J187*(1000-(1000*0.61365*exp(17.502*W187/(240.97+W187))/(BO187+BP187)+BJ187)/2)/(1000*0.61365*exp(17.502*W187/(240.97+W187))/(BO187+BP187)-BJ187)</f>
        <v>0</v>
      </c>
      <c r="T187">
        <f>1/((BC187+1)/(Q187/1.6)+1/(R187/1.37)) + BC187/((BC187+1)/(Q187/1.6) + BC187/(R187/1.37))</f>
        <v>0</v>
      </c>
      <c r="U187">
        <f>(AX187*BA187)</f>
        <v>0</v>
      </c>
      <c r="V187">
        <f>(BQ187+(U187+2*0.95*5.67E-8*(((BQ187+$B$7)+273)^4-(BQ187+273)^4)-44100*J187)/(1.84*29.3*R187+8*0.95*5.67E-8*(BQ187+273)^3))</f>
        <v>0</v>
      </c>
      <c r="W187">
        <f>($C$7*BR187+$D$7*BS187+$E$7*V187)</f>
        <v>0</v>
      </c>
      <c r="X187">
        <f>0.61365*exp(17.502*W187/(240.97+W187))</f>
        <v>0</v>
      </c>
      <c r="Y187">
        <f>(Z187/AA187*100)</f>
        <v>0</v>
      </c>
      <c r="Z187">
        <f>BJ187*(BO187+BP187)/1000</f>
        <v>0</v>
      </c>
      <c r="AA187">
        <f>0.61365*exp(17.502*BQ187/(240.97+BQ187))</f>
        <v>0</v>
      </c>
      <c r="AB187">
        <f>(X187-BJ187*(BO187+BP187)/1000)</f>
        <v>0</v>
      </c>
      <c r="AC187">
        <f>(-J187*44100)</f>
        <v>0</v>
      </c>
      <c r="AD187">
        <f>2*29.3*R187*0.92*(BQ187-W187)</f>
        <v>0</v>
      </c>
      <c r="AE187">
        <f>2*0.95*5.67E-8*(((BQ187+$B$7)+273)^4-(W187+273)^4)</f>
        <v>0</v>
      </c>
      <c r="AF187">
        <f>U187+AE187+AC187+AD187</f>
        <v>0</v>
      </c>
      <c r="AG187">
        <f>BN187*AU187*(BI187-BH187*(1000-AU187*BK187)/(1000-AU187*BJ187))/(100*BB187)</f>
        <v>0</v>
      </c>
      <c r="AH187">
        <f>1000*BN187*AU187*(BJ187-BK187)/(100*BB187*(1000-AU187*BJ187))</f>
        <v>0</v>
      </c>
      <c r="AI187">
        <f>(AJ187 - AK187 - BO187*1E3/(8.314*(BQ187+273.15)) * AM187/BN187 * AL187) * BN187/(100*BB187) * (1000 - BK187)/1000</f>
        <v>0</v>
      </c>
      <c r="AJ187">
        <v>1256.868174229825</v>
      </c>
      <c r="AK187">
        <v>1230.859212121212</v>
      </c>
      <c r="AL187">
        <v>3.430446908149697</v>
      </c>
      <c r="AM187">
        <v>63.93369429513372</v>
      </c>
      <c r="AN187">
        <f>(AP187 - AO187 + BO187*1E3/(8.314*(BQ187+273.15)) * AR187/BN187 * AQ187) * BN187/(100*BB187) * 1000/(1000 - AP187)</f>
        <v>0</v>
      </c>
      <c r="AO187">
        <v>23.37861323421628</v>
      </c>
      <c r="AP187">
        <v>24.12277333333333</v>
      </c>
      <c r="AQ187">
        <v>9.136017395095354E-06</v>
      </c>
      <c r="AR187">
        <v>100.9875523592358</v>
      </c>
      <c r="AS187">
        <v>3</v>
      </c>
      <c r="AT187">
        <v>1</v>
      </c>
      <c r="AU187">
        <f>IF(AS187*$H$13&gt;=AW187,1.0,(AW187/(AW187-AS187*$H$13)))</f>
        <v>0</v>
      </c>
      <c r="AV187">
        <f>(AU187-1)*100</f>
        <v>0</v>
      </c>
      <c r="AW187">
        <f>MAX(0,($B$13+$C$13*BV187)/(1+$D$13*BV187)*BO187/(BQ187+273)*$E$13)</f>
        <v>0</v>
      </c>
      <c r="AX187">
        <f>$B$11*BW187+$C$11*BX187+$F$11*CI187*(1-CL187)</f>
        <v>0</v>
      </c>
      <c r="AY187">
        <f>AX187*AZ187</f>
        <v>0</v>
      </c>
      <c r="AZ187">
        <f>($B$11*$D$9+$C$11*$D$9+$F$11*((CV187+CN187)/MAX(CV187+CN187+CW187, 0.1)*$I$9+CW187/MAX(CV187+CN187+CW187, 0.1)*$J$9))/($B$11+$C$11+$F$11)</f>
        <v>0</v>
      </c>
      <c r="BA187">
        <f>($B$11*$K$9+$C$11*$K$9+$F$11*((CV187+CN187)/MAX(CV187+CN187+CW187, 0.1)*$P$9+CW187/MAX(CV187+CN187+CW187, 0.1)*$Q$9))/($B$11+$C$11+$F$11)</f>
        <v>0</v>
      </c>
      <c r="BB187">
        <v>1.65</v>
      </c>
      <c r="BC187">
        <v>0.5</v>
      </c>
      <c r="BD187" t="s">
        <v>355</v>
      </c>
      <c r="BE187">
        <v>2</v>
      </c>
      <c r="BF187" t="b">
        <v>1</v>
      </c>
      <c r="BG187">
        <v>1679508649.814285</v>
      </c>
      <c r="BH187">
        <v>1176.783571428572</v>
      </c>
      <c r="BI187">
        <v>1210.91</v>
      </c>
      <c r="BJ187">
        <v>24.11628571428571</v>
      </c>
      <c r="BK187">
        <v>23.34823214285714</v>
      </c>
      <c r="BL187">
        <v>1171.360714285714</v>
      </c>
      <c r="BM187">
        <v>23.75577857142857</v>
      </c>
      <c r="BN187">
        <v>500.0460714285714</v>
      </c>
      <c r="BO187">
        <v>90.11483928571427</v>
      </c>
      <c r="BP187">
        <v>0.1000150821428571</v>
      </c>
      <c r="BQ187">
        <v>26.54001071428572</v>
      </c>
      <c r="BR187">
        <v>27.528875</v>
      </c>
      <c r="BS187">
        <v>999.9000000000002</v>
      </c>
      <c r="BT187">
        <v>0</v>
      </c>
      <c r="BU187">
        <v>0</v>
      </c>
      <c r="BV187">
        <v>10000.25357142857</v>
      </c>
      <c r="BW187">
        <v>0</v>
      </c>
      <c r="BX187">
        <v>9.32272</v>
      </c>
      <c r="BY187">
        <v>-34.12665357142857</v>
      </c>
      <c r="BZ187">
        <v>1205.864642857143</v>
      </c>
      <c r="CA187">
        <v>1239.858928571428</v>
      </c>
      <c r="CB187">
        <v>0.7680559285714285</v>
      </c>
      <c r="CC187">
        <v>1210.91</v>
      </c>
      <c r="CD187">
        <v>23.34823214285714</v>
      </c>
      <c r="CE187">
        <v>2.173235</v>
      </c>
      <c r="CF187">
        <v>2.104021428571428</v>
      </c>
      <c r="CG187">
        <v>18.76636428571429</v>
      </c>
      <c r="CH187">
        <v>18.24966071428571</v>
      </c>
      <c r="CI187">
        <v>1999.941428571429</v>
      </c>
      <c r="CJ187">
        <v>0.9800041071428572</v>
      </c>
      <c r="CK187">
        <v>0.01999558928571429</v>
      </c>
      <c r="CL187">
        <v>0</v>
      </c>
      <c r="CM187">
        <v>2.127521428571428</v>
      </c>
      <c r="CN187">
        <v>0</v>
      </c>
      <c r="CO187">
        <v>3349.5575</v>
      </c>
      <c r="CP187">
        <v>17337.73214285714</v>
      </c>
      <c r="CQ187">
        <v>37.30328571428571</v>
      </c>
      <c r="CR187">
        <v>38.67392857142857</v>
      </c>
      <c r="CS187">
        <v>37.49525</v>
      </c>
      <c r="CT187">
        <v>36.95510714285714</v>
      </c>
      <c r="CU187">
        <v>37.07557142857143</v>
      </c>
      <c r="CV187">
        <v>1959.950714285714</v>
      </c>
      <c r="CW187">
        <v>39.99</v>
      </c>
      <c r="CX187">
        <v>0</v>
      </c>
      <c r="CY187">
        <v>1679508687.9</v>
      </c>
      <c r="CZ187">
        <v>0</v>
      </c>
      <c r="DA187">
        <v>0</v>
      </c>
      <c r="DB187" t="s">
        <v>356</v>
      </c>
      <c r="DC187">
        <v>1679454360.5</v>
      </c>
      <c r="DD187">
        <v>1679454360.5</v>
      </c>
      <c r="DE187">
        <v>0</v>
      </c>
      <c r="DF187">
        <v>-0.152</v>
      </c>
      <c r="DG187">
        <v>-0.046</v>
      </c>
      <c r="DH187">
        <v>3.296</v>
      </c>
      <c r="DI187">
        <v>0.35</v>
      </c>
      <c r="DJ187">
        <v>420</v>
      </c>
      <c r="DK187">
        <v>24</v>
      </c>
      <c r="DL187">
        <v>0.27</v>
      </c>
      <c r="DM187">
        <v>0.09</v>
      </c>
      <c r="DN187">
        <v>-34.09657560975609</v>
      </c>
      <c r="DO187">
        <v>-0.4043958188154152</v>
      </c>
      <c r="DP187">
        <v>0.068338311150991</v>
      </c>
      <c r="DQ187">
        <v>0</v>
      </c>
      <c r="DR187">
        <v>0.7758213902439024</v>
      </c>
      <c r="DS187">
        <v>-0.1875006898954707</v>
      </c>
      <c r="DT187">
        <v>0.02068345543721646</v>
      </c>
      <c r="DU187">
        <v>0</v>
      </c>
      <c r="DV187">
        <v>0</v>
      </c>
      <c r="DW187">
        <v>2</v>
      </c>
      <c r="DX187" t="s">
        <v>397</v>
      </c>
      <c r="DY187">
        <v>2.98087</v>
      </c>
      <c r="DZ187">
        <v>2.72803</v>
      </c>
      <c r="EA187">
        <v>0.175733</v>
      </c>
      <c r="EB187">
        <v>0.180443</v>
      </c>
      <c r="EC187">
        <v>0.107412</v>
      </c>
      <c r="ED187">
        <v>0.106032</v>
      </c>
      <c r="EE187">
        <v>24794.2</v>
      </c>
      <c r="EF187">
        <v>24323.1</v>
      </c>
      <c r="EG187">
        <v>30604.9</v>
      </c>
      <c r="EH187">
        <v>29919.4</v>
      </c>
      <c r="EI187">
        <v>37679.1</v>
      </c>
      <c r="EJ187">
        <v>35206.8</v>
      </c>
      <c r="EK187">
        <v>46799.9</v>
      </c>
      <c r="EL187">
        <v>44487.3</v>
      </c>
      <c r="EM187">
        <v>1.88765</v>
      </c>
      <c r="EN187">
        <v>1.91185</v>
      </c>
      <c r="EO187">
        <v>0.125997</v>
      </c>
      <c r="EP187">
        <v>0</v>
      </c>
      <c r="EQ187">
        <v>25.4667</v>
      </c>
      <c r="ER187">
        <v>999.9</v>
      </c>
      <c r="ES187">
        <v>50.5</v>
      </c>
      <c r="ET187">
        <v>29.9</v>
      </c>
      <c r="EU187">
        <v>23.7378</v>
      </c>
      <c r="EV187">
        <v>63.4108</v>
      </c>
      <c r="EW187">
        <v>22.3478</v>
      </c>
      <c r="EX187">
        <v>1</v>
      </c>
      <c r="EY187">
        <v>-0.128814</v>
      </c>
      <c r="EZ187">
        <v>0.147083</v>
      </c>
      <c r="FA187">
        <v>20.2058</v>
      </c>
      <c r="FB187">
        <v>5.22987</v>
      </c>
      <c r="FC187">
        <v>11.968</v>
      </c>
      <c r="FD187">
        <v>4.9698</v>
      </c>
      <c r="FE187">
        <v>3.28953</v>
      </c>
      <c r="FF187">
        <v>9999</v>
      </c>
      <c r="FG187">
        <v>9999</v>
      </c>
      <c r="FH187">
        <v>9999</v>
      </c>
      <c r="FI187">
        <v>999.9</v>
      </c>
      <c r="FJ187">
        <v>4.97293</v>
      </c>
      <c r="FK187">
        <v>1.87704</v>
      </c>
      <c r="FL187">
        <v>1.87515</v>
      </c>
      <c r="FM187">
        <v>1.87797</v>
      </c>
      <c r="FN187">
        <v>1.87469</v>
      </c>
      <c r="FO187">
        <v>1.87835</v>
      </c>
      <c r="FP187">
        <v>1.8754</v>
      </c>
      <c r="FQ187">
        <v>1.87651</v>
      </c>
      <c r="FR187">
        <v>0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5.47</v>
      </c>
      <c r="GF187">
        <v>0.3607</v>
      </c>
      <c r="GG187">
        <v>1.972114183739502</v>
      </c>
      <c r="GH187">
        <v>0.004449671774874308</v>
      </c>
      <c r="GI187">
        <v>-1.829466635312074E-06</v>
      </c>
      <c r="GJ187">
        <v>4.661545964856727E-10</v>
      </c>
      <c r="GK187">
        <v>0.005649818396270764</v>
      </c>
      <c r="GL187">
        <v>0.003047750899037379</v>
      </c>
      <c r="GM187">
        <v>0.0005145890388989142</v>
      </c>
      <c r="GN187">
        <v>-5.930110997495773E-07</v>
      </c>
      <c r="GO187">
        <v>0</v>
      </c>
      <c r="GP187">
        <v>2134</v>
      </c>
      <c r="GQ187">
        <v>1</v>
      </c>
      <c r="GR187">
        <v>23</v>
      </c>
      <c r="GS187">
        <v>905</v>
      </c>
      <c r="GT187">
        <v>905</v>
      </c>
      <c r="GU187">
        <v>2.68066</v>
      </c>
      <c r="GV187">
        <v>2.53052</v>
      </c>
      <c r="GW187">
        <v>1.39893</v>
      </c>
      <c r="GX187">
        <v>2.3584</v>
      </c>
      <c r="GY187">
        <v>1.44897</v>
      </c>
      <c r="GZ187">
        <v>2.53174</v>
      </c>
      <c r="HA187">
        <v>36.152</v>
      </c>
      <c r="HB187">
        <v>24.0612</v>
      </c>
      <c r="HC187">
        <v>18</v>
      </c>
      <c r="HD187">
        <v>488.885</v>
      </c>
      <c r="HE187">
        <v>475.301</v>
      </c>
      <c r="HF187">
        <v>24.7347</v>
      </c>
      <c r="HG187">
        <v>25.4435</v>
      </c>
      <c r="HH187">
        <v>30.0003</v>
      </c>
      <c r="HI187">
        <v>25.2594</v>
      </c>
      <c r="HJ187">
        <v>25.3315</v>
      </c>
      <c r="HK187">
        <v>53.7171</v>
      </c>
      <c r="HL187">
        <v>10.6841</v>
      </c>
      <c r="HM187">
        <v>100</v>
      </c>
      <c r="HN187">
        <v>24.7255</v>
      </c>
      <c r="HO187">
        <v>1256.65</v>
      </c>
      <c r="HP187">
        <v>23.4122</v>
      </c>
      <c r="HQ187">
        <v>101.154</v>
      </c>
      <c r="HR187">
        <v>102.302</v>
      </c>
    </row>
    <row r="188" spans="1:226">
      <c r="A188">
        <v>172</v>
      </c>
      <c r="B188">
        <v>1679508662.6</v>
      </c>
      <c r="C188">
        <v>3406.5</v>
      </c>
      <c r="D188" t="s">
        <v>703</v>
      </c>
      <c r="E188" t="s">
        <v>704</v>
      </c>
      <c r="F188">
        <v>5</v>
      </c>
      <c r="G188" t="s">
        <v>353</v>
      </c>
      <c r="H188" t="s">
        <v>354</v>
      </c>
      <c r="I188">
        <v>1679508655.1</v>
      </c>
      <c r="J188">
        <f>(K188)/1000</f>
        <v>0</v>
      </c>
      <c r="K188">
        <f>IF(BF188, AN188, AH188)</f>
        <v>0</v>
      </c>
      <c r="L188">
        <f>IF(BF188, AI188, AG188)</f>
        <v>0</v>
      </c>
      <c r="M188">
        <f>BH188 - IF(AU188&gt;1, L188*BB188*100.0/(AW188*BV188), 0)</f>
        <v>0</v>
      </c>
      <c r="N188">
        <f>((T188-J188/2)*M188-L188)/(T188+J188/2)</f>
        <v>0</v>
      </c>
      <c r="O188">
        <f>N188*(BO188+BP188)/1000.0</f>
        <v>0</v>
      </c>
      <c r="P188">
        <f>(BH188 - IF(AU188&gt;1, L188*BB188*100.0/(AW188*BV188), 0))*(BO188+BP188)/1000.0</f>
        <v>0</v>
      </c>
      <c r="Q188">
        <f>2.0/((1/S188-1/R188)+SIGN(S188)*SQRT((1/S188-1/R188)*(1/S188-1/R188) + 4*BC188/((BC188+1)*(BC188+1))*(2*1/S188*1/R188-1/R188*1/R188)))</f>
        <v>0</v>
      </c>
      <c r="R188">
        <f>IF(LEFT(BD188,1)&lt;&gt;"0",IF(LEFT(BD188,1)="1",3.0,BE188),$D$5+$E$5*(BV188*BO188/($K$5*1000))+$F$5*(BV188*BO188/($K$5*1000))*MAX(MIN(BB188,$J$5),$I$5)*MAX(MIN(BB188,$J$5),$I$5)+$G$5*MAX(MIN(BB188,$J$5),$I$5)*(BV188*BO188/($K$5*1000))+$H$5*(BV188*BO188/($K$5*1000))*(BV188*BO188/($K$5*1000)))</f>
        <v>0</v>
      </c>
      <c r="S188">
        <f>J188*(1000-(1000*0.61365*exp(17.502*W188/(240.97+W188))/(BO188+BP188)+BJ188)/2)/(1000*0.61365*exp(17.502*W188/(240.97+W188))/(BO188+BP188)-BJ188)</f>
        <v>0</v>
      </c>
      <c r="T188">
        <f>1/((BC188+1)/(Q188/1.6)+1/(R188/1.37)) + BC188/((BC188+1)/(Q188/1.6) + BC188/(R188/1.37))</f>
        <v>0</v>
      </c>
      <c r="U188">
        <f>(AX188*BA188)</f>
        <v>0</v>
      </c>
      <c r="V188">
        <f>(BQ188+(U188+2*0.95*5.67E-8*(((BQ188+$B$7)+273)^4-(BQ188+273)^4)-44100*J188)/(1.84*29.3*R188+8*0.95*5.67E-8*(BQ188+273)^3))</f>
        <v>0</v>
      </c>
      <c r="W188">
        <f>($C$7*BR188+$D$7*BS188+$E$7*V188)</f>
        <v>0</v>
      </c>
      <c r="X188">
        <f>0.61365*exp(17.502*W188/(240.97+W188))</f>
        <v>0</v>
      </c>
      <c r="Y188">
        <f>(Z188/AA188*100)</f>
        <v>0</v>
      </c>
      <c r="Z188">
        <f>BJ188*(BO188+BP188)/1000</f>
        <v>0</v>
      </c>
      <c r="AA188">
        <f>0.61365*exp(17.502*BQ188/(240.97+BQ188))</f>
        <v>0</v>
      </c>
      <c r="AB188">
        <f>(X188-BJ188*(BO188+BP188)/1000)</f>
        <v>0</v>
      </c>
      <c r="AC188">
        <f>(-J188*44100)</f>
        <v>0</v>
      </c>
      <c r="AD188">
        <f>2*29.3*R188*0.92*(BQ188-W188)</f>
        <v>0</v>
      </c>
      <c r="AE188">
        <f>2*0.95*5.67E-8*(((BQ188+$B$7)+273)^4-(W188+273)^4)</f>
        <v>0</v>
      </c>
      <c r="AF188">
        <f>U188+AE188+AC188+AD188</f>
        <v>0</v>
      </c>
      <c r="AG188">
        <f>BN188*AU188*(BI188-BH188*(1000-AU188*BK188)/(1000-AU188*BJ188))/(100*BB188)</f>
        <v>0</v>
      </c>
      <c r="AH188">
        <f>1000*BN188*AU188*(BJ188-BK188)/(100*BB188*(1000-AU188*BJ188))</f>
        <v>0</v>
      </c>
      <c r="AI188">
        <f>(AJ188 - AK188 - BO188*1E3/(8.314*(BQ188+273.15)) * AM188/BN188 * AL188) * BN188/(100*BB188) * (1000 - BK188)/1000</f>
        <v>0</v>
      </c>
      <c r="AJ188">
        <v>1273.953959425333</v>
      </c>
      <c r="AK188">
        <v>1248.038727272727</v>
      </c>
      <c r="AL188">
        <v>3.425486528103218</v>
      </c>
      <c r="AM188">
        <v>63.93369429513372</v>
      </c>
      <c r="AN188">
        <f>(AP188 - AO188 + BO188*1E3/(8.314*(BQ188+273.15)) * AR188/BN188 * AQ188) * BN188/(100*BB188) * 1000/(1000 - AP188)</f>
        <v>0</v>
      </c>
      <c r="AO188">
        <v>23.37920940049679</v>
      </c>
      <c r="AP188">
        <v>24.12855030303029</v>
      </c>
      <c r="AQ188">
        <v>3.02680899493953E-06</v>
      </c>
      <c r="AR188">
        <v>100.9875523592358</v>
      </c>
      <c r="AS188">
        <v>3</v>
      </c>
      <c r="AT188">
        <v>1</v>
      </c>
      <c r="AU188">
        <f>IF(AS188*$H$13&gt;=AW188,1.0,(AW188/(AW188-AS188*$H$13)))</f>
        <v>0</v>
      </c>
      <c r="AV188">
        <f>(AU188-1)*100</f>
        <v>0</v>
      </c>
      <c r="AW188">
        <f>MAX(0,($B$13+$C$13*BV188)/(1+$D$13*BV188)*BO188/(BQ188+273)*$E$13)</f>
        <v>0</v>
      </c>
      <c r="AX188">
        <f>$B$11*BW188+$C$11*BX188+$F$11*CI188*(1-CL188)</f>
        <v>0</v>
      </c>
      <c r="AY188">
        <f>AX188*AZ188</f>
        <v>0</v>
      </c>
      <c r="AZ188">
        <f>($B$11*$D$9+$C$11*$D$9+$F$11*((CV188+CN188)/MAX(CV188+CN188+CW188, 0.1)*$I$9+CW188/MAX(CV188+CN188+CW188, 0.1)*$J$9))/($B$11+$C$11+$F$11)</f>
        <v>0</v>
      </c>
      <c r="BA188">
        <f>($B$11*$K$9+$C$11*$K$9+$F$11*((CV188+CN188)/MAX(CV188+CN188+CW188, 0.1)*$P$9+CW188/MAX(CV188+CN188+CW188, 0.1)*$Q$9))/($B$11+$C$11+$F$11)</f>
        <v>0</v>
      </c>
      <c r="BB188">
        <v>1.65</v>
      </c>
      <c r="BC188">
        <v>0.5</v>
      </c>
      <c r="BD188" t="s">
        <v>355</v>
      </c>
      <c r="BE188">
        <v>2</v>
      </c>
      <c r="BF188" t="b">
        <v>1</v>
      </c>
      <c r="BG188">
        <v>1679508655.1</v>
      </c>
      <c r="BH188">
        <v>1194.502592592593</v>
      </c>
      <c r="BI188">
        <v>1228.602962962963</v>
      </c>
      <c r="BJ188">
        <v>24.1186</v>
      </c>
      <c r="BK188">
        <v>23.36513333333333</v>
      </c>
      <c r="BL188">
        <v>1189.041851851852</v>
      </c>
      <c r="BM188">
        <v>23.75804814814815</v>
      </c>
      <c r="BN188">
        <v>500.0308888888888</v>
      </c>
      <c r="BO188">
        <v>90.11615185185182</v>
      </c>
      <c r="BP188">
        <v>0.1000224888888889</v>
      </c>
      <c r="BQ188">
        <v>26.53780370370371</v>
      </c>
      <c r="BR188">
        <v>27.52683703703703</v>
      </c>
      <c r="BS188">
        <v>999.9000000000001</v>
      </c>
      <c r="BT188">
        <v>0</v>
      </c>
      <c r="BU188">
        <v>0</v>
      </c>
      <c r="BV188">
        <v>9995.385185185187</v>
      </c>
      <c r="BW188">
        <v>0</v>
      </c>
      <c r="BX188">
        <v>9.32272</v>
      </c>
      <c r="BY188">
        <v>-34.10148148148148</v>
      </c>
      <c r="BZ188">
        <v>1224.023333333333</v>
      </c>
      <c r="CA188">
        <v>1257.997777777778</v>
      </c>
      <c r="CB188">
        <v>0.7534845925925924</v>
      </c>
      <c r="CC188">
        <v>1228.602962962963</v>
      </c>
      <c r="CD188">
        <v>23.36513333333333</v>
      </c>
      <c r="CE188">
        <v>2.173476666666667</v>
      </c>
      <c r="CF188">
        <v>2.105574814814815</v>
      </c>
      <c r="CG188">
        <v>18.76813703703704</v>
      </c>
      <c r="CH188">
        <v>18.26141851851852</v>
      </c>
      <c r="CI188">
        <v>1999.962592592593</v>
      </c>
      <c r="CJ188">
        <v>0.9800053333333333</v>
      </c>
      <c r="CK188">
        <v>0.01999432222222223</v>
      </c>
      <c r="CL188">
        <v>0</v>
      </c>
      <c r="CM188">
        <v>2.128288888888889</v>
      </c>
      <c r="CN188">
        <v>0</v>
      </c>
      <c r="CO188">
        <v>3350.859259259259</v>
      </c>
      <c r="CP188">
        <v>17337.93703703704</v>
      </c>
      <c r="CQ188">
        <v>37.41870370370371</v>
      </c>
      <c r="CR188">
        <v>38.82385185185185</v>
      </c>
      <c r="CS188">
        <v>37.60618518518518</v>
      </c>
      <c r="CT188">
        <v>37.10618518518518</v>
      </c>
      <c r="CU188">
        <v>37.19174074074074</v>
      </c>
      <c r="CV188">
        <v>1959.971851851852</v>
      </c>
      <c r="CW188">
        <v>39.98962962962963</v>
      </c>
      <c r="CX188">
        <v>0</v>
      </c>
      <c r="CY188">
        <v>1679508692.7</v>
      </c>
      <c r="CZ188">
        <v>0</v>
      </c>
      <c r="DA188">
        <v>0</v>
      </c>
      <c r="DB188" t="s">
        <v>356</v>
      </c>
      <c r="DC188">
        <v>1679454360.5</v>
      </c>
      <c r="DD188">
        <v>1679454360.5</v>
      </c>
      <c r="DE188">
        <v>0</v>
      </c>
      <c r="DF188">
        <v>-0.152</v>
      </c>
      <c r="DG188">
        <v>-0.046</v>
      </c>
      <c r="DH188">
        <v>3.296</v>
      </c>
      <c r="DI188">
        <v>0.35</v>
      </c>
      <c r="DJ188">
        <v>420</v>
      </c>
      <c r="DK188">
        <v>24</v>
      </c>
      <c r="DL188">
        <v>0.27</v>
      </c>
      <c r="DM188">
        <v>0.09</v>
      </c>
      <c r="DN188">
        <v>-34.1154825</v>
      </c>
      <c r="DO188">
        <v>0.1905827392120062</v>
      </c>
      <c r="DP188">
        <v>0.03575655106060976</v>
      </c>
      <c r="DQ188">
        <v>0</v>
      </c>
      <c r="DR188">
        <v>0.76259005</v>
      </c>
      <c r="DS188">
        <v>-0.1851243377110708</v>
      </c>
      <c r="DT188">
        <v>0.02043202593717765</v>
      </c>
      <c r="DU188">
        <v>0</v>
      </c>
      <c r="DV188">
        <v>0</v>
      </c>
      <c r="DW188">
        <v>2</v>
      </c>
      <c r="DX188" t="s">
        <v>397</v>
      </c>
      <c r="DY188">
        <v>2.98111</v>
      </c>
      <c r="DZ188">
        <v>2.72875</v>
      </c>
      <c r="EA188">
        <v>0.177243</v>
      </c>
      <c r="EB188">
        <v>0.181942</v>
      </c>
      <c r="EC188">
        <v>0.10743</v>
      </c>
      <c r="ED188">
        <v>0.106029</v>
      </c>
      <c r="EE188">
        <v>24748.6</v>
      </c>
      <c r="EF188">
        <v>24278.4</v>
      </c>
      <c r="EG188">
        <v>30604.7</v>
      </c>
      <c r="EH188">
        <v>29919.2</v>
      </c>
      <c r="EI188">
        <v>37678.1</v>
      </c>
      <c r="EJ188">
        <v>35206.8</v>
      </c>
      <c r="EK188">
        <v>46799.4</v>
      </c>
      <c r="EL188">
        <v>44487</v>
      </c>
      <c r="EM188">
        <v>1.88775</v>
      </c>
      <c r="EN188">
        <v>1.91177</v>
      </c>
      <c r="EO188">
        <v>0.125293</v>
      </c>
      <c r="EP188">
        <v>0</v>
      </c>
      <c r="EQ188">
        <v>25.4688</v>
      </c>
      <c r="ER188">
        <v>999.9</v>
      </c>
      <c r="ES188">
        <v>50.5</v>
      </c>
      <c r="ET188">
        <v>29.9</v>
      </c>
      <c r="EU188">
        <v>23.7374</v>
      </c>
      <c r="EV188">
        <v>63.2408</v>
      </c>
      <c r="EW188">
        <v>22.1554</v>
      </c>
      <c r="EX188">
        <v>1</v>
      </c>
      <c r="EY188">
        <v>-0.128506</v>
      </c>
      <c r="EZ188">
        <v>0.179545</v>
      </c>
      <c r="FA188">
        <v>20.2059</v>
      </c>
      <c r="FB188">
        <v>5.22972</v>
      </c>
      <c r="FC188">
        <v>11.968</v>
      </c>
      <c r="FD188">
        <v>4.9709</v>
      </c>
      <c r="FE188">
        <v>3.28953</v>
      </c>
      <c r="FF188">
        <v>9999</v>
      </c>
      <c r="FG188">
        <v>9999</v>
      </c>
      <c r="FH188">
        <v>9999</v>
      </c>
      <c r="FI188">
        <v>999.9</v>
      </c>
      <c r="FJ188">
        <v>4.97293</v>
      </c>
      <c r="FK188">
        <v>1.87707</v>
      </c>
      <c r="FL188">
        <v>1.87515</v>
      </c>
      <c r="FM188">
        <v>1.87801</v>
      </c>
      <c r="FN188">
        <v>1.87469</v>
      </c>
      <c r="FO188">
        <v>1.87836</v>
      </c>
      <c r="FP188">
        <v>1.87539</v>
      </c>
      <c r="FQ188">
        <v>1.87652</v>
      </c>
      <c r="FR188">
        <v>0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5.51</v>
      </c>
      <c r="GF188">
        <v>0.3609</v>
      </c>
      <c r="GG188">
        <v>1.972114183739502</v>
      </c>
      <c r="GH188">
        <v>0.004449671774874308</v>
      </c>
      <c r="GI188">
        <v>-1.829466635312074E-06</v>
      </c>
      <c r="GJ188">
        <v>4.661545964856727E-10</v>
      </c>
      <c r="GK188">
        <v>0.005649818396270764</v>
      </c>
      <c r="GL188">
        <v>0.003047750899037379</v>
      </c>
      <c r="GM188">
        <v>0.0005145890388989142</v>
      </c>
      <c r="GN188">
        <v>-5.930110997495773E-07</v>
      </c>
      <c r="GO188">
        <v>0</v>
      </c>
      <c r="GP188">
        <v>2134</v>
      </c>
      <c r="GQ188">
        <v>1</v>
      </c>
      <c r="GR188">
        <v>23</v>
      </c>
      <c r="GS188">
        <v>905</v>
      </c>
      <c r="GT188">
        <v>905</v>
      </c>
      <c r="GU188">
        <v>2.70996</v>
      </c>
      <c r="GV188">
        <v>2.52563</v>
      </c>
      <c r="GW188">
        <v>1.39893</v>
      </c>
      <c r="GX188">
        <v>2.3584</v>
      </c>
      <c r="GY188">
        <v>1.44897</v>
      </c>
      <c r="GZ188">
        <v>2.45239</v>
      </c>
      <c r="HA188">
        <v>36.152</v>
      </c>
      <c r="HB188">
        <v>24.0612</v>
      </c>
      <c r="HC188">
        <v>18</v>
      </c>
      <c r="HD188">
        <v>488.952</v>
      </c>
      <c r="HE188">
        <v>475.265</v>
      </c>
      <c r="HF188">
        <v>24.7072</v>
      </c>
      <c r="HG188">
        <v>25.4452</v>
      </c>
      <c r="HH188">
        <v>30.0004</v>
      </c>
      <c r="HI188">
        <v>25.2613</v>
      </c>
      <c r="HJ188">
        <v>25.3329</v>
      </c>
      <c r="HK188">
        <v>54.2494</v>
      </c>
      <c r="HL188">
        <v>10.6841</v>
      </c>
      <c r="HM188">
        <v>100</v>
      </c>
      <c r="HN188">
        <v>24.6948</v>
      </c>
      <c r="HO188">
        <v>1276.69</v>
      </c>
      <c r="HP188">
        <v>23.4072</v>
      </c>
      <c r="HQ188">
        <v>101.153</v>
      </c>
      <c r="HR188">
        <v>102.301</v>
      </c>
    </row>
    <row r="189" spans="1:226">
      <c r="A189">
        <v>173</v>
      </c>
      <c r="B189">
        <v>1679508667.6</v>
      </c>
      <c r="C189">
        <v>3411.5</v>
      </c>
      <c r="D189" t="s">
        <v>705</v>
      </c>
      <c r="E189" t="s">
        <v>706</v>
      </c>
      <c r="F189">
        <v>5</v>
      </c>
      <c r="G189" t="s">
        <v>353</v>
      </c>
      <c r="H189" t="s">
        <v>354</v>
      </c>
      <c r="I189">
        <v>1679508659.814285</v>
      </c>
      <c r="J189">
        <f>(K189)/1000</f>
        <v>0</v>
      </c>
      <c r="K189">
        <f>IF(BF189, AN189, AH189)</f>
        <v>0</v>
      </c>
      <c r="L189">
        <f>IF(BF189, AI189, AG189)</f>
        <v>0</v>
      </c>
      <c r="M189">
        <f>BH189 - IF(AU189&gt;1, L189*BB189*100.0/(AW189*BV189), 0)</f>
        <v>0</v>
      </c>
      <c r="N189">
        <f>((T189-J189/2)*M189-L189)/(T189+J189/2)</f>
        <v>0</v>
      </c>
      <c r="O189">
        <f>N189*(BO189+BP189)/1000.0</f>
        <v>0</v>
      </c>
      <c r="P189">
        <f>(BH189 - IF(AU189&gt;1, L189*BB189*100.0/(AW189*BV189), 0))*(BO189+BP189)/1000.0</f>
        <v>0</v>
      </c>
      <c r="Q189">
        <f>2.0/((1/S189-1/R189)+SIGN(S189)*SQRT((1/S189-1/R189)*(1/S189-1/R189) + 4*BC189/((BC189+1)*(BC189+1))*(2*1/S189*1/R189-1/R189*1/R189)))</f>
        <v>0</v>
      </c>
      <c r="R189">
        <f>IF(LEFT(BD189,1)&lt;&gt;"0",IF(LEFT(BD189,1)="1",3.0,BE189),$D$5+$E$5*(BV189*BO189/($K$5*1000))+$F$5*(BV189*BO189/($K$5*1000))*MAX(MIN(BB189,$J$5),$I$5)*MAX(MIN(BB189,$J$5),$I$5)+$G$5*MAX(MIN(BB189,$J$5),$I$5)*(BV189*BO189/($K$5*1000))+$H$5*(BV189*BO189/($K$5*1000))*(BV189*BO189/($K$5*1000)))</f>
        <v>0</v>
      </c>
      <c r="S189">
        <f>J189*(1000-(1000*0.61365*exp(17.502*W189/(240.97+W189))/(BO189+BP189)+BJ189)/2)/(1000*0.61365*exp(17.502*W189/(240.97+W189))/(BO189+BP189)-BJ189)</f>
        <v>0</v>
      </c>
      <c r="T189">
        <f>1/((BC189+1)/(Q189/1.6)+1/(R189/1.37)) + BC189/((BC189+1)/(Q189/1.6) + BC189/(R189/1.37))</f>
        <v>0</v>
      </c>
      <c r="U189">
        <f>(AX189*BA189)</f>
        <v>0</v>
      </c>
      <c r="V189">
        <f>(BQ189+(U189+2*0.95*5.67E-8*(((BQ189+$B$7)+273)^4-(BQ189+273)^4)-44100*J189)/(1.84*29.3*R189+8*0.95*5.67E-8*(BQ189+273)^3))</f>
        <v>0</v>
      </c>
      <c r="W189">
        <f>($C$7*BR189+$D$7*BS189+$E$7*V189)</f>
        <v>0</v>
      </c>
      <c r="X189">
        <f>0.61365*exp(17.502*W189/(240.97+W189))</f>
        <v>0</v>
      </c>
      <c r="Y189">
        <f>(Z189/AA189*100)</f>
        <v>0</v>
      </c>
      <c r="Z189">
        <f>BJ189*(BO189+BP189)/1000</f>
        <v>0</v>
      </c>
      <c r="AA189">
        <f>0.61365*exp(17.502*BQ189/(240.97+BQ189))</f>
        <v>0</v>
      </c>
      <c r="AB189">
        <f>(X189-BJ189*(BO189+BP189)/1000)</f>
        <v>0</v>
      </c>
      <c r="AC189">
        <f>(-J189*44100)</f>
        <v>0</v>
      </c>
      <c r="AD189">
        <f>2*29.3*R189*0.92*(BQ189-W189)</f>
        <v>0</v>
      </c>
      <c r="AE189">
        <f>2*0.95*5.67E-8*(((BQ189+$B$7)+273)^4-(W189+273)^4)</f>
        <v>0</v>
      </c>
      <c r="AF189">
        <f>U189+AE189+AC189+AD189</f>
        <v>0</v>
      </c>
      <c r="AG189">
        <f>BN189*AU189*(BI189-BH189*(1000-AU189*BK189)/(1000-AU189*BJ189))/(100*BB189)</f>
        <v>0</v>
      </c>
      <c r="AH189">
        <f>1000*BN189*AU189*(BJ189-BK189)/(100*BB189*(1000-AU189*BJ189))</f>
        <v>0</v>
      </c>
      <c r="AI189">
        <f>(AJ189 - AK189 - BO189*1E3/(8.314*(BQ189+273.15)) * AM189/BN189 * AL189) * BN189/(100*BB189) * (1000 - BK189)/1000</f>
        <v>0</v>
      </c>
      <c r="AJ189">
        <v>1291.085786265426</v>
      </c>
      <c r="AK189">
        <v>1265.136303030303</v>
      </c>
      <c r="AL189">
        <v>3.424495510692061</v>
      </c>
      <c r="AM189">
        <v>63.93369429513372</v>
      </c>
      <c r="AN189">
        <f>(AP189 - AO189 + BO189*1E3/(8.314*(BQ189+273.15)) * AR189/BN189 * AQ189) * BN189/(100*BB189) * 1000/(1000 - AP189)</f>
        <v>0</v>
      </c>
      <c r="AO189">
        <v>23.37895789146987</v>
      </c>
      <c r="AP189">
        <v>24.12996</v>
      </c>
      <c r="AQ189">
        <v>7.786683325748365E-07</v>
      </c>
      <c r="AR189">
        <v>100.9875523592358</v>
      </c>
      <c r="AS189">
        <v>3</v>
      </c>
      <c r="AT189">
        <v>1</v>
      </c>
      <c r="AU189">
        <f>IF(AS189*$H$13&gt;=AW189,1.0,(AW189/(AW189-AS189*$H$13)))</f>
        <v>0</v>
      </c>
      <c r="AV189">
        <f>(AU189-1)*100</f>
        <v>0</v>
      </c>
      <c r="AW189">
        <f>MAX(0,($B$13+$C$13*BV189)/(1+$D$13*BV189)*BO189/(BQ189+273)*$E$13)</f>
        <v>0</v>
      </c>
      <c r="AX189">
        <f>$B$11*BW189+$C$11*BX189+$F$11*CI189*(1-CL189)</f>
        <v>0</v>
      </c>
      <c r="AY189">
        <f>AX189*AZ189</f>
        <v>0</v>
      </c>
      <c r="AZ189">
        <f>($B$11*$D$9+$C$11*$D$9+$F$11*((CV189+CN189)/MAX(CV189+CN189+CW189, 0.1)*$I$9+CW189/MAX(CV189+CN189+CW189, 0.1)*$J$9))/($B$11+$C$11+$F$11)</f>
        <v>0</v>
      </c>
      <c r="BA189">
        <f>($B$11*$K$9+$C$11*$K$9+$F$11*((CV189+CN189)/MAX(CV189+CN189+CW189, 0.1)*$P$9+CW189/MAX(CV189+CN189+CW189, 0.1)*$Q$9))/($B$11+$C$11+$F$11)</f>
        <v>0</v>
      </c>
      <c r="BB189">
        <v>1.65</v>
      </c>
      <c r="BC189">
        <v>0.5</v>
      </c>
      <c r="BD189" t="s">
        <v>355</v>
      </c>
      <c r="BE189">
        <v>2</v>
      </c>
      <c r="BF189" t="b">
        <v>1</v>
      </c>
      <c r="BG189">
        <v>1679508659.814285</v>
      </c>
      <c r="BH189">
        <v>1210.264285714286</v>
      </c>
      <c r="BI189">
        <v>1244.380357142857</v>
      </c>
      <c r="BJ189">
        <v>24.123825</v>
      </c>
      <c r="BK189">
        <v>23.37756785714285</v>
      </c>
      <c r="BL189">
        <v>1204.771428571428</v>
      </c>
      <c r="BM189">
        <v>23.76314642857144</v>
      </c>
      <c r="BN189">
        <v>500.0457142857143</v>
      </c>
      <c r="BO189">
        <v>90.11688571428571</v>
      </c>
      <c r="BP189">
        <v>0.1000260892857143</v>
      </c>
      <c r="BQ189">
        <v>26.53383214285714</v>
      </c>
      <c r="BR189">
        <v>27.52562142857143</v>
      </c>
      <c r="BS189">
        <v>999.9000000000002</v>
      </c>
      <c r="BT189">
        <v>0</v>
      </c>
      <c r="BU189">
        <v>0</v>
      </c>
      <c r="BV189">
        <v>9995.376785714285</v>
      </c>
      <c r="BW189">
        <v>0</v>
      </c>
      <c r="BX189">
        <v>9.32272</v>
      </c>
      <c r="BY189">
        <v>-34.11621071428571</v>
      </c>
      <c r="BZ189">
        <v>1240.181785714286</v>
      </c>
      <c r="CA189">
        <v>1274.168214285715</v>
      </c>
      <c r="CB189">
        <v>0.7462715357142857</v>
      </c>
      <c r="CC189">
        <v>1244.380357142857</v>
      </c>
      <c r="CD189">
        <v>23.37756785714285</v>
      </c>
      <c r="CE189">
        <v>2.173965</v>
      </c>
      <c r="CF189">
        <v>2.1067125</v>
      </c>
      <c r="CG189">
        <v>18.77173571428571</v>
      </c>
      <c r="CH189">
        <v>18.27003571428572</v>
      </c>
      <c r="CI189">
        <v>1999.961428571429</v>
      </c>
      <c r="CJ189">
        <v>0.9800062500000001</v>
      </c>
      <c r="CK189">
        <v>0.019993375</v>
      </c>
      <c r="CL189">
        <v>0</v>
      </c>
      <c r="CM189">
        <v>2.123328571428571</v>
      </c>
      <c r="CN189">
        <v>0</v>
      </c>
      <c r="CO189">
        <v>3351.831071428571</v>
      </c>
      <c r="CP189">
        <v>17337.93928571429</v>
      </c>
      <c r="CQ189">
        <v>37.49532142857142</v>
      </c>
      <c r="CR189">
        <v>38.95064285714285</v>
      </c>
      <c r="CS189">
        <v>37.71403571428571</v>
      </c>
      <c r="CT189">
        <v>37.24521428571428</v>
      </c>
      <c r="CU189">
        <v>37.29428571428571</v>
      </c>
      <c r="CV189">
        <v>1959.973214285714</v>
      </c>
      <c r="CW189">
        <v>39.98642857142858</v>
      </c>
      <c r="CX189">
        <v>0</v>
      </c>
      <c r="CY189">
        <v>1679508697.5</v>
      </c>
      <c r="CZ189">
        <v>0</v>
      </c>
      <c r="DA189">
        <v>0</v>
      </c>
      <c r="DB189" t="s">
        <v>356</v>
      </c>
      <c r="DC189">
        <v>1679454360.5</v>
      </c>
      <c r="DD189">
        <v>1679454360.5</v>
      </c>
      <c r="DE189">
        <v>0</v>
      </c>
      <c r="DF189">
        <v>-0.152</v>
      </c>
      <c r="DG189">
        <v>-0.046</v>
      </c>
      <c r="DH189">
        <v>3.296</v>
      </c>
      <c r="DI189">
        <v>0.35</v>
      </c>
      <c r="DJ189">
        <v>420</v>
      </c>
      <c r="DK189">
        <v>24</v>
      </c>
      <c r="DL189">
        <v>0.27</v>
      </c>
      <c r="DM189">
        <v>0.09</v>
      </c>
      <c r="DN189">
        <v>-34.115915</v>
      </c>
      <c r="DO189">
        <v>-0.09707617260782939</v>
      </c>
      <c r="DP189">
        <v>0.03744609158510395</v>
      </c>
      <c r="DQ189">
        <v>1</v>
      </c>
      <c r="DR189">
        <v>0.753159675</v>
      </c>
      <c r="DS189">
        <v>-0.07994434896810736</v>
      </c>
      <c r="DT189">
        <v>0.01410998450811959</v>
      </c>
      <c r="DU189">
        <v>1</v>
      </c>
      <c r="DV189">
        <v>2</v>
      </c>
      <c r="DW189">
        <v>2</v>
      </c>
      <c r="DX189" t="s">
        <v>438</v>
      </c>
      <c r="DY189">
        <v>2.981</v>
      </c>
      <c r="DZ189">
        <v>2.72833</v>
      </c>
      <c r="EA189">
        <v>0.178734</v>
      </c>
      <c r="EB189">
        <v>0.183428</v>
      </c>
      <c r="EC189">
        <v>0.107436</v>
      </c>
      <c r="ED189">
        <v>0.10603</v>
      </c>
      <c r="EE189">
        <v>24703.1</v>
      </c>
      <c r="EF189">
        <v>24234</v>
      </c>
      <c r="EG189">
        <v>30603.8</v>
      </c>
      <c r="EH189">
        <v>29918.7</v>
      </c>
      <c r="EI189">
        <v>37676.9</v>
      </c>
      <c r="EJ189">
        <v>35206.3</v>
      </c>
      <c r="EK189">
        <v>46798.1</v>
      </c>
      <c r="EL189">
        <v>44486.3</v>
      </c>
      <c r="EM189">
        <v>1.88755</v>
      </c>
      <c r="EN189">
        <v>1.91208</v>
      </c>
      <c r="EO189">
        <v>0.125378</v>
      </c>
      <c r="EP189">
        <v>0</v>
      </c>
      <c r="EQ189">
        <v>25.471</v>
      </c>
      <c r="ER189">
        <v>999.9</v>
      </c>
      <c r="ES189">
        <v>50.5</v>
      </c>
      <c r="ET189">
        <v>29.9</v>
      </c>
      <c r="EU189">
        <v>23.7348</v>
      </c>
      <c r="EV189">
        <v>63.1608</v>
      </c>
      <c r="EW189">
        <v>22.2516</v>
      </c>
      <c r="EX189">
        <v>1</v>
      </c>
      <c r="EY189">
        <v>-0.128369</v>
      </c>
      <c r="EZ189">
        <v>0.173796</v>
      </c>
      <c r="FA189">
        <v>20.206</v>
      </c>
      <c r="FB189">
        <v>5.23017</v>
      </c>
      <c r="FC189">
        <v>11.968</v>
      </c>
      <c r="FD189">
        <v>4.9708</v>
      </c>
      <c r="FE189">
        <v>3.28948</v>
      </c>
      <c r="FF189">
        <v>9999</v>
      </c>
      <c r="FG189">
        <v>9999</v>
      </c>
      <c r="FH189">
        <v>9999</v>
      </c>
      <c r="FI189">
        <v>999.9</v>
      </c>
      <c r="FJ189">
        <v>4.97295</v>
      </c>
      <c r="FK189">
        <v>1.87702</v>
      </c>
      <c r="FL189">
        <v>1.87514</v>
      </c>
      <c r="FM189">
        <v>1.87797</v>
      </c>
      <c r="FN189">
        <v>1.87466</v>
      </c>
      <c r="FO189">
        <v>1.87832</v>
      </c>
      <c r="FP189">
        <v>1.87536</v>
      </c>
      <c r="FQ189">
        <v>1.87647</v>
      </c>
      <c r="FR189">
        <v>0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5.55</v>
      </c>
      <c r="GF189">
        <v>0.3609</v>
      </c>
      <c r="GG189">
        <v>1.972114183739502</v>
      </c>
      <c r="GH189">
        <v>0.004449671774874308</v>
      </c>
      <c r="GI189">
        <v>-1.829466635312074E-06</v>
      </c>
      <c r="GJ189">
        <v>4.661545964856727E-10</v>
      </c>
      <c r="GK189">
        <v>0.005649818396270764</v>
      </c>
      <c r="GL189">
        <v>0.003047750899037379</v>
      </c>
      <c r="GM189">
        <v>0.0005145890388989142</v>
      </c>
      <c r="GN189">
        <v>-5.930110997495773E-07</v>
      </c>
      <c r="GO189">
        <v>0</v>
      </c>
      <c r="GP189">
        <v>2134</v>
      </c>
      <c r="GQ189">
        <v>1</v>
      </c>
      <c r="GR189">
        <v>23</v>
      </c>
      <c r="GS189">
        <v>905.1</v>
      </c>
      <c r="GT189">
        <v>905.1</v>
      </c>
      <c r="GU189">
        <v>2.73804</v>
      </c>
      <c r="GV189">
        <v>2.5293</v>
      </c>
      <c r="GW189">
        <v>1.39893</v>
      </c>
      <c r="GX189">
        <v>2.35962</v>
      </c>
      <c r="GY189">
        <v>1.44897</v>
      </c>
      <c r="GZ189">
        <v>2.49512</v>
      </c>
      <c r="HA189">
        <v>36.152</v>
      </c>
      <c r="HB189">
        <v>24.0612</v>
      </c>
      <c r="HC189">
        <v>18</v>
      </c>
      <c r="HD189">
        <v>488.852</v>
      </c>
      <c r="HE189">
        <v>475.474</v>
      </c>
      <c r="HF189">
        <v>24.6792</v>
      </c>
      <c r="HG189">
        <v>25.4474</v>
      </c>
      <c r="HH189">
        <v>30.0002</v>
      </c>
      <c r="HI189">
        <v>25.2624</v>
      </c>
      <c r="HJ189">
        <v>25.3347</v>
      </c>
      <c r="HK189">
        <v>54.8603</v>
      </c>
      <c r="HL189">
        <v>10.6841</v>
      </c>
      <c r="HM189">
        <v>100</v>
      </c>
      <c r="HN189">
        <v>24.6729</v>
      </c>
      <c r="HO189">
        <v>1290.1</v>
      </c>
      <c r="HP189">
        <v>23.4077</v>
      </c>
      <c r="HQ189">
        <v>101.15</v>
      </c>
      <c r="HR189">
        <v>102.299</v>
      </c>
    </row>
    <row r="190" spans="1:226">
      <c r="A190">
        <v>174</v>
      </c>
      <c r="B190">
        <v>1679508672.1</v>
      </c>
      <c r="C190">
        <v>3416</v>
      </c>
      <c r="D190" t="s">
        <v>707</v>
      </c>
      <c r="E190" t="s">
        <v>708</v>
      </c>
      <c r="F190">
        <v>5</v>
      </c>
      <c r="G190" t="s">
        <v>353</v>
      </c>
      <c r="H190" t="s">
        <v>354</v>
      </c>
      <c r="I190">
        <v>1679508664.260714</v>
      </c>
      <c r="J190">
        <f>(K190)/1000</f>
        <v>0</v>
      </c>
      <c r="K190">
        <f>IF(BF190, AN190, AH190)</f>
        <v>0</v>
      </c>
      <c r="L190">
        <f>IF(BF190, AI190, AG190)</f>
        <v>0</v>
      </c>
      <c r="M190">
        <f>BH190 - IF(AU190&gt;1, L190*BB190*100.0/(AW190*BV190), 0)</f>
        <v>0</v>
      </c>
      <c r="N190">
        <f>((T190-J190/2)*M190-L190)/(T190+J190/2)</f>
        <v>0</v>
      </c>
      <c r="O190">
        <f>N190*(BO190+BP190)/1000.0</f>
        <v>0</v>
      </c>
      <c r="P190">
        <f>(BH190 - IF(AU190&gt;1, L190*BB190*100.0/(AW190*BV190), 0))*(BO190+BP190)/1000.0</f>
        <v>0</v>
      </c>
      <c r="Q190">
        <f>2.0/((1/S190-1/R190)+SIGN(S190)*SQRT((1/S190-1/R190)*(1/S190-1/R190) + 4*BC190/((BC190+1)*(BC190+1))*(2*1/S190*1/R190-1/R190*1/R190)))</f>
        <v>0</v>
      </c>
      <c r="R190">
        <f>IF(LEFT(BD190,1)&lt;&gt;"0",IF(LEFT(BD190,1)="1",3.0,BE190),$D$5+$E$5*(BV190*BO190/($K$5*1000))+$F$5*(BV190*BO190/($K$5*1000))*MAX(MIN(BB190,$J$5),$I$5)*MAX(MIN(BB190,$J$5),$I$5)+$G$5*MAX(MIN(BB190,$J$5),$I$5)*(BV190*BO190/($K$5*1000))+$H$5*(BV190*BO190/($K$5*1000))*(BV190*BO190/($K$5*1000)))</f>
        <v>0</v>
      </c>
      <c r="S190">
        <f>J190*(1000-(1000*0.61365*exp(17.502*W190/(240.97+W190))/(BO190+BP190)+BJ190)/2)/(1000*0.61365*exp(17.502*W190/(240.97+W190))/(BO190+BP190)-BJ190)</f>
        <v>0</v>
      </c>
      <c r="T190">
        <f>1/((BC190+1)/(Q190/1.6)+1/(R190/1.37)) + BC190/((BC190+1)/(Q190/1.6) + BC190/(R190/1.37))</f>
        <v>0</v>
      </c>
      <c r="U190">
        <f>(AX190*BA190)</f>
        <v>0</v>
      </c>
      <c r="V190">
        <f>(BQ190+(U190+2*0.95*5.67E-8*(((BQ190+$B$7)+273)^4-(BQ190+273)^4)-44100*J190)/(1.84*29.3*R190+8*0.95*5.67E-8*(BQ190+273)^3))</f>
        <v>0</v>
      </c>
      <c r="W190">
        <f>($C$7*BR190+$D$7*BS190+$E$7*V190)</f>
        <v>0</v>
      </c>
      <c r="X190">
        <f>0.61365*exp(17.502*W190/(240.97+W190))</f>
        <v>0</v>
      </c>
      <c r="Y190">
        <f>(Z190/AA190*100)</f>
        <v>0</v>
      </c>
      <c r="Z190">
        <f>BJ190*(BO190+BP190)/1000</f>
        <v>0</v>
      </c>
      <c r="AA190">
        <f>0.61365*exp(17.502*BQ190/(240.97+BQ190))</f>
        <v>0</v>
      </c>
      <c r="AB190">
        <f>(X190-BJ190*(BO190+BP190)/1000)</f>
        <v>0</v>
      </c>
      <c r="AC190">
        <f>(-J190*44100)</f>
        <v>0</v>
      </c>
      <c r="AD190">
        <f>2*29.3*R190*0.92*(BQ190-W190)</f>
        <v>0</v>
      </c>
      <c r="AE190">
        <f>2*0.95*5.67E-8*(((BQ190+$B$7)+273)^4-(W190+273)^4)</f>
        <v>0</v>
      </c>
      <c r="AF190">
        <f>U190+AE190+AC190+AD190</f>
        <v>0</v>
      </c>
      <c r="AG190">
        <f>BN190*AU190*(BI190-BH190*(1000-AU190*BK190)/(1000-AU190*BJ190))/(100*BB190)</f>
        <v>0</v>
      </c>
      <c r="AH190">
        <f>1000*BN190*AU190*(BJ190-BK190)/(100*BB190*(1000-AU190*BJ190))</f>
        <v>0</v>
      </c>
      <c r="AI190">
        <f>(AJ190 - AK190 - BO190*1E3/(8.314*(BQ190+273.15)) * AM190/BN190 * AL190) * BN190/(100*BB190) * (1000 - BK190)/1000</f>
        <v>0</v>
      </c>
      <c r="AJ190">
        <v>1306.588205122242</v>
      </c>
      <c r="AK190">
        <v>1280.618727272727</v>
      </c>
      <c r="AL190">
        <v>3.446918119557109</v>
      </c>
      <c r="AM190">
        <v>63.93369429513372</v>
      </c>
      <c r="AN190">
        <f>(AP190 - AO190 + BO190*1E3/(8.314*(BQ190+273.15)) * AR190/BN190 * AQ190) * BN190/(100*BB190) * 1000/(1000 - AP190)</f>
        <v>0</v>
      </c>
      <c r="AO190">
        <v>23.37831773465566</v>
      </c>
      <c r="AP190">
        <v>24.12934424242423</v>
      </c>
      <c r="AQ190">
        <v>-6.485646143409468E-07</v>
      </c>
      <c r="AR190">
        <v>100.9875523592358</v>
      </c>
      <c r="AS190">
        <v>3</v>
      </c>
      <c r="AT190">
        <v>1</v>
      </c>
      <c r="AU190">
        <f>IF(AS190*$H$13&gt;=AW190,1.0,(AW190/(AW190-AS190*$H$13)))</f>
        <v>0</v>
      </c>
      <c r="AV190">
        <f>(AU190-1)*100</f>
        <v>0</v>
      </c>
      <c r="AW190">
        <f>MAX(0,($B$13+$C$13*BV190)/(1+$D$13*BV190)*BO190/(BQ190+273)*$E$13)</f>
        <v>0</v>
      </c>
      <c r="AX190">
        <f>$B$11*BW190+$C$11*BX190+$F$11*CI190*(1-CL190)</f>
        <v>0</v>
      </c>
      <c r="AY190">
        <f>AX190*AZ190</f>
        <v>0</v>
      </c>
      <c r="AZ190">
        <f>($B$11*$D$9+$C$11*$D$9+$F$11*((CV190+CN190)/MAX(CV190+CN190+CW190, 0.1)*$I$9+CW190/MAX(CV190+CN190+CW190, 0.1)*$J$9))/($B$11+$C$11+$F$11)</f>
        <v>0</v>
      </c>
      <c r="BA190">
        <f>($B$11*$K$9+$C$11*$K$9+$F$11*((CV190+CN190)/MAX(CV190+CN190+CW190, 0.1)*$P$9+CW190/MAX(CV190+CN190+CW190, 0.1)*$Q$9))/($B$11+$C$11+$F$11)</f>
        <v>0</v>
      </c>
      <c r="BB190">
        <v>1.65</v>
      </c>
      <c r="BC190">
        <v>0.5</v>
      </c>
      <c r="BD190" t="s">
        <v>355</v>
      </c>
      <c r="BE190">
        <v>2</v>
      </c>
      <c r="BF190" t="b">
        <v>1</v>
      </c>
      <c r="BG190">
        <v>1679508664.260714</v>
      </c>
      <c r="BH190">
        <v>1225.138214285714</v>
      </c>
      <c r="BI190">
        <v>1259.276428571429</v>
      </c>
      <c r="BJ190">
        <v>24.12796071428571</v>
      </c>
      <c r="BK190">
        <v>23.37877857142857</v>
      </c>
      <c r="BL190">
        <v>1219.615</v>
      </c>
      <c r="BM190">
        <v>23.76716428571429</v>
      </c>
      <c r="BN190">
        <v>500.0375</v>
      </c>
      <c r="BO190">
        <v>90.11763571428571</v>
      </c>
      <c r="BP190">
        <v>0.09999169285714285</v>
      </c>
      <c r="BQ190">
        <v>26.53234285714286</v>
      </c>
      <c r="BR190">
        <v>27.52218928571429</v>
      </c>
      <c r="BS190">
        <v>999.9000000000002</v>
      </c>
      <c r="BT190">
        <v>0</v>
      </c>
      <c r="BU190">
        <v>0</v>
      </c>
      <c r="BV190">
        <v>9994.242857142857</v>
      </c>
      <c r="BW190">
        <v>0</v>
      </c>
      <c r="BX190">
        <v>9.32272</v>
      </c>
      <c r="BY190">
        <v>-34.13803928571429</v>
      </c>
      <c r="BZ190">
        <v>1255.428571428571</v>
      </c>
      <c r="CA190">
        <v>1289.421428571429</v>
      </c>
      <c r="CB190">
        <v>0.7491949642857143</v>
      </c>
      <c r="CC190">
        <v>1259.276428571429</v>
      </c>
      <c r="CD190">
        <v>23.37877857142857</v>
      </c>
      <c r="CE190">
        <v>2.174355357142857</v>
      </c>
      <c r="CF190">
        <v>2.106839285714286</v>
      </c>
      <c r="CG190">
        <v>18.77460714285714</v>
      </c>
      <c r="CH190">
        <v>18.27098571428571</v>
      </c>
      <c r="CI190">
        <v>1999.961428571429</v>
      </c>
      <c r="CJ190">
        <v>0.9800025</v>
      </c>
      <c r="CK190">
        <v>0.01999721428571429</v>
      </c>
      <c r="CL190">
        <v>0</v>
      </c>
      <c r="CM190">
        <v>2.167278571428571</v>
      </c>
      <c r="CN190">
        <v>0</v>
      </c>
      <c r="CO190">
        <v>3352.660357142857</v>
      </c>
      <c r="CP190">
        <v>17337.91071428571</v>
      </c>
      <c r="CQ190">
        <v>37.60021428571429</v>
      </c>
      <c r="CR190">
        <v>39.06007142857142</v>
      </c>
      <c r="CS190">
        <v>37.80782142857142</v>
      </c>
      <c r="CT190">
        <v>37.37028571428571</v>
      </c>
      <c r="CU190">
        <v>37.38360714285714</v>
      </c>
      <c r="CV190">
        <v>1959.965714285714</v>
      </c>
      <c r="CW190">
        <v>39.99428571428571</v>
      </c>
      <c r="CX190">
        <v>0</v>
      </c>
      <c r="CY190">
        <v>1679508702.3</v>
      </c>
      <c r="CZ190">
        <v>0</v>
      </c>
      <c r="DA190">
        <v>0</v>
      </c>
      <c r="DB190" t="s">
        <v>356</v>
      </c>
      <c r="DC190">
        <v>1679454360.5</v>
      </c>
      <c r="DD190">
        <v>1679454360.5</v>
      </c>
      <c r="DE190">
        <v>0</v>
      </c>
      <c r="DF190">
        <v>-0.152</v>
      </c>
      <c r="DG190">
        <v>-0.046</v>
      </c>
      <c r="DH190">
        <v>3.296</v>
      </c>
      <c r="DI190">
        <v>0.35</v>
      </c>
      <c r="DJ190">
        <v>420</v>
      </c>
      <c r="DK190">
        <v>24</v>
      </c>
      <c r="DL190">
        <v>0.27</v>
      </c>
      <c r="DM190">
        <v>0.09</v>
      </c>
      <c r="DN190">
        <v>-34.135655</v>
      </c>
      <c r="DO190">
        <v>-0.312569606003786</v>
      </c>
      <c r="DP190">
        <v>0.05062225770350423</v>
      </c>
      <c r="DQ190">
        <v>0</v>
      </c>
      <c r="DR190">
        <v>0.747679575</v>
      </c>
      <c r="DS190">
        <v>0.03202920450281359</v>
      </c>
      <c r="DT190">
        <v>0.004552150436263619</v>
      </c>
      <c r="DU190">
        <v>1</v>
      </c>
      <c r="DV190">
        <v>1</v>
      </c>
      <c r="DW190">
        <v>2</v>
      </c>
      <c r="DX190" t="s">
        <v>357</v>
      </c>
      <c r="DY190">
        <v>2.98066</v>
      </c>
      <c r="DZ190">
        <v>2.72795</v>
      </c>
      <c r="EA190">
        <v>0.180074</v>
      </c>
      <c r="EB190">
        <v>0.184756</v>
      </c>
      <c r="EC190">
        <v>0.107431</v>
      </c>
      <c r="ED190">
        <v>0.106024</v>
      </c>
      <c r="EE190">
        <v>24663.3</v>
      </c>
      <c r="EF190">
        <v>24194.2</v>
      </c>
      <c r="EG190">
        <v>30604.5</v>
      </c>
      <c r="EH190">
        <v>29918.2</v>
      </c>
      <c r="EI190">
        <v>37678.1</v>
      </c>
      <c r="EJ190">
        <v>35205.9</v>
      </c>
      <c r="EK190">
        <v>46799.2</v>
      </c>
      <c r="EL190">
        <v>44485.4</v>
      </c>
      <c r="EM190">
        <v>1.88755</v>
      </c>
      <c r="EN190">
        <v>1.9122</v>
      </c>
      <c r="EO190">
        <v>0.125319</v>
      </c>
      <c r="EP190">
        <v>0</v>
      </c>
      <c r="EQ190">
        <v>25.4729</v>
      </c>
      <c r="ER190">
        <v>999.9</v>
      </c>
      <c r="ES190">
        <v>50.5</v>
      </c>
      <c r="ET190">
        <v>29.9</v>
      </c>
      <c r="EU190">
        <v>23.7394</v>
      </c>
      <c r="EV190">
        <v>63.0208</v>
      </c>
      <c r="EW190">
        <v>22.3117</v>
      </c>
      <c r="EX190">
        <v>1</v>
      </c>
      <c r="EY190">
        <v>-0.128216</v>
      </c>
      <c r="EZ190">
        <v>0.168815</v>
      </c>
      <c r="FA190">
        <v>20.2057</v>
      </c>
      <c r="FB190">
        <v>5.22942</v>
      </c>
      <c r="FC190">
        <v>11.968</v>
      </c>
      <c r="FD190">
        <v>4.96955</v>
      </c>
      <c r="FE190">
        <v>3.28948</v>
      </c>
      <c r="FF190">
        <v>9999</v>
      </c>
      <c r="FG190">
        <v>9999</v>
      </c>
      <c r="FH190">
        <v>9999</v>
      </c>
      <c r="FI190">
        <v>999.9</v>
      </c>
      <c r="FJ190">
        <v>4.97297</v>
      </c>
      <c r="FK190">
        <v>1.87699</v>
      </c>
      <c r="FL190">
        <v>1.8751</v>
      </c>
      <c r="FM190">
        <v>1.8779</v>
      </c>
      <c r="FN190">
        <v>1.87463</v>
      </c>
      <c r="FO190">
        <v>1.87825</v>
      </c>
      <c r="FP190">
        <v>1.87531</v>
      </c>
      <c r="FQ190">
        <v>1.8764</v>
      </c>
      <c r="FR190">
        <v>0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5.57</v>
      </c>
      <c r="GF190">
        <v>0.3608</v>
      </c>
      <c r="GG190">
        <v>1.972114183739502</v>
      </c>
      <c r="GH190">
        <v>0.004449671774874308</v>
      </c>
      <c r="GI190">
        <v>-1.829466635312074E-06</v>
      </c>
      <c r="GJ190">
        <v>4.661545964856727E-10</v>
      </c>
      <c r="GK190">
        <v>0.005649818396270764</v>
      </c>
      <c r="GL190">
        <v>0.003047750899037379</v>
      </c>
      <c r="GM190">
        <v>0.0005145890388989142</v>
      </c>
      <c r="GN190">
        <v>-5.930110997495773E-07</v>
      </c>
      <c r="GO190">
        <v>0</v>
      </c>
      <c r="GP190">
        <v>2134</v>
      </c>
      <c r="GQ190">
        <v>1</v>
      </c>
      <c r="GR190">
        <v>23</v>
      </c>
      <c r="GS190">
        <v>905.2</v>
      </c>
      <c r="GT190">
        <v>905.2</v>
      </c>
      <c r="GU190">
        <v>2.76367</v>
      </c>
      <c r="GV190">
        <v>2.53906</v>
      </c>
      <c r="GW190">
        <v>1.39893</v>
      </c>
      <c r="GX190">
        <v>2.3584</v>
      </c>
      <c r="GY190">
        <v>1.44897</v>
      </c>
      <c r="GZ190">
        <v>2.41089</v>
      </c>
      <c r="HA190">
        <v>36.152</v>
      </c>
      <c r="HB190">
        <v>24.0525</v>
      </c>
      <c r="HC190">
        <v>18</v>
      </c>
      <c r="HD190">
        <v>488.861</v>
      </c>
      <c r="HE190">
        <v>475.562</v>
      </c>
      <c r="HF190">
        <v>24.6591</v>
      </c>
      <c r="HG190">
        <v>25.4495</v>
      </c>
      <c r="HH190">
        <v>30.0003</v>
      </c>
      <c r="HI190">
        <v>25.2637</v>
      </c>
      <c r="HJ190">
        <v>25.3355</v>
      </c>
      <c r="HK190">
        <v>55.351</v>
      </c>
      <c r="HL190">
        <v>10.6841</v>
      </c>
      <c r="HM190">
        <v>100</v>
      </c>
      <c r="HN190">
        <v>24.6521</v>
      </c>
      <c r="HO190">
        <v>1303.45</v>
      </c>
      <c r="HP190">
        <v>23.4105</v>
      </c>
      <c r="HQ190">
        <v>101.152</v>
      </c>
      <c r="HR190">
        <v>102.297</v>
      </c>
    </row>
    <row r="191" spans="1:226">
      <c r="A191">
        <v>175</v>
      </c>
      <c r="B191">
        <v>1679508677.1</v>
      </c>
      <c r="C191">
        <v>3421</v>
      </c>
      <c r="D191" t="s">
        <v>709</v>
      </c>
      <c r="E191" t="s">
        <v>710</v>
      </c>
      <c r="F191">
        <v>5</v>
      </c>
      <c r="G191" t="s">
        <v>353</v>
      </c>
      <c r="H191" t="s">
        <v>354</v>
      </c>
      <c r="I191">
        <v>1679508669.562963</v>
      </c>
      <c r="J191">
        <f>(K191)/1000</f>
        <v>0</v>
      </c>
      <c r="K191">
        <f>IF(BF191, AN191, AH191)</f>
        <v>0</v>
      </c>
      <c r="L191">
        <f>IF(BF191, AI191, AG191)</f>
        <v>0</v>
      </c>
      <c r="M191">
        <f>BH191 - IF(AU191&gt;1, L191*BB191*100.0/(AW191*BV191), 0)</f>
        <v>0</v>
      </c>
      <c r="N191">
        <f>((T191-J191/2)*M191-L191)/(T191+J191/2)</f>
        <v>0</v>
      </c>
      <c r="O191">
        <f>N191*(BO191+BP191)/1000.0</f>
        <v>0</v>
      </c>
      <c r="P191">
        <f>(BH191 - IF(AU191&gt;1, L191*BB191*100.0/(AW191*BV191), 0))*(BO191+BP191)/1000.0</f>
        <v>0</v>
      </c>
      <c r="Q191">
        <f>2.0/((1/S191-1/R191)+SIGN(S191)*SQRT((1/S191-1/R191)*(1/S191-1/R191) + 4*BC191/((BC191+1)*(BC191+1))*(2*1/S191*1/R191-1/R191*1/R191)))</f>
        <v>0</v>
      </c>
      <c r="R191">
        <f>IF(LEFT(BD191,1)&lt;&gt;"0",IF(LEFT(BD191,1)="1",3.0,BE191),$D$5+$E$5*(BV191*BO191/($K$5*1000))+$F$5*(BV191*BO191/($K$5*1000))*MAX(MIN(BB191,$J$5),$I$5)*MAX(MIN(BB191,$J$5),$I$5)+$G$5*MAX(MIN(BB191,$J$5),$I$5)*(BV191*BO191/($K$5*1000))+$H$5*(BV191*BO191/($K$5*1000))*(BV191*BO191/($K$5*1000)))</f>
        <v>0</v>
      </c>
      <c r="S191">
        <f>J191*(1000-(1000*0.61365*exp(17.502*W191/(240.97+W191))/(BO191+BP191)+BJ191)/2)/(1000*0.61365*exp(17.502*W191/(240.97+W191))/(BO191+BP191)-BJ191)</f>
        <v>0</v>
      </c>
      <c r="T191">
        <f>1/((BC191+1)/(Q191/1.6)+1/(R191/1.37)) + BC191/((BC191+1)/(Q191/1.6) + BC191/(R191/1.37))</f>
        <v>0</v>
      </c>
      <c r="U191">
        <f>(AX191*BA191)</f>
        <v>0</v>
      </c>
      <c r="V191">
        <f>(BQ191+(U191+2*0.95*5.67E-8*(((BQ191+$B$7)+273)^4-(BQ191+273)^4)-44100*J191)/(1.84*29.3*R191+8*0.95*5.67E-8*(BQ191+273)^3))</f>
        <v>0</v>
      </c>
      <c r="W191">
        <f>($C$7*BR191+$D$7*BS191+$E$7*V191)</f>
        <v>0</v>
      </c>
      <c r="X191">
        <f>0.61365*exp(17.502*W191/(240.97+W191))</f>
        <v>0</v>
      </c>
      <c r="Y191">
        <f>(Z191/AA191*100)</f>
        <v>0</v>
      </c>
      <c r="Z191">
        <f>BJ191*(BO191+BP191)/1000</f>
        <v>0</v>
      </c>
      <c r="AA191">
        <f>0.61365*exp(17.502*BQ191/(240.97+BQ191))</f>
        <v>0</v>
      </c>
      <c r="AB191">
        <f>(X191-BJ191*(BO191+BP191)/1000)</f>
        <v>0</v>
      </c>
      <c r="AC191">
        <f>(-J191*44100)</f>
        <v>0</v>
      </c>
      <c r="AD191">
        <f>2*29.3*R191*0.92*(BQ191-W191)</f>
        <v>0</v>
      </c>
      <c r="AE191">
        <f>2*0.95*5.67E-8*(((BQ191+$B$7)+273)^4-(W191+273)^4)</f>
        <v>0</v>
      </c>
      <c r="AF191">
        <f>U191+AE191+AC191+AD191</f>
        <v>0</v>
      </c>
      <c r="AG191">
        <f>BN191*AU191*(BI191-BH191*(1000-AU191*BK191)/(1000-AU191*BJ191))/(100*BB191)</f>
        <v>0</v>
      </c>
      <c r="AH191">
        <f>1000*BN191*AU191*(BJ191-BK191)/(100*BB191*(1000-AU191*BJ191))</f>
        <v>0</v>
      </c>
      <c r="AI191">
        <f>(AJ191 - AK191 - BO191*1E3/(8.314*(BQ191+273.15)) * AM191/BN191 * AL191) * BN191/(100*BB191) * (1000 - BK191)/1000</f>
        <v>0</v>
      </c>
      <c r="AJ191">
        <v>1323.888876999093</v>
      </c>
      <c r="AK191">
        <v>1297.857757575757</v>
      </c>
      <c r="AL191">
        <v>3.460808242285035</v>
      </c>
      <c r="AM191">
        <v>63.93369429513372</v>
      </c>
      <c r="AN191">
        <f>(AP191 - AO191 + BO191*1E3/(8.314*(BQ191+273.15)) * AR191/BN191 * AQ191) * BN191/(100*BB191) * 1000/(1000 - AP191)</f>
        <v>0</v>
      </c>
      <c r="AO191">
        <v>23.3764179990244</v>
      </c>
      <c r="AP191">
        <v>24.12482727272726</v>
      </c>
      <c r="AQ191">
        <v>-2.669168277215059E-06</v>
      </c>
      <c r="AR191">
        <v>100.9875523592358</v>
      </c>
      <c r="AS191">
        <v>3</v>
      </c>
      <c r="AT191">
        <v>1</v>
      </c>
      <c r="AU191">
        <f>IF(AS191*$H$13&gt;=AW191,1.0,(AW191/(AW191-AS191*$H$13)))</f>
        <v>0</v>
      </c>
      <c r="AV191">
        <f>(AU191-1)*100</f>
        <v>0</v>
      </c>
      <c r="AW191">
        <f>MAX(0,($B$13+$C$13*BV191)/(1+$D$13*BV191)*BO191/(BQ191+273)*$E$13)</f>
        <v>0</v>
      </c>
      <c r="AX191">
        <f>$B$11*BW191+$C$11*BX191+$F$11*CI191*(1-CL191)</f>
        <v>0</v>
      </c>
      <c r="AY191">
        <f>AX191*AZ191</f>
        <v>0</v>
      </c>
      <c r="AZ191">
        <f>($B$11*$D$9+$C$11*$D$9+$F$11*((CV191+CN191)/MAX(CV191+CN191+CW191, 0.1)*$I$9+CW191/MAX(CV191+CN191+CW191, 0.1)*$J$9))/($B$11+$C$11+$F$11)</f>
        <v>0</v>
      </c>
      <c r="BA191">
        <f>($B$11*$K$9+$C$11*$K$9+$F$11*((CV191+CN191)/MAX(CV191+CN191+CW191, 0.1)*$P$9+CW191/MAX(CV191+CN191+CW191, 0.1)*$Q$9))/($B$11+$C$11+$F$11)</f>
        <v>0</v>
      </c>
      <c r="BB191">
        <v>1.65</v>
      </c>
      <c r="BC191">
        <v>0.5</v>
      </c>
      <c r="BD191" t="s">
        <v>355</v>
      </c>
      <c r="BE191">
        <v>2</v>
      </c>
      <c r="BF191" t="b">
        <v>1</v>
      </c>
      <c r="BG191">
        <v>1679508669.562963</v>
      </c>
      <c r="BH191">
        <v>1242.882962962963</v>
      </c>
      <c r="BI191">
        <v>1277.095925925926</v>
      </c>
      <c r="BJ191">
        <v>24.12864444444444</v>
      </c>
      <c r="BK191">
        <v>23.37784074074074</v>
      </c>
      <c r="BL191">
        <v>1237.323333333333</v>
      </c>
      <c r="BM191">
        <v>23.76782222222222</v>
      </c>
      <c r="BN191">
        <v>500.0411851851852</v>
      </c>
      <c r="BO191">
        <v>90.11804444444442</v>
      </c>
      <c r="BP191">
        <v>0.09998799629629629</v>
      </c>
      <c r="BQ191">
        <v>26.52983703703703</v>
      </c>
      <c r="BR191">
        <v>27.52019629629629</v>
      </c>
      <c r="BS191">
        <v>999.9000000000001</v>
      </c>
      <c r="BT191">
        <v>0</v>
      </c>
      <c r="BU191">
        <v>0</v>
      </c>
      <c r="BV191">
        <v>9992.251111111113</v>
      </c>
      <c r="BW191">
        <v>0</v>
      </c>
      <c r="BX191">
        <v>9.32272</v>
      </c>
      <c r="BY191">
        <v>-34.21247407407407</v>
      </c>
      <c r="BZ191">
        <v>1273.612962962963</v>
      </c>
      <c r="CA191">
        <v>1307.664444444444</v>
      </c>
      <c r="CB191">
        <v>0.7507984814814814</v>
      </c>
      <c r="CC191">
        <v>1277.095925925926</v>
      </c>
      <c r="CD191">
        <v>23.37784074074074</v>
      </c>
      <c r="CE191">
        <v>2.174425185185185</v>
      </c>
      <c r="CF191">
        <v>2.106764814814815</v>
      </c>
      <c r="CG191">
        <v>18.77512592592593</v>
      </c>
      <c r="CH191">
        <v>18.27042592592593</v>
      </c>
      <c r="CI191">
        <v>1999.953703703704</v>
      </c>
      <c r="CJ191">
        <v>0.9799975555555555</v>
      </c>
      <c r="CK191">
        <v>0.02000224444444444</v>
      </c>
      <c r="CL191">
        <v>0</v>
      </c>
      <c r="CM191">
        <v>2.132507407407407</v>
      </c>
      <c r="CN191">
        <v>0</v>
      </c>
      <c r="CO191">
        <v>3353.577407407408</v>
      </c>
      <c r="CP191">
        <v>17337.80740740741</v>
      </c>
      <c r="CQ191">
        <v>37.7127037037037</v>
      </c>
      <c r="CR191">
        <v>39.18262962962963</v>
      </c>
      <c r="CS191">
        <v>37.91881481481482</v>
      </c>
      <c r="CT191">
        <v>37.51133333333333</v>
      </c>
      <c r="CU191">
        <v>37.48814814814815</v>
      </c>
      <c r="CV191">
        <v>1959.950740740741</v>
      </c>
      <c r="CW191">
        <v>40.00148148148148</v>
      </c>
      <c r="CX191">
        <v>0</v>
      </c>
      <c r="CY191">
        <v>1679508707.1</v>
      </c>
      <c r="CZ191">
        <v>0</v>
      </c>
      <c r="DA191">
        <v>0</v>
      </c>
      <c r="DB191" t="s">
        <v>356</v>
      </c>
      <c r="DC191">
        <v>1679454360.5</v>
      </c>
      <c r="DD191">
        <v>1679454360.5</v>
      </c>
      <c r="DE191">
        <v>0</v>
      </c>
      <c r="DF191">
        <v>-0.152</v>
      </c>
      <c r="DG191">
        <v>-0.046</v>
      </c>
      <c r="DH191">
        <v>3.296</v>
      </c>
      <c r="DI191">
        <v>0.35</v>
      </c>
      <c r="DJ191">
        <v>420</v>
      </c>
      <c r="DK191">
        <v>24</v>
      </c>
      <c r="DL191">
        <v>0.27</v>
      </c>
      <c r="DM191">
        <v>0.09</v>
      </c>
      <c r="DN191">
        <v>-34.175855</v>
      </c>
      <c r="DO191">
        <v>-0.7636277673545818</v>
      </c>
      <c r="DP191">
        <v>0.0834976465237193</v>
      </c>
      <c r="DQ191">
        <v>0</v>
      </c>
      <c r="DR191">
        <v>0.7494728000000001</v>
      </c>
      <c r="DS191">
        <v>0.02104534333958444</v>
      </c>
      <c r="DT191">
        <v>0.002752628300370399</v>
      </c>
      <c r="DU191">
        <v>1</v>
      </c>
      <c r="DV191">
        <v>1</v>
      </c>
      <c r="DW191">
        <v>2</v>
      </c>
      <c r="DX191" t="s">
        <v>357</v>
      </c>
      <c r="DY191">
        <v>2.98095</v>
      </c>
      <c r="DZ191">
        <v>2.72854</v>
      </c>
      <c r="EA191">
        <v>0.181555</v>
      </c>
      <c r="EB191">
        <v>0.18622</v>
      </c>
      <c r="EC191">
        <v>0.107416</v>
      </c>
      <c r="ED191">
        <v>0.10602</v>
      </c>
      <c r="EE191">
        <v>24618.7</v>
      </c>
      <c r="EF191">
        <v>24150.9</v>
      </c>
      <c r="EG191">
        <v>30604.3</v>
      </c>
      <c r="EH191">
        <v>29918.4</v>
      </c>
      <c r="EI191">
        <v>37678.6</v>
      </c>
      <c r="EJ191">
        <v>35206.5</v>
      </c>
      <c r="EK191">
        <v>46798.8</v>
      </c>
      <c r="EL191">
        <v>44485.8</v>
      </c>
      <c r="EM191">
        <v>1.88792</v>
      </c>
      <c r="EN191">
        <v>1.9121</v>
      </c>
      <c r="EO191">
        <v>0.124514</v>
      </c>
      <c r="EP191">
        <v>0</v>
      </c>
      <c r="EQ191">
        <v>25.4751</v>
      </c>
      <c r="ER191">
        <v>999.9</v>
      </c>
      <c r="ES191">
        <v>50.5</v>
      </c>
      <c r="ET191">
        <v>29.9</v>
      </c>
      <c r="EU191">
        <v>23.7367</v>
      </c>
      <c r="EV191">
        <v>63.3608</v>
      </c>
      <c r="EW191">
        <v>22.3998</v>
      </c>
      <c r="EX191">
        <v>1</v>
      </c>
      <c r="EY191">
        <v>-0.128013</v>
      </c>
      <c r="EZ191">
        <v>0.176345</v>
      </c>
      <c r="FA191">
        <v>20.2058</v>
      </c>
      <c r="FB191">
        <v>5.23047</v>
      </c>
      <c r="FC191">
        <v>11.968</v>
      </c>
      <c r="FD191">
        <v>4.97095</v>
      </c>
      <c r="FE191">
        <v>3.28955</v>
      </c>
      <c r="FF191">
        <v>9999</v>
      </c>
      <c r="FG191">
        <v>9999</v>
      </c>
      <c r="FH191">
        <v>9999</v>
      </c>
      <c r="FI191">
        <v>999.9</v>
      </c>
      <c r="FJ191">
        <v>4.97297</v>
      </c>
      <c r="FK191">
        <v>1.87698</v>
      </c>
      <c r="FL191">
        <v>1.87512</v>
      </c>
      <c r="FM191">
        <v>1.8779</v>
      </c>
      <c r="FN191">
        <v>1.87466</v>
      </c>
      <c r="FO191">
        <v>1.87828</v>
      </c>
      <c r="FP191">
        <v>1.87531</v>
      </c>
      <c r="FQ191">
        <v>1.87643</v>
      </c>
      <c r="FR191">
        <v>0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5.61</v>
      </c>
      <c r="GF191">
        <v>0.3608</v>
      </c>
      <c r="GG191">
        <v>1.972114183739502</v>
      </c>
      <c r="GH191">
        <v>0.004449671774874308</v>
      </c>
      <c r="GI191">
        <v>-1.829466635312074E-06</v>
      </c>
      <c r="GJ191">
        <v>4.661545964856727E-10</v>
      </c>
      <c r="GK191">
        <v>0.005649818396270764</v>
      </c>
      <c r="GL191">
        <v>0.003047750899037379</v>
      </c>
      <c r="GM191">
        <v>0.0005145890388989142</v>
      </c>
      <c r="GN191">
        <v>-5.930110997495773E-07</v>
      </c>
      <c r="GO191">
        <v>0</v>
      </c>
      <c r="GP191">
        <v>2134</v>
      </c>
      <c r="GQ191">
        <v>1</v>
      </c>
      <c r="GR191">
        <v>23</v>
      </c>
      <c r="GS191">
        <v>905.3</v>
      </c>
      <c r="GT191">
        <v>905.3</v>
      </c>
      <c r="GU191">
        <v>2.78931</v>
      </c>
      <c r="GV191">
        <v>2.52441</v>
      </c>
      <c r="GW191">
        <v>1.39893</v>
      </c>
      <c r="GX191">
        <v>2.35962</v>
      </c>
      <c r="GY191">
        <v>1.44897</v>
      </c>
      <c r="GZ191">
        <v>2.49634</v>
      </c>
      <c r="HA191">
        <v>36.152</v>
      </c>
      <c r="HB191">
        <v>24.07</v>
      </c>
      <c r="HC191">
        <v>18</v>
      </c>
      <c r="HD191">
        <v>489.079</v>
      </c>
      <c r="HE191">
        <v>475.512</v>
      </c>
      <c r="HF191">
        <v>24.6387</v>
      </c>
      <c r="HG191">
        <v>25.4512</v>
      </c>
      <c r="HH191">
        <v>30.0002</v>
      </c>
      <c r="HI191">
        <v>25.2658</v>
      </c>
      <c r="HJ191">
        <v>25.3372</v>
      </c>
      <c r="HK191">
        <v>55.946</v>
      </c>
      <c r="HL191">
        <v>10.6841</v>
      </c>
      <c r="HM191">
        <v>100</v>
      </c>
      <c r="HN191">
        <v>24.6303</v>
      </c>
      <c r="HO191">
        <v>1323.49</v>
      </c>
      <c r="HP191">
        <v>23.4164</v>
      </c>
      <c r="HQ191">
        <v>101.152</v>
      </c>
      <c r="HR191">
        <v>102.298</v>
      </c>
    </row>
    <row r="192" spans="1:226">
      <c r="A192">
        <v>176</v>
      </c>
      <c r="B192">
        <v>1679508682.1</v>
      </c>
      <c r="C192">
        <v>3426</v>
      </c>
      <c r="D192" t="s">
        <v>711</v>
      </c>
      <c r="E192" t="s">
        <v>712</v>
      </c>
      <c r="F192">
        <v>5</v>
      </c>
      <c r="G192" t="s">
        <v>353</v>
      </c>
      <c r="H192" t="s">
        <v>354</v>
      </c>
      <c r="I192">
        <v>1679508674.581481</v>
      </c>
      <c r="J192">
        <f>(K192)/1000</f>
        <v>0</v>
      </c>
      <c r="K192">
        <f>IF(BF192, AN192, AH192)</f>
        <v>0</v>
      </c>
      <c r="L192">
        <f>IF(BF192, AI192, AG192)</f>
        <v>0</v>
      </c>
      <c r="M192">
        <f>BH192 - IF(AU192&gt;1, L192*BB192*100.0/(AW192*BV192), 0)</f>
        <v>0</v>
      </c>
      <c r="N192">
        <f>((T192-J192/2)*M192-L192)/(T192+J192/2)</f>
        <v>0</v>
      </c>
      <c r="O192">
        <f>N192*(BO192+BP192)/1000.0</f>
        <v>0</v>
      </c>
      <c r="P192">
        <f>(BH192 - IF(AU192&gt;1, L192*BB192*100.0/(AW192*BV192), 0))*(BO192+BP192)/1000.0</f>
        <v>0</v>
      </c>
      <c r="Q192">
        <f>2.0/((1/S192-1/R192)+SIGN(S192)*SQRT((1/S192-1/R192)*(1/S192-1/R192) + 4*BC192/((BC192+1)*(BC192+1))*(2*1/S192*1/R192-1/R192*1/R192)))</f>
        <v>0</v>
      </c>
      <c r="R192">
        <f>IF(LEFT(BD192,1)&lt;&gt;"0",IF(LEFT(BD192,1)="1",3.0,BE192),$D$5+$E$5*(BV192*BO192/($K$5*1000))+$F$5*(BV192*BO192/($K$5*1000))*MAX(MIN(BB192,$J$5),$I$5)*MAX(MIN(BB192,$J$5),$I$5)+$G$5*MAX(MIN(BB192,$J$5),$I$5)*(BV192*BO192/($K$5*1000))+$H$5*(BV192*BO192/($K$5*1000))*(BV192*BO192/($K$5*1000)))</f>
        <v>0</v>
      </c>
      <c r="S192">
        <f>J192*(1000-(1000*0.61365*exp(17.502*W192/(240.97+W192))/(BO192+BP192)+BJ192)/2)/(1000*0.61365*exp(17.502*W192/(240.97+W192))/(BO192+BP192)-BJ192)</f>
        <v>0</v>
      </c>
      <c r="T192">
        <f>1/((BC192+1)/(Q192/1.6)+1/(R192/1.37)) + BC192/((BC192+1)/(Q192/1.6) + BC192/(R192/1.37))</f>
        <v>0</v>
      </c>
      <c r="U192">
        <f>(AX192*BA192)</f>
        <v>0</v>
      </c>
      <c r="V192">
        <f>(BQ192+(U192+2*0.95*5.67E-8*(((BQ192+$B$7)+273)^4-(BQ192+273)^4)-44100*J192)/(1.84*29.3*R192+8*0.95*5.67E-8*(BQ192+273)^3))</f>
        <v>0</v>
      </c>
      <c r="W192">
        <f>($C$7*BR192+$D$7*BS192+$E$7*V192)</f>
        <v>0</v>
      </c>
      <c r="X192">
        <f>0.61365*exp(17.502*W192/(240.97+W192))</f>
        <v>0</v>
      </c>
      <c r="Y192">
        <f>(Z192/AA192*100)</f>
        <v>0</v>
      </c>
      <c r="Z192">
        <f>BJ192*(BO192+BP192)/1000</f>
        <v>0</v>
      </c>
      <c r="AA192">
        <f>0.61365*exp(17.502*BQ192/(240.97+BQ192))</f>
        <v>0</v>
      </c>
      <c r="AB192">
        <f>(X192-BJ192*(BO192+BP192)/1000)</f>
        <v>0</v>
      </c>
      <c r="AC192">
        <f>(-J192*44100)</f>
        <v>0</v>
      </c>
      <c r="AD192">
        <f>2*29.3*R192*0.92*(BQ192-W192)</f>
        <v>0</v>
      </c>
      <c r="AE192">
        <f>2*0.95*5.67E-8*(((BQ192+$B$7)+273)^4-(W192+273)^4)</f>
        <v>0</v>
      </c>
      <c r="AF192">
        <f>U192+AE192+AC192+AD192</f>
        <v>0</v>
      </c>
      <c r="AG192">
        <f>BN192*AU192*(BI192-BH192*(1000-AU192*BK192)/(1000-AU192*BJ192))/(100*BB192)</f>
        <v>0</v>
      </c>
      <c r="AH192">
        <f>1000*BN192*AU192*(BJ192-BK192)/(100*BB192*(1000-AU192*BJ192))</f>
        <v>0</v>
      </c>
      <c r="AI192">
        <f>(AJ192 - AK192 - BO192*1E3/(8.314*(BQ192+273.15)) * AM192/BN192 * AL192) * BN192/(100*BB192) * (1000 - BK192)/1000</f>
        <v>0</v>
      </c>
      <c r="AJ192">
        <v>1340.902716015924</v>
      </c>
      <c r="AK192">
        <v>1314.900484848485</v>
      </c>
      <c r="AL192">
        <v>3.411155839278854</v>
      </c>
      <c r="AM192">
        <v>63.93369429513372</v>
      </c>
      <c r="AN192">
        <f>(AP192 - AO192 + BO192*1E3/(8.314*(BQ192+273.15)) * AR192/BN192 * AQ192) * BN192/(100*BB192) * 1000/(1000 - AP192)</f>
        <v>0</v>
      </c>
      <c r="AO192">
        <v>23.37406901053241</v>
      </c>
      <c r="AP192">
        <v>24.12178484848483</v>
      </c>
      <c r="AQ192">
        <v>-2.028021653317357E-06</v>
      </c>
      <c r="AR192">
        <v>100.9875523592358</v>
      </c>
      <c r="AS192">
        <v>3</v>
      </c>
      <c r="AT192">
        <v>1</v>
      </c>
      <c r="AU192">
        <f>IF(AS192*$H$13&gt;=AW192,1.0,(AW192/(AW192-AS192*$H$13)))</f>
        <v>0</v>
      </c>
      <c r="AV192">
        <f>(AU192-1)*100</f>
        <v>0</v>
      </c>
      <c r="AW192">
        <f>MAX(0,($B$13+$C$13*BV192)/(1+$D$13*BV192)*BO192/(BQ192+273)*$E$13)</f>
        <v>0</v>
      </c>
      <c r="AX192">
        <f>$B$11*BW192+$C$11*BX192+$F$11*CI192*(1-CL192)</f>
        <v>0</v>
      </c>
      <c r="AY192">
        <f>AX192*AZ192</f>
        <v>0</v>
      </c>
      <c r="AZ192">
        <f>($B$11*$D$9+$C$11*$D$9+$F$11*((CV192+CN192)/MAX(CV192+CN192+CW192, 0.1)*$I$9+CW192/MAX(CV192+CN192+CW192, 0.1)*$J$9))/($B$11+$C$11+$F$11)</f>
        <v>0</v>
      </c>
      <c r="BA192">
        <f>($B$11*$K$9+$C$11*$K$9+$F$11*((CV192+CN192)/MAX(CV192+CN192+CW192, 0.1)*$P$9+CW192/MAX(CV192+CN192+CW192, 0.1)*$Q$9))/($B$11+$C$11+$F$11)</f>
        <v>0</v>
      </c>
      <c r="BB192">
        <v>1.65</v>
      </c>
      <c r="BC192">
        <v>0.5</v>
      </c>
      <c r="BD192" t="s">
        <v>355</v>
      </c>
      <c r="BE192">
        <v>2</v>
      </c>
      <c r="BF192" t="b">
        <v>1</v>
      </c>
      <c r="BG192">
        <v>1679508674.581481</v>
      </c>
      <c r="BH192">
        <v>1259.696296296296</v>
      </c>
      <c r="BI192">
        <v>1293.927777777778</v>
      </c>
      <c r="BJ192">
        <v>24.12647037037037</v>
      </c>
      <c r="BK192">
        <v>23.37630740740741</v>
      </c>
      <c r="BL192">
        <v>1254.102222222222</v>
      </c>
      <c r="BM192">
        <v>23.7657</v>
      </c>
      <c r="BN192">
        <v>500.0307037037037</v>
      </c>
      <c r="BO192">
        <v>90.11767777777779</v>
      </c>
      <c r="BP192">
        <v>0.09995155925925925</v>
      </c>
      <c r="BQ192">
        <v>26.52772222222222</v>
      </c>
      <c r="BR192">
        <v>27.51865925925926</v>
      </c>
      <c r="BS192">
        <v>999.9000000000001</v>
      </c>
      <c r="BT192">
        <v>0</v>
      </c>
      <c r="BU192">
        <v>0</v>
      </c>
      <c r="BV192">
        <v>9998.446296296295</v>
      </c>
      <c r="BW192">
        <v>0</v>
      </c>
      <c r="BX192">
        <v>9.32272</v>
      </c>
      <c r="BY192">
        <v>-34.23103703703704</v>
      </c>
      <c r="BZ192">
        <v>1290.83962962963</v>
      </c>
      <c r="CA192">
        <v>1324.897407407407</v>
      </c>
      <c r="CB192">
        <v>0.750149111111111</v>
      </c>
      <c r="CC192">
        <v>1293.927777777778</v>
      </c>
      <c r="CD192">
        <v>23.37630740740741</v>
      </c>
      <c r="CE192">
        <v>2.174220740740741</v>
      </c>
      <c r="CF192">
        <v>2.106618518518518</v>
      </c>
      <c r="CG192">
        <v>18.77362222222222</v>
      </c>
      <c r="CH192">
        <v>18.26932222222222</v>
      </c>
      <c r="CI192">
        <v>1999.981481481482</v>
      </c>
      <c r="CJ192">
        <v>0.9799931111111112</v>
      </c>
      <c r="CK192">
        <v>0.02000675925925926</v>
      </c>
      <c r="CL192">
        <v>0</v>
      </c>
      <c r="CM192">
        <v>2.122066666666667</v>
      </c>
      <c r="CN192">
        <v>0</v>
      </c>
      <c r="CO192">
        <v>3354.556666666667</v>
      </c>
      <c r="CP192">
        <v>17338.01481481481</v>
      </c>
      <c r="CQ192">
        <v>37.82611111111111</v>
      </c>
      <c r="CR192">
        <v>39.303</v>
      </c>
      <c r="CS192">
        <v>38.00911111111112</v>
      </c>
      <c r="CT192">
        <v>37.65718518518518</v>
      </c>
      <c r="CU192">
        <v>37.6015925925926</v>
      </c>
      <c r="CV192">
        <v>1959.97</v>
      </c>
      <c r="CW192">
        <v>40.01148148148148</v>
      </c>
      <c r="CX192">
        <v>0</v>
      </c>
      <c r="CY192">
        <v>1679508711.9</v>
      </c>
      <c r="CZ192">
        <v>0</v>
      </c>
      <c r="DA192">
        <v>0</v>
      </c>
      <c r="DB192" t="s">
        <v>356</v>
      </c>
      <c r="DC192">
        <v>1679454360.5</v>
      </c>
      <c r="DD192">
        <v>1679454360.5</v>
      </c>
      <c r="DE192">
        <v>0</v>
      </c>
      <c r="DF192">
        <v>-0.152</v>
      </c>
      <c r="DG192">
        <v>-0.046</v>
      </c>
      <c r="DH192">
        <v>3.296</v>
      </c>
      <c r="DI192">
        <v>0.35</v>
      </c>
      <c r="DJ192">
        <v>420</v>
      </c>
      <c r="DK192">
        <v>24</v>
      </c>
      <c r="DL192">
        <v>0.27</v>
      </c>
      <c r="DM192">
        <v>0.09</v>
      </c>
      <c r="DN192">
        <v>-34.20573170731709</v>
      </c>
      <c r="DO192">
        <v>-0.2939686411149801</v>
      </c>
      <c r="DP192">
        <v>0.06125767025750905</v>
      </c>
      <c r="DQ192">
        <v>0</v>
      </c>
      <c r="DR192">
        <v>0.7502597560975609</v>
      </c>
      <c r="DS192">
        <v>-0.007720411149825297</v>
      </c>
      <c r="DT192">
        <v>0.001339562356281066</v>
      </c>
      <c r="DU192">
        <v>1</v>
      </c>
      <c r="DV192">
        <v>1</v>
      </c>
      <c r="DW192">
        <v>2</v>
      </c>
      <c r="DX192" t="s">
        <v>357</v>
      </c>
      <c r="DY192">
        <v>2.98087</v>
      </c>
      <c r="DZ192">
        <v>2.72856</v>
      </c>
      <c r="EA192">
        <v>0.183006</v>
      </c>
      <c r="EB192">
        <v>0.187663</v>
      </c>
      <c r="EC192">
        <v>0.107405</v>
      </c>
      <c r="ED192">
        <v>0.10601</v>
      </c>
      <c r="EE192">
        <v>24575.6</v>
      </c>
      <c r="EF192">
        <v>24108.3</v>
      </c>
      <c r="EG192">
        <v>30605</v>
      </c>
      <c r="EH192">
        <v>29918.7</v>
      </c>
      <c r="EI192">
        <v>37680</v>
      </c>
      <c r="EJ192">
        <v>35207.2</v>
      </c>
      <c r="EK192">
        <v>46799.8</v>
      </c>
      <c r="EL192">
        <v>44486</v>
      </c>
      <c r="EM192">
        <v>1.8877</v>
      </c>
      <c r="EN192">
        <v>1.9121</v>
      </c>
      <c r="EO192">
        <v>0.124976</v>
      </c>
      <c r="EP192">
        <v>0</v>
      </c>
      <c r="EQ192">
        <v>25.4767</v>
      </c>
      <c r="ER192">
        <v>999.9</v>
      </c>
      <c r="ES192">
        <v>50.5</v>
      </c>
      <c r="ET192">
        <v>29.9</v>
      </c>
      <c r="EU192">
        <v>23.7357</v>
      </c>
      <c r="EV192">
        <v>63.1608</v>
      </c>
      <c r="EW192">
        <v>22.3077</v>
      </c>
      <c r="EX192">
        <v>1</v>
      </c>
      <c r="EY192">
        <v>-0.127861</v>
      </c>
      <c r="EZ192">
        <v>0.168347</v>
      </c>
      <c r="FA192">
        <v>20.206</v>
      </c>
      <c r="FB192">
        <v>5.23092</v>
      </c>
      <c r="FC192">
        <v>11.968</v>
      </c>
      <c r="FD192">
        <v>4.9711</v>
      </c>
      <c r="FE192">
        <v>3.28965</v>
      </c>
      <c r="FF192">
        <v>9999</v>
      </c>
      <c r="FG192">
        <v>9999</v>
      </c>
      <c r="FH192">
        <v>9999</v>
      </c>
      <c r="FI192">
        <v>999.9</v>
      </c>
      <c r="FJ192">
        <v>4.97292</v>
      </c>
      <c r="FK192">
        <v>1.87699</v>
      </c>
      <c r="FL192">
        <v>1.87513</v>
      </c>
      <c r="FM192">
        <v>1.87791</v>
      </c>
      <c r="FN192">
        <v>1.87466</v>
      </c>
      <c r="FO192">
        <v>1.87828</v>
      </c>
      <c r="FP192">
        <v>1.87531</v>
      </c>
      <c r="FQ192">
        <v>1.87643</v>
      </c>
      <c r="FR192">
        <v>0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5.65</v>
      </c>
      <c r="GF192">
        <v>0.3606</v>
      </c>
      <c r="GG192">
        <v>1.972114183739502</v>
      </c>
      <c r="GH192">
        <v>0.004449671774874308</v>
      </c>
      <c r="GI192">
        <v>-1.829466635312074E-06</v>
      </c>
      <c r="GJ192">
        <v>4.661545964856727E-10</v>
      </c>
      <c r="GK192">
        <v>0.005649818396270764</v>
      </c>
      <c r="GL192">
        <v>0.003047750899037379</v>
      </c>
      <c r="GM192">
        <v>0.0005145890388989142</v>
      </c>
      <c r="GN192">
        <v>-5.930110997495773E-07</v>
      </c>
      <c r="GO192">
        <v>0</v>
      </c>
      <c r="GP192">
        <v>2134</v>
      </c>
      <c r="GQ192">
        <v>1</v>
      </c>
      <c r="GR192">
        <v>23</v>
      </c>
      <c r="GS192">
        <v>905.4</v>
      </c>
      <c r="GT192">
        <v>905.4</v>
      </c>
      <c r="GU192">
        <v>2.81982</v>
      </c>
      <c r="GV192">
        <v>2.5354</v>
      </c>
      <c r="GW192">
        <v>1.39893</v>
      </c>
      <c r="GX192">
        <v>2.3584</v>
      </c>
      <c r="GY192">
        <v>1.44897</v>
      </c>
      <c r="GZ192">
        <v>2.39014</v>
      </c>
      <c r="HA192">
        <v>36.152</v>
      </c>
      <c r="HB192">
        <v>24.0525</v>
      </c>
      <c r="HC192">
        <v>18</v>
      </c>
      <c r="HD192">
        <v>488.965</v>
      </c>
      <c r="HE192">
        <v>475.525</v>
      </c>
      <c r="HF192">
        <v>24.6195</v>
      </c>
      <c r="HG192">
        <v>25.4528</v>
      </c>
      <c r="HH192">
        <v>30.0001</v>
      </c>
      <c r="HI192">
        <v>25.2669</v>
      </c>
      <c r="HJ192">
        <v>25.3387</v>
      </c>
      <c r="HK192">
        <v>56.477</v>
      </c>
      <c r="HL192">
        <v>10.6841</v>
      </c>
      <c r="HM192">
        <v>100</v>
      </c>
      <c r="HN192">
        <v>24.615</v>
      </c>
      <c r="HO192">
        <v>1336.85</v>
      </c>
      <c r="HP192">
        <v>23.4212</v>
      </c>
      <c r="HQ192">
        <v>101.154</v>
      </c>
      <c r="HR192">
        <v>102.299</v>
      </c>
    </row>
    <row r="193" spans="1:226">
      <c r="A193">
        <v>177</v>
      </c>
      <c r="B193">
        <v>1679508687.1</v>
      </c>
      <c r="C193">
        <v>3431</v>
      </c>
      <c r="D193" t="s">
        <v>713</v>
      </c>
      <c r="E193" t="s">
        <v>714</v>
      </c>
      <c r="F193">
        <v>5</v>
      </c>
      <c r="G193" t="s">
        <v>353</v>
      </c>
      <c r="H193" t="s">
        <v>354</v>
      </c>
      <c r="I193">
        <v>1679508679.6</v>
      </c>
      <c r="J193">
        <f>(K193)/1000</f>
        <v>0</v>
      </c>
      <c r="K193">
        <f>IF(BF193, AN193, AH193)</f>
        <v>0</v>
      </c>
      <c r="L193">
        <f>IF(BF193, AI193, AG193)</f>
        <v>0</v>
      </c>
      <c r="M193">
        <f>BH193 - IF(AU193&gt;1, L193*BB193*100.0/(AW193*BV193), 0)</f>
        <v>0</v>
      </c>
      <c r="N193">
        <f>((T193-J193/2)*M193-L193)/(T193+J193/2)</f>
        <v>0</v>
      </c>
      <c r="O193">
        <f>N193*(BO193+BP193)/1000.0</f>
        <v>0</v>
      </c>
      <c r="P193">
        <f>(BH193 - IF(AU193&gt;1, L193*BB193*100.0/(AW193*BV193), 0))*(BO193+BP193)/1000.0</f>
        <v>0</v>
      </c>
      <c r="Q193">
        <f>2.0/((1/S193-1/R193)+SIGN(S193)*SQRT((1/S193-1/R193)*(1/S193-1/R193) + 4*BC193/((BC193+1)*(BC193+1))*(2*1/S193*1/R193-1/R193*1/R193)))</f>
        <v>0</v>
      </c>
      <c r="R193">
        <f>IF(LEFT(BD193,1)&lt;&gt;"0",IF(LEFT(BD193,1)="1",3.0,BE193),$D$5+$E$5*(BV193*BO193/($K$5*1000))+$F$5*(BV193*BO193/($K$5*1000))*MAX(MIN(BB193,$J$5),$I$5)*MAX(MIN(BB193,$J$5),$I$5)+$G$5*MAX(MIN(BB193,$J$5),$I$5)*(BV193*BO193/($K$5*1000))+$H$5*(BV193*BO193/($K$5*1000))*(BV193*BO193/($K$5*1000)))</f>
        <v>0</v>
      </c>
      <c r="S193">
        <f>J193*(1000-(1000*0.61365*exp(17.502*W193/(240.97+W193))/(BO193+BP193)+BJ193)/2)/(1000*0.61365*exp(17.502*W193/(240.97+W193))/(BO193+BP193)-BJ193)</f>
        <v>0</v>
      </c>
      <c r="T193">
        <f>1/((BC193+1)/(Q193/1.6)+1/(R193/1.37)) + BC193/((BC193+1)/(Q193/1.6) + BC193/(R193/1.37))</f>
        <v>0</v>
      </c>
      <c r="U193">
        <f>(AX193*BA193)</f>
        <v>0</v>
      </c>
      <c r="V193">
        <f>(BQ193+(U193+2*0.95*5.67E-8*(((BQ193+$B$7)+273)^4-(BQ193+273)^4)-44100*J193)/(1.84*29.3*R193+8*0.95*5.67E-8*(BQ193+273)^3))</f>
        <v>0</v>
      </c>
      <c r="W193">
        <f>($C$7*BR193+$D$7*BS193+$E$7*V193)</f>
        <v>0</v>
      </c>
      <c r="X193">
        <f>0.61365*exp(17.502*W193/(240.97+W193))</f>
        <v>0</v>
      </c>
      <c r="Y193">
        <f>(Z193/AA193*100)</f>
        <v>0</v>
      </c>
      <c r="Z193">
        <f>BJ193*(BO193+BP193)/1000</f>
        <v>0</v>
      </c>
      <c r="AA193">
        <f>0.61365*exp(17.502*BQ193/(240.97+BQ193))</f>
        <v>0</v>
      </c>
      <c r="AB193">
        <f>(X193-BJ193*(BO193+BP193)/1000)</f>
        <v>0</v>
      </c>
      <c r="AC193">
        <f>(-J193*44100)</f>
        <v>0</v>
      </c>
      <c r="AD193">
        <f>2*29.3*R193*0.92*(BQ193-W193)</f>
        <v>0</v>
      </c>
      <c r="AE193">
        <f>2*0.95*5.67E-8*(((BQ193+$B$7)+273)^4-(W193+273)^4)</f>
        <v>0</v>
      </c>
      <c r="AF193">
        <f>U193+AE193+AC193+AD193</f>
        <v>0</v>
      </c>
      <c r="AG193">
        <f>BN193*AU193*(BI193-BH193*(1000-AU193*BK193)/(1000-AU193*BJ193))/(100*BB193)</f>
        <v>0</v>
      </c>
      <c r="AH193">
        <f>1000*BN193*AU193*(BJ193-BK193)/(100*BB193*(1000-AU193*BJ193))</f>
        <v>0</v>
      </c>
      <c r="AI193">
        <f>(AJ193 - AK193 - BO193*1E3/(8.314*(BQ193+273.15)) * AM193/BN193 * AL193) * BN193/(100*BB193) * (1000 - BK193)/1000</f>
        <v>0</v>
      </c>
      <c r="AJ193">
        <v>1358.077934348312</v>
      </c>
      <c r="AK193">
        <v>1332.012909090909</v>
      </c>
      <c r="AL193">
        <v>3.421194928741191</v>
      </c>
      <c r="AM193">
        <v>63.93369429513372</v>
      </c>
      <c r="AN193">
        <f>(AP193 - AO193 + BO193*1E3/(8.314*(BQ193+273.15)) * AR193/BN193 * AQ193) * BN193/(100*BB193) * 1000/(1000 - AP193)</f>
        <v>0</v>
      </c>
      <c r="AO193">
        <v>23.37176476460626</v>
      </c>
      <c r="AP193">
        <v>24.11520121212122</v>
      </c>
      <c r="AQ193">
        <v>-4.372519276574535E-06</v>
      </c>
      <c r="AR193">
        <v>100.9875523592358</v>
      </c>
      <c r="AS193">
        <v>3</v>
      </c>
      <c r="AT193">
        <v>1</v>
      </c>
      <c r="AU193">
        <f>IF(AS193*$H$13&gt;=AW193,1.0,(AW193/(AW193-AS193*$H$13)))</f>
        <v>0</v>
      </c>
      <c r="AV193">
        <f>(AU193-1)*100</f>
        <v>0</v>
      </c>
      <c r="AW193">
        <f>MAX(0,($B$13+$C$13*BV193)/(1+$D$13*BV193)*BO193/(BQ193+273)*$E$13)</f>
        <v>0</v>
      </c>
      <c r="AX193">
        <f>$B$11*BW193+$C$11*BX193+$F$11*CI193*(1-CL193)</f>
        <v>0</v>
      </c>
      <c r="AY193">
        <f>AX193*AZ193</f>
        <v>0</v>
      </c>
      <c r="AZ193">
        <f>($B$11*$D$9+$C$11*$D$9+$F$11*((CV193+CN193)/MAX(CV193+CN193+CW193, 0.1)*$I$9+CW193/MAX(CV193+CN193+CW193, 0.1)*$J$9))/($B$11+$C$11+$F$11)</f>
        <v>0</v>
      </c>
      <c r="BA193">
        <f>($B$11*$K$9+$C$11*$K$9+$F$11*((CV193+CN193)/MAX(CV193+CN193+CW193, 0.1)*$P$9+CW193/MAX(CV193+CN193+CW193, 0.1)*$Q$9))/($B$11+$C$11+$F$11)</f>
        <v>0</v>
      </c>
      <c r="BB193">
        <v>1.65</v>
      </c>
      <c r="BC193">
        <v>0.5</v>
      </c>
      <c r="BD193" t="s">
        <v>355</v>
      </c>
      <c r="BE193">
        <v>2</v>
      </c>
      <c r="BF193" t="b">
        <v>1</v>
      </c>
      <c r="BG193">
        <v>1679508679.6</v>
      </c>
      <c r="BH193">
        <v>1276.497037037037</v>
      </c>
      <c r="BI193">
        <v>1310.749629629629</v>
      </c>
      <c r="BJ193">
        <v>24.12253333333334</v>
      </c>
      <c r="BK193">
        <v>23.37432222222222</v>
      </c>
      <c r="BL193">
        <v>1270.868148148148</v>
      </c>
      <c r="BM193">
        <v>23.76186666666667</v>
      </c>
      <c r="BN193">
        <v>500.0361851851852</v>
      </c>
      <c r="BO193">
        <v>90.11731481481482</v>
      </c>
      <c r="BP193">
        <v>0.1000165148148148</v>
      </c>
      <c r="BQ193">
        <v>26.52410740740741</v>
      </c>
      <c r="BR193">
        <v>27.51698888888889</v>
      </c>
      <c r="BS193">
        <v>999.9000000000001</v>
      </c>
      <c r="BT193">
        <v>0</v>
      </c>
      <c r="BU193">
        <v>0</v>
      </c>
      <c r="BV193">
        <v>9999.118148148149</v>
      </c>
      <c r="BW193">
        <v>0</v>
      </c>
      <c r="BX193">
        <v>9.32272</v>
      </c>
      <c r="BY193">
        <v>-34.2523</v>
      </c>
      <c r="BZ193">
        <v>1308.051111111111</v>
      </c>
      <c r="CA193">
        <v>1342.11962962963</v>
      </c>
      <c r="CB193">
        <v>0.7481892962962964</v>
      </c>
      <c r="CC193">
        <v>1310.749629629629</v>
      </c>
      <c r="CD193">
        <v>23.37432222222222</v>
      </c>
      <c r="CE193">
        <v>2.173857037037037</v>
      </c>
      <c r="CF193">
        <v>2.106431111111112</v>
      </c>
      <c r="CG193">
        <v>18.77094074074074</v>
      </c>
      <c r="CH193">
        <v>18.26790740740741</v>
      </c>
      <c r="CI193">
        <v>1999.988148148148</v>
      </c>
      <c r="CJ193">
        <v>0.9799932222222224</v>
      </c>
      <c r="CK193">
        <v>0.0200066037037037</v>
      </c>
      <c r="CL193">
        <v>0</v>
      </c>
      <c r="CM193">
        <v>2.147214814814815</v>
      </c>
      <c r="CN193">
        <v>0</v>
      </c>
      <c r="CO193">
        <v>3355.402962962962</v>
      </c>
      <c r="CP193">
        <v>17338.08518518518</v>
      </c>
      <c r="CQ193">
        <v>37.92333333333333</v>
      </c>
      <c r="CR193">
        <v>39.42329629629629</v>
      </c>
      <c r="CS193">
        <v>38.11092592592592</v>
      </c>
      <c r="CT193">
        <v>37.80522222222222</v>
      </c>
      <c r="CU193">
        <v>37.71966666666666</v>
      </c>
      <c r="CV193">
        <v>1959.977777777778</v>
      </c>
      <c r="CW193">
        <v>40.01037037037037</v>
      </c>
      <c r="CX193">
        <v>0</v>
      </c>
      <c r="CY193">
        <v>1679508717.3</v>
      </c>
      <c r="CZ193">
        <v>0</v>
      </c>
      <c r="DA193">
        <v>0</v>
      </c>
      <c r="DB193" t="s">
        <v>356</v>
      </c>
      <c r="DC193">
        <v>1679454360.5</v>
      </c>
      <c r="DD193">
        <v>1679454360.5</v>
      </c>
      <c r="DE193">
        <v>0</v>
      </c>
      <c r="DF193">
        <v>-0.152</v>
      </c>
      <c r="DG193">
        <v>-0.046</v>
      </c>
      <c r="DH193">
        <v>3.296</v>
      </c>
      <c r="DI193">
        <v>0.35</v>
      </c>
      <c r="DJ193">
        <v>420</v>
      </c>
      <c r="DK193">
        <v>24</v>
      </c>
      <c r="DL193">
        <v>0.27</v>
      </c>
      <c r="DM193">
        <v>0.09</v>
      </c>
      <c r="DN193">
        <v>-34.23665853658537</v>
      </c>
      <c r="DO193">
        <v>-0.1379602787457568</v>
      </c>
      <c r="DP193">
        <v>0.05431387091220969</v>
      </c>
      <c r="DQ193">
        <v>0</v>
      </c>
      <c r="DR193">
        <v>0.7492531463414634</v>
      </c>
      <c r="DS193">
        <v>-0.02245651567944133</v>
      </c>
      <c r="DT193">
        <v>0.002385122869064706</v>
      </c>
      <c r="DU193">
        <v>1</v>
      </c>
      <c r="DV193">
        <v>1</v>
      </c>
      <c r="DW193">
        <v>2</v>
      </c>
      <c r="DX193" t="s">
        <v>357</v>
      </c>
      <c r="DY193">
        <v>2.98088</v>
      </c>
      <c r="DZ193">
        <v>2.72846</v>
      </c>
      <c r="EA193">
        <v>0.18446</v>
      </c>
      <c r="EB193">
        <v>0.189107</v>
      </c>
      <c r="EC193">
        <v>0.107387</v>
      </c>
      <c r="ED193">
        <v>0.106008</v>
      </c>
      <c r="EE193">
        <v>24531.3</v>
      </c>
      <c r="EF193">
        <v>24065.6</v>
      </c>
      <c r="EG193">
        <v>30604.3</v>
      </c>
      <c r="EH193">
        <v>29918.9</v>
      </c>
      <c r="EI193">
        <v>37680.2</v>
      </c>
      <c r="EJ193">
        <v>35208</v>
      </c>
      <c r="EK193">
        <v>46799</v>
      </c>
      <c r="EL193">
        <v>44486.8</v>
      </c>
      <c r="EM193">
        <v>1.88775</v>
      </c>
      <c r="EN193">
        <v>1.91192</v>
      </c>
      <c r="EO193">
        <v>0.12435</v>
      </c>
      <c r="EP193">
        <v>0</v>
      </c>
      <c r="EQ193">
        <v>25.4788</v>
      </c>
      <c r="ER193">
        <v>999.9</v>
      </c>
      <c r="ES193">
        <v>50.5</v>
      </c>
      <c r="ET193">
        <v>29.9</v>
      </c>
      <c r="EU193">
        <v>23.7341</v>
      </c>
      <c r="EV193">
        <v>63.3208</v>
      </c>
      <c r="EW193">
        <v>22.4399</v>
      </c>
      <c r="EX193">
        <v>1</v>
      </c>
      <c r="EY193">
        <v>-0.127805</v>
      </c>
      <c r="EZ193">
        <v>0.176811</v>
      </c>
      <c r="FA193">
        <v>20.2058</v>
      </c>
      <c r="FB193">
        <v>5.23002</v>
      </c>
      <c r="FC193">
        <v>11.968</v>
      </c>
      <c r="FD193">
        <v>4.97065</v>
      </c>
      <c r="FE193">
        <v>3.28958</v>
      </c>
      <c r="FF193">
        <v>9999</v>
      </c>
      <c r="FG193">
        <v>9999</v>
      </c>
      <c r="FH193">
        <v>9999</v>
      </c>
      <c r="FI193">
        <v>999.9</v>
      </c>
      <c r="FJ193">
        <v>4.97293</v>
      </c>
      <c r="FK193">
        <v>1.87698</v>
      </c>
      <c r="FL193">
        <v>1.87515</v>
      </c>
      <c r="FM193">
        <v>1.87791</v>
      </c>
      <c r="FN193">
        <v>1.87466</v>
      </c>
      <c r="FO193">
        <v>1.87828</v>
      </c>
      <c r="FP193">
        <v>1.87532</v>
      </c>
      <c r="FQ193">
        <v>1.87639</v>
      </c>
      <c r="FR193">
        <v>0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5.68</v>
      </c>
      <c r="GF193">
        <v>0.3604</v>
      </c>
      <c r="GG193">
        <v>1.972114183739502</v>
      </c>
      <c r="GH193">
        <v>0.004449671774874308</v>
      </c>
      <c r="GI193">
        <v>-1.829466635312074E-06</v>
      </c>
      <c r="GJ193">
        <v>4.661545964856727E-10</v>
      </c>
      <c r="GK193">
        <v>0.005649818396270764</v>
      </c>
      <c r="GL193">
        <v>0.003047750899037379</v>
      </c>
      <c r="GM193">
        <v>0.0005145890388989142</v>
      </c>
      <c r="GN193">
        <v>-5.930110997495773E-07</v>
      </c>
      <c r="GO193">
        <v>0</v>
      </c>
      <c r="GP193">
        <v>2134</v>
      </c>
      <c r="GQ193">
        <v>1</v>
      </c>
      <c r="GR193">
        <v>23</v>
      </c>
      <c r="GS193">
        <v>905.4</v>
      </c>
      <c r="GT193">
        <v>905.4</v>
      </c>
      <c r="GU193">
        <v>2.84546</v>
      </c>
      <c r="GV193">
        <v>2.52075</v>
      </c>
      <c r="GW193">
        <v>1.39893</v>
      </c>
      <c r="GX193">
        <v>2.3584</v>
      </c>
      <c r="GY193">
        <v>1.44897</v>
      </c>
      <c r="GZ193">
        <v>2.48657</v>
      </c>
      <c r="HA193">
        <v>36.152</v>
      </c>
      <c r="HB193">
        <v>24.0612</v>
      </c>
      <c r="HC193">
        <v>18</v>
      </c>
      <c r="HD193">
        <v>489</v>
      </c>
      <c r="HE193">
        <v>475.417</v>
      </c>
      <c r="HF193">
        <v>24.6042</v>
      </c>
      <c r="HG193">
        <v>25.455</v>
      </c>
      <c r="HH193">
        <v>30.0002</v>
      </c>
      <c r="HI193">
        <v>25.268</v>
      </c>
      <c r="HJ193">
        <v>25.3393</v>
      </c>
      <c r="HK193">
        <v>57.0742</v>
      </c>
      <c r="HL193">
        <v>10.6841</v>
      </c>
      <c r="HM193">
        <v>100</v>
      </c>
      <c r="HN193">
        <v>24.5974</v>
      </c>
      <c r="HO193">
        <v>1356.88</v>
      </c>
      <c r="HP193">
        <v>23.4318</v>
      </c>
      <c r="HQ193">
        <v>101.152</v>
      </c>
      <c r="HR193">
        <v>102.3</v>
      </c>
    </row>
    <row r="194" spans="1:226">
      <c r="A194">
        <v>178</v>
      </c>
      <c r="B194">
        <v>1679508692.1</v>
      </c>
      <c r="C194">
        <v>3436</v>
      </c>
      <c r="D194" t="s">
        <v>715</v>
      </c>
      <c r="E194" t="s">
        <v>716</v>
      </c>
      <c r="F194">
        <v>5</v>
      </c>
      <c r="G194" t="s">
        <v>353</v>
      </c>
      <c r="H194" t="s">
        <v>354</v>
      </c>
      <c r="I194">
        <v>1679508684.314285</v>
      </c>
      <c r="J194">
        <f>(K194)/1000</f>
        <v>0</v>
      </c>
      <c r="K194">
        <f>IF(BF194, AN194, AH194)</f>
        <v>0</v>
      </c>
      <c r="L194">
        <f>IF(BF194, AI194, AG194)</f>
        <v>0</v>
      </c>
      <c r="M194">
        <f>BH194 - IF(AU194&gt;1, L194*BB194*100.0/(AW194*BV194), 0)</f>
        <v>0</v>
      </c>
      <c r="N194">
        <f>((T194-J194/2)*M194-L194)/(T194+J194/2)</f>
        <v>0</v>
      </c>
      <c r="O194">
        <f>N194*(BO194+BP194)/1000.0</f>
        <v>0</v>
      </c>
      <c r="P194">
        <f>(BH194 - IF(AU194&gt;1, L194*BB194*100.0/(AW194*BV194), 0))*(BO194+BP194)/1000.0</f>
        <v>0</v>
      </c>
      <c r="Q194">
        <f>2.0/((1/S194-1/R194)+SIGN(S194)*SQRT((1/S194-1/R194)*(1/S194-1/R194) + 4*BC194/((BC194+1)*(BC194+1))*(2*1/S194*1/R194-1/R194*1/R194)))</f>
        <v>0</v>
      </c>
      <c r="R194">
        <f>IF(LEFT(BD194,1)&lt;&gt;"0",IF(LEFT(BD194,1)="1",3.0,BE194),$D$5+$E$5*(BV194*BO194/($K$5*1000))+$F$5*(BV194*BO194/($K$5*1000))*MAX(MIN(BB194,$J$5),$I$5)*MAX(MIN(BB194,$J$5),$I$5)+$G$5*MAX(MIN(BB194,$J$5),$I$5)*(BV194*BO194/($K$5*1000))+$H$5*(BV194*BO194/($K$5*1000))*(BV194*BO194/($K$5*1000)))</f>
        <v>0</v>
      </c>
      <c r="S194">
        <f>J194*(1000-(1000*0.61365*exp(17.502*W194/(240.97+W194))/(BO194+BP194)+BJ194)/2)/(1000*0.61365*exp(17.502*W194/(240.97+W194))/(BO194+BP194)-BJ194)</f>
        <v>0</v>
      </c>
      <c r="T194">
        <f>1/((BC194+1)/(Q194/1.6)+1/(R194/1.37)) + BC194/((BC194+1)/(Q194/1.6) + BC194/(R194/1.37))</f>
        <v>0</v>
      </c>
      <c r="U194">
        <f>(AX194*BA194)</f>
        <v>0</v>
      </c>
      <c r="V194">
        <f>(BQ194+(U194+2*0.95*5.67E-8*(((BQ194+$B$7)+273)^4-(BQ194+273)^4)-44100*J194)/(1.84*29.3*R194+8*0.95*5.67E-8*(BQ194+273)^3))</f>
        <v>0</v>
      </c>
      <c r="W194">
        <f>($C$7*BR194+$D$7*BS194+$E$7*V194)</f>
        <v>0</v>
      </c>
      <c r="X194">
        <f>0.61365*exp(17.502*W194/(240.97+W194))</f>
        <v>0</v>
      </c>
      <c r="Y194">
        <f>(Z194/AA194*100)</f>
        <v>0</v>
      </c>
      <c r="Z194">
        <f>BJ194*(BO194+BP194)/1000</f>
        <v>0</v>
      </c>
      <c r="AA194">
        <f>0.61365*exp(17.502*BQ194/(240.97+BQ194))</f>
        <v>0</v>
      </c>
      <c r="AB194">
        <f>(X194-BJ194*(BO194+BP194)/1000)</f>
        <v>0</v>
      </c>
      <c r="AC194">
        <f>(-J194*44100)</f>
        <v>0</v>
      </c>
      <c r="AD194">
        <f>2*29.3*R194*0.92*(BQ194-W194)</f>
        <v>0</v>
      </c>
      <c r="AE194">
        <f>2*0.95*5.67E-8*(((BQ194+$B$7)+273)^4-(W194+273)^4)</f>
        <v>0</v>
      </c>
      <c r="AF194">
        <f>U194+AE194+AC194+AD194</f>
        <v>0</v>
      </c>
      <c r="AG194">
        <f>BN194*AU194*(BI194-BH194*(1000-AU194*BK194)/(1000-AU194*BJ194))/(100*BB194)</f>
        <v>0</v>
      </c>
      <c r="AH194">
        <f>1000*BN194*AU194*(BJ194-BK194)/(100*BB194*(1000-AU194*BJ194))</f>
        <v>0</v>
      </c>
      <c r="AI194">
        <f>(AJ194 - AK194 - BO194*1E3/(8.314*(BQ194+273.15)) * AM194/BN194 * AL194) * BN194/(100*BB194) * (1000 - BK194)/1000</f>
        <v>0</v>
      </c>
      <c r="AJ194">
        <v>1375.186267386497</v>
      </c>
      <c r="AK194">
        <v>1349.177575757576</v>
      </c>
      <c r="AL194">
        <v>3.43948336104965</v>
      </c>
      <c r="AM194">
        <v>63.93369429513372</v>
      </c>
      <c r="AN194">
        <f>(AP194 - AO194 + BO194*1E3/(8.314*(BQ194+273.15)) * AR194/BN194 * AQ194) * BN194/(100*BB194) * 1000/(1000 - AP194)</f>
        <v>0</v>
      </c>
      <c r="AO194">
        <v>23.3714587918466</v>
      </c>
      <c r="AP194">
        <v>24.10927212121211</v>
      </c>
      <c r="AQ194">
        <v>-3.75658701818004E-06</v>
      </c>
      <c r="AR194">
        <v>100.9875523592358</v>
      </c>
      <c r="AS194">
        <v>3</v>
      </c>
      <c r="AT194">
        <v>1</v>
      </c>
      <c r="AU194">
        <f>IF(AS194*$H$13&gt;=AW194,1.0,(AW194/(AW194-AS194*$H$13)))</f>
        <v>0</v>
      </c>
      <c r="AV194">
        <f>(AU194-1)*100</f>
        <v>0</v>
      </c>
      <c r="AW194">
        <f>MAX(0,($B$13+$C$13*BV194)/(1+$D$13*BV194)*BO194/(BQ194+273)*$E$13)</f>
        <v>0</v>
      </c>
      <c r="AX194">
        <f>$B$11*BW194+$C$11*BX194+$F$11*CI194*(1-CL194)</f>
        <v>0</v>
      </c>
      <c r="AY194">
        <f>AX194*AZ194</f>
        <v>0</v>
      </c>
      <c r="AZ194">
        <f>($B$11*$D$9+$C$11*$D$9+$F$11*((CV194+CN194)/MAX(CV194+CN194+CW194, 0.1)*$I$9+CW194/MAX(CV194+CN194+CW194, 0.1)*$J$9))/($B$11+$C$11+$F$11)</f>
        <v>0</v>
      </c>
      <c r="BA194">
        <f>($B$11*$K$9+$C$11*$K$9+$F$11*((CV194+CN194)/MAX(CV194+CN194+CW194, 0.1)*$P$9+CW194/MAX(CV194+CN194+CW194, 0.1)*$Q$9))/($B$11+$C$11+$F$11)</f>
        <v>0</v>
      </c>
      <c r="BB194">
        <v>1.65</v>
      </c>
      <c r="BC194">
        <v>0.5</v>
      </c>
      <c r="BD194" t="s">
        <v>355</v>
      </c>
      <c r="BE194">
        <v>2</v>
      </c>
      <c r="BF194" t="b">
        <v>1</v>
      </c>
      <c r="BG194">
        <v>1679508684.314285</v>
      </c>
      <c r="BH194">
        <v>1292.258928571429</v>
      </c>
      <c r="BI194">
        <v>1326.516071428571</v>
      </c>
      <c r="BJ194">
        <v>24.11779285714286</v>
      </c>
      <c r="BK194">
        <v>23.372825</v>
      </c>
      <c r="BL194">
        <v>1286.597857142857</v>
      </c>
      <c r="BM194">
        <v>23.75725357142857</v>
      </c>
      <c r="BN194">
        <v>500.0522857142857</v>
      </c>
      <c r="BO194">
        <v>90.11749999999999</v>
      </c>
      <c r="BP194">
        <v>0.1000407107142857</v>
      </c>
      <c r="BQ194">
        <v>26.52153571428572</v>
      </c>
      <c r="BR194">
        <v>27.51408214285714</v>
      </c>
      <c r="BS194">
        <v>999.9000000000002</v>
      </c>
      <c r="BT194">
        <v>0</v>
      </c>
      <c r="BU194">
        <v>0</v>
      </c>
      <c r="BV194">
        <v>10003.36464285714</v>
      </c>
      <c r="BW194">
        <v>0</v>
      </c>
      <c r="BX194">
        <v>9.32272</v>
      </c>
      <c r="BY194">
        <v>-34.25676785714285</v>
      </c>
      <c r="BZ194">
        <v>1324.196428571429</v>
      </c>
      <c r="CA194">
        <v>1358.262142857143</v>
      </c>
      <c r="CB194">
        <v>0.7449584285714286</v>
      </c>
      <c r="CC194">
        <v>1326.516071428571</v>
      </c>
      <c r="CD194">
        <v>23.372825</v>
      </c>
      <c r="CE194">
        <v>2.173435357142858</v>
      </c>
      <c r="CF194">
        <v>2.106300714285714</v>
      </c>
      <c r="CG194">
        <v>18.76783571428571</v>
      </c>
      <c r="CH194">
        <v>18.26691071428571</v>
      </c>
      <c r="CI194">
        <v>1999.978214285714</v>
      </c>
      <c r="CJ194">
        <v>0.979993892857143</v>
      </c>
      <c r="CK194">
        <v>0.02000591071428571</v>
      </c>
      <c r="CL194">
        <v>0</v>
      </c>
      <c r="CM194">
        <v>2.162664285714286</v>
      </c>
      <c r="CN194">
        <v>0</v>
      </c>
      <c r="CO194">
        <v>3356.151785714286</v>
      </c>
      <c r="CP194">
        <v>17338.00357142857</v>
      </c>
      <c r="CQ194">
        <v>37.97735714285714</v>
      </c>
      <c r="CR194">
        <v>39.52878571428571</v>
      </c>
      <c r="CS194">
        <v>38.19396428571428</v>
      </c>
      <c r="CT194">
        <v>37.93728571428571</v>
      </c>
      <c r="CU194">
        <v>37.81678571428571</v>
      </c>
      <c r="CV194">
        <v>1959.968214285714</v>
      </c>
      <c r="CW194">
        <v>40.01</v>
      </c>
      <c r="CX194">
        <v>0</v>
      </c>
      <c r="CY194">
        <v>1679508722.1</v>
      </c>
      <c r="CZ194">
        <v>0</v>
      </c>
      <c r="DA194">
        <v>0</v>
      </c>
      <c r="DB194" t="s">
        <v>356</v>
      </c>
      <c r="DC194">
        <v>1679454360.5</v>
      </c>
      <c r="DD194">
        <v>1679454360.5</v>
      </c>
      <c r="DE194">
        <v>0</v>
      </c>
      <c r="DF194">
        <v>-0.152</v>
      </c>
      <c r="DG194">
        <v>-0.046</v>
      </c>
      <c r="DH194">
        <v>3.296</v>
      </c>
      <c r="DI194">
        <v>0.35</v>
      </c>
      <c r="DJ194">
        <v>420</v>
      </c>
      <c r="DK194">
        <v>24</v>
      </c>
      <c r="DL194">
        <v>0.27</v>
      </c>
      <c r="DM194">
        <v>0.09</v>
      </c>
      <c r="DN194">
        <v>-34.26089756097561</v>
      </c>
      <c r="DO194">
        <v>-0.2112146341463439</v>
      </c>
      <c r="DP194">
        <v>0.06296189125295323</v>
      </c>
      <c r="DQ194">
        <v>0</v>
      </c>
      <c r="DR194">
        <v>0.7464818780487805</v>
      </c>
      <c r="DS194">
        <v>-0.03914772125435476</v>
      </c>
      <c r="DT194">
        <v>0.004059931659854498</v>
      </c>
      <c r="DU194">
        <v>1</v>
      </c>
      <c r="DV194">
        <v>1</v>
      </c>
      <c r="DW194">
        <v>2</v>
      </c>
      <c r="DX194" t="s">
        <v>357</v>
      </c>
      <c r="DY194">
        <v>2.98073</v>
      </c>
      <c r="DZ194">
        <v>2.72818</v>
      </c>
      <c r="EA194">
        <v>0.185897</v>
      </c>
      <c r="EB194">
        <v>0.190544</v>
      </c>
      <c r="EC194">
        <v>0.107364</v>
      </c>
      <c r="ED194">
        <v>0.106003</v>
      </c>
      <c r="EE194">
        <v>24488</v>
      </c>
      <c r="EF194">
        <v>24023</v>
      </c>
      <c r="EG194">
        <v>30604.2</v>
      </c>
      <c r="EH194">
        <v>29918.9</v>
      </c>
      <c r="EI194">
        <v>37681</v>
      </c>
      <c r="EJ194">
        <v>35208.3</v>
      </c>
      <c r="EK194">
        <v>46798.6</v>
      </c>
      <c r="EL194">
        <v>44486.8</v>
      </c>
      <c r="EM194">
        <v>1.88745</v>
      </c>
      <c r="EN194">
        <v>1.91215</v>
      </c>
      <c r="EO194">
        <v>0.124745</v>
      </c>
      <c r="EP194">
        <v>0</v>
      </c>
      <c r="EQ194">
        <v>25.4788</v>
      </c>
      <c r="ER194">
        <v>999.9</v>
      </c>
      <c r="ES194">
        <v>50.5</v>
      </c>
      <c r="ET194">
        <v>29.9</v>
      </c>
      <c r="EU194">
        <v>23.7386</v>
      </c>
      <c r="EV194">
        <v>63.4808</v>
      </c>
      <c r="EW194">
        <v>22.2676</v>
      </c>
      <c r="EX194">
        <v>1</v>
      </c>
      <c r="EY194">
        <v>-0.127607</v>
      </c>
      <c r="EZ194">
        <v>0.174788</v>
      </c>
      <c r="FA194">
        <v>20.2058</v>
      </c>
      <c r="FB194">
        <v>5.23002</v>
      </c>
      <c r="FC194">
        <v>11.968</v>
      </c>
      <c r="FD194">
        <v>4.9708</v>
      </c>
      <c r="FE194">
        <v>3.28948</v>
      </c>
      <c r="FF194">
        <v>9999</v>
      </c>
      <c r="FG194">
        <v>9999</v>
      </c>
      <c r="FH194">
        <v>9999</v>
      </c>
      <c r="FI194">
        <v>999.9</v>
      </c>
      <c r="FJ194">
        <v>4.97295</v>
      </c>
      <c r="FK194">
        <v>1.87698</v>
      </c>
      <c r="FL194">
        <v>1.87513</v>
      </c>
      <c r="FM194">
        <v>1.8779</v>
      </c>
      <c r="FN194">
        <v>1.87461</v>
      </c>
      <c r="FO194">
        <v>1.87828</v>
      </c>
      <c r="FP194">
        <v>1.87531</v>
      </c>
      <c r="FQ194">
        <v>1.87641</v>
      </c>
      <c r="FR194">
        <v>0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5.72</v>
      </c>
      <c r="GF194">
        <v>0.3603</v>
      </c>
      <c r="GG194">
        <v>1.972114183739502</v>
      </c>
      <c r="GH194">
        <v>0.004449671774874308</v>
      </c>
      <c r="GI194">
        <v>-1.829466635312074E-06</v>
      </c>
      <c r="GJ194">
        <v>4.661545964856727E-10</v>
      </c>
      <c r="GK194">
        <v>0.005649818396270764</v>
      </c>
      <c r="GL194">
        <v>0.003047750899037379</v>
      </c>
      <c r="GM194">
        <v>0.0005145890388989142</v>
      </c>
      <c r="GN194">
        <v>-5.930110997495773E-07</v>
      </c>
      <c r="GO194">
        <v>0</v>
      </c>
      <c r="GP194">
        <v>2134</v>
      </c>
      <c r="GQ194">
        <v>1</v>
      </c>
      <c r="GR194">
        <v>23</v>
      </c>
      <c r="GS194">
        <v>905.5</v>
      </c>
      <c r="GT194">
        <v>905.5</v>
      </c>
      <c r="GU194">
        <v>2.87476</v>
      </c>
      <c r="GV194">
        <v>2.53906</v>
      </c>
      <c r="GW194">
        <v>1.39893</v>
      </c>
      <c r="GX194">
        <v>2.3584</v>
      </c>
      <c r="GY194">
        <v>1.44897</v>
      </c>
      <c r="GZ194">
        <v>2.40479</v>
      </c>
      <c r="HA194">
        <v>36.152</v>
      </c>
      <c r="HB194">
        <v>24.0525</v>
      </c>
      <c r="HC194">
        <v>18</v>
      </c>
      <c r="HD194">
        <v>488.852</v>
      </c>
      <c r="HE194">
        <v>475.581</v>
      </c>
      <c r="HF194">
        <v>24.5895</v>
      </c>
      <c r="HG194">
        <v>25.4566</v>
      </c>
      <c r="HH194">
        <v>30.0003</v>
      </c>
      <c r="HI194">
        <v>25.2701</v>
      </c>
      <c r="HJ194">
        <v>25.3414</v>
      </c>
      <c r="HK194">
        <v>57.5949</v>
      </c>
      <c r="HL194">
        <v>10.6841</v>
      </c>
      <c r="HM194">
        <v>100</v>
      </c>
      <c r="HN194">
        <v>24.5856</v>
      </c>
      <c r="HO194">
        <v>1370.24</v>
      </c>
      <c r="HP194">
        <v>23.4412</v>
      </c>
      <c r="HQ194">
        <v>101.151</v>
      </c>
      <c r="HR194">
        <v>102.3</v>
      </c>
    </row>
    <row r="195" spans="1:226">
      <c r="A195">
        <v>179</v>
      </c>
      <c r="B195">
        <v>1679508697.1</v>
      </c>
      <c r="C195">
        <v>3441</v>
      </c>
      <c r="D195" t="s">
        <v>717</v>
      </c>
      <c r="E195" t="s">
        <v>718</v>
      </c>
      <c r="F195">
        <v>5</v>
      </c>
      <c r="G195" t="s">
        <v>353</v>
      </c>
      <c r="H195" t="s">
        <v>354</v>
      </c>
      <c r="I195">
        <v>1679508689.6</v>
      </c>
      <c r="J195">
        <f>(K195)/1000</f>
        <v>0</v>
      </c>
      <c r="K195">
        <f>IF(BF195, AN195, AH195)</f>
        <v>0</v>
      </c>
      <c r="L195">
        <f>IF(BF195, AI195, AG195)</f>
        <v>0</v>
      </c>
      <c r="M195">
        <f>BH195 - IF(AU195&gt;1, L195*BB195*100.0/(AW195*BV195), 0)</f>
        <v>0</v>
      </c>
      <c r="N195">
        <f>((T195-J195/2)*M195-L195)/(T195+J195/2)</f>
        <v>0</v>
      </c>
      <c r="O195">
        <f>N195*(BO195+BP195)/1000.0</f>
        <v>0</v>
      </c>
      <c r="P195">
        <f>(BH195 - IF(AU195&gt;1, L195*BB195*100.0/(AW195*BV195), 0))*(BO195+BP195)/1000.0</f>
        <v>0</v>
      </c>
      <c r="Q195">
        <f>2.0/((1/S195-1/R195)+SIGN(S195)*SQRT((1/S195-1/R195)*(1/S195-1/R195) + 4*BC195/((BC195+1)*(BC195+1))*(2*1/S195*1/R195-1/R195*1/R195)))</f>
        <v>0</v>
      </c>
      <c r="R195">
        <f>IF(LEFT(BD195,1)&lt;&gt;"0",IF(LEFT(BD195,1)="1",3.0,BE195),$D$5+$E$5*(BV195*BO195/($K$5*1000))+$F$5*(BV195*BO195/($K$5*1000))*MAX(MIN(BB195,$J$5),$I$5)*MAX(MIN(BB195,$J$5),$I$5)+$G$5*MAX(MIN(BB195,$J$5),$I$5)*(BV195*BO195/($K$5*1000))+$H$5*(BV195*BO195/($K$5*1000))*(BV195*BO195/($K$5*1000)))</f>
        <v>0</v>
      </c>
      <c r="S195">
        <f>J195*(1000-(1000*0.61365*exp(17.502*W195/(240.97+W195))/(BO195+BP195)+BJ195)/2)/(1000*0.61365*exp(17.502*W195/(240.97+W195))/(BO195+BP195)-BJ195)</f>
        <v>0</v>
      </c>
      <c r="T195">
        <f>1/((BC195+1)/(Q195/1.6)+1/(R195/1.37)) + BC195/((BC195+1)/(Q195/1.6) + BC195/(R195/1.37))</f>
        <v>0</v>
      </c>
      <c r="U195">
        <f>(AX195*BA195)</f>
        <v>0</v>
      </c>
      <c r="V195">
        <f>(BQ195+(U195+2*0.95*5.67E-8*(((BQ195+$B$7)+273)^4-(BQ195+273)^4)-44100*J195)/(1.84*29.3*R195+8*0.95*5.67E-8*(BQ195+273)^3))</f>
        <v>0</v>
      </c>
      <c r="W195">
        <f>($C$7*BR195+$D$7*BS195+$E$7*V195)</f>
        <v>0</v>
      </c>
      <c r="X195">
        <f>0.61365*exp(17.502*W195/(240.97+W195))</f>
        <v>0</v>
      </c>
      <c r="Y195">
        <f>(Z195/AA195*100)</f>
        <v>0</v>
      </c>
      <c r="Z195">
        <f>BJ195*(BO195+BP195)/1000</f>
        <v>0</v>
      </c>
      <c r="AA195">
        <f>0.61365*exp(17.502*BQ195/(240.97+BQ195))</f>
        <v>0</v>
      </c>
      <c r="AB195">
        <f>(X195-BJ195*(BO195+BP195)/1000)</f>
        <v>0</v>
      </c>
      <c r="AC195">
        <f>(-J195*44100)</f>
        <v>0</v>
      </c>
      <c r="AD195">
        <f>2*29.3*R195*0.92*(BQ195-W195)</f>
        <v>0</v>
      </c>
      <c r="AE195">
        <f>2*0.95*5.67E-8*(((BQ195+$B$7)+273)^4-(W195+273)^4)</f>
        <v>0</v>
      </c>
      <c r="AF195">
        <f>U195+AE195+AC195+AD195</f>
        <v>0</v>
      </c>
      <c r="AG195">
        <f>BN195*AU195*(BI195-BH195*(1000-AU195*BK195)/(1000-AU195*BJ195))/(100*BB195)</f>
        <v>0</v>
      </c>
      <c r="AH195">
        <f>1000*BN195*AU195*(BJ195-BK195)/(100*BB195*(1000-AU195*BJ195))</f>
        <v>0</v>
      </c>
      <c r="AI195">
        <f>(AJ195 - AK195 - BO195*1E3/(8.314*(BQ195+273.15)) * AM195/BN195 * AL195) * BN195/(100*BB195) * (1000 - BK195)/1000</f>
        <v>0</v>
      </c>
      <c r="AJ195">
        <v>1392.492623949083</v>
      </c>
      <c r="AK195">
        <v>1366.418787878788</v>
      </c>
      <c r="AL195">
        <v>3.438311674584266</v>
      </c>
      <c r="AM195">
        <v>63.93369429513372</v>
      </c>
      <c r="AN195">
        <f>(AP195 - AO195 + BO195*1E3/(8.314*(BQ195+273.15)) * AR195/BN195 * AQ195) * BN195/(100*BB195) * 1000/(1000 - AP195)</f>
        <v>0</v>
      </c>
      <c r="AO195">
        <v>23.37005943883472</v>
      </c>
      <c r="AP195">
        <v>24.10458363636363</v>
      </c>
      <c r="AQ195">
        <v>-2.465749360964589E-06</v>
      </c>
      <c r="AR195">
        <v>100.9875523592358</v>
      </c>
      <c r="AS195">
        <v>3</v>
      </c>
      <c r="AT195">
        <v>1</v>
      </c>
      <c r="AU195">
        <f>IF(AS195*$H$13&gt;=AW195,1.0,(AW195/(AW195-AS195*$H$13)))</f>
        <v>0</v>
      </c>
      <c r="AV195">
        <f>(AU195-1)*100</f>
        <v>0</v>
      </c>
      <c r="AW195">
        <f>MAX(0,($B$13+$C$13*BV195)/(1+$D$13*BV195)*BO195/(BQ195+273)*$E$13)</f>
        <v>0</v>
      </c>
      <c r="AX195">
        <f>$B$11*BW195+$C$11*BX195+$F$11*CI195*(1-CL195)</f>
        <v>0</v>
      </c>
      <c r="AY195">
        <f>AX195*AZ195</f>
        <v>0</v>
      </c>
      <c r="AZ195">
        <f>($B$11*$D$9+$C$11*$D$9+$F$11*((CV195+CN195)/MAX(CV195+CN195+CW195, 0.1)*$I$9+CW195/MAX(CV195+CN195+CW195, 0.1)*$J$9))/($B$11+$C$11+$F$11)</f>
        <v>0</v>
      </c>
      <c r="BA195">
        <f>($B$11*$K$9+$C$11*$K$9+$F$11*((CV195+CN195)/MAX(CV195+CN195+CW195, 0.1)*$P$9+CW195/MAX(CV195+CN195+CW195, 0.1)*$Q$9))/($B$11+$C$11+$F$11)</f>
        <v>0</v>
      </c>
      <c r="BB195">
        <v>1.65</v>
      </c>
      <c r="BC195">
        <v>0.5</v>
      </c>
      <c r="BD195" t="s">
        <v>355</v>
      </c>
      <c r="BE195">
        <v>2</v>
      </c>
      <c r="BF195" t="b">
        <v>1</v>
      </c>
      <c r="BG195">
        <v>1679508689.6</v>
      </c>
      <c r="BH195">
        <v>1309.966296296296</v>
      </c>
      <c r="BI195">
        <v>1344.263703703704</v>
      </c>
      <c r="BJ195">
        <v>24.11218518518519</v>
      </c>
      <c r="BK195">
        <v>23.37134074074074</v>
      </c>
      <c r="BL195">
        <v>1304.268148148148</v>
      </c>
      <c r="BM195">
        <v>23.75179259259259</v>
      </c>
      <c r="BN195">
        <v>500.036</v>
      </c>
      <c r="BO195">
        <v>90.11642592592592</v>
      </c>
      <c r="BP195">
        <v>0.1000247740740741</v>
      </c>
      <c r="BQ195">
        <v>26.51892962962963</v>
      </c>
      <c r="BR195">
        <v>27.51234074074074</v>
      </c>
      <c r="BS195">
        <v>999.9000000000001</v>
      </c>
      <c r="BT195">
        <v>0</v>
      </c>
      <c r="BU195">
        <v>0</v>
      </c>
      <c r="BV195">
        <v>9999.699629629629</v>
      </c>
      <c r="BW195">
        <v>0</v>
      </c>
      <c r="BX195">
        <v>9.32272</v>
      </c>
      <c r="BY195">
        <v>-34.29724074074073</v>
      </c>
      <c r="BZ195">
        <v>1342.332962962963</v>
      </c>
      <c r="CA195">
        <v>1376.432592592593</v>
      </c>
      <c r="CB195">
        <v>0.7408441851851852</v>
      </c>
      <c r="CC195">
        <v>1344.263703703704</v>
      </c>
      <c r="CD195">
        <v>23.37134074074074</v>
      </c>
      <c r="CE195">
        <v>2.172904444444445</v>
      </c>
      <c r="CF195">
        <v>2.106142222222222</v>
      </c>
      <c r="CG195">
        <v>18.76392592592593</v>
      </c>
      <c r="CH195">
        <v>18.2657</v>
      </c>
      <c r="CI195">
        <v>1999.968518518518</v>
      </c>
      <c r="CJ195">
        <v>0.9799944444444447</v>
      </c>
      <c r="CK195">
        <v>0.02000534074074074</v>
      </c>
      <c r="CL195">
        <v>0</v>
      </c>
      <c r="CM195">
        <v>2.191366666666667</v>
      </c>
      <c r="CN195">
        <v>0</v>
      </c>
      <c r="CO195">
        <v>3356.914074074073</v>
      </c>
      <c r="CP195">
        <v>17337.93333333333</v>
      </c>
      <c r="CQ195">
        <v>38.07140740740741</v>
      </c>
      <c r="CR195">
        <v>39.63862962962963</v>
      </c>
      <c r="CS195">
        <v>38.28211111111111</v>
      </c>
      <c r="CT195">
        <v>38.07388888888889</v>
      </c>
      <c r="CU195">
        <v>37.91181481481481</v>
      </c>
      <c r="CV195">
        <v>1959.958518518519</v>
      </c>
      <c r="CW195">
        <v>40.01</v>
      </c>
      <c r="CX195">
        <v>0</v>
      </c>
      <c r="CY195">
        <v>1679508726.9</v>
      </c>
      <c r="CZ195">
        <v>0</v>
      </c>
      <c r="DA195">
        <v>0</v>
      </c>
      <c r="DB195" t="s">
        <v>356</v>
      </c>
      <c r="DC195">
        <v>1679454360.5</v>
      </c>
      <c r="DD195">
        <v>1679454360.5</v>
      </c>
      <c r="DE195">
        <v>0</v>
      </c>
      <c r="DF195">
        <v>-0.152</v>
      </c>
      <c r="DG195">
        <v>-0.046</v>
      </c>
      <c r="DH195">
        <v>3.296</v>
      </c>
      <c r="DI195">
        <v>0.35</v>
      </c>
      <c r="DJ195">
        <v>420</v>
      </c>
      <c r="DK195">
        <v>24</v>
      </c>
      <c r="DL195">
        <v>0.27</v>
      </c>
      <c r="DM195">
        <v>0.09</v>
      </c>
      <c r="DN195">
        <v>-34.2691925</v>
      </c>
      <c r="DO195">
        <v>-0.5413272045027681</v>
      </c>
      <c r="DP195">
        <v>0.06676892011819577</v>
      </c>
      <c r="DQ195">
        <v>0</v>
      </c>
      <c r="DR195">
        <v>0.7432346</v>
      </c>
      <c r="DS195">
        <v>-0.04832406754221518</v>
      </c>
      <c r="DT195">
        <v>0.00478125878195271</v>
      </c>
      <c r="DU195">
        <v>1</v>
      </c>
      <c r="DV195">
        <v>1</v>
      </c>
      <c r="DW195">
        <v>2</v>
      </c>
      <c r="DX195" t="s">
        <v>357</v>
      </c>
      <c r="DY195">
        <v>2.98093</v>
      </c>
      <c r="DZ195">
        <v>2.72848</v>
      </c>
      <c r="EA195">
        <v>0.187333</v>
      </c>
      <c r="EB195">
        <v>0.191963</v>
      </c>
      <c r="EC195">
        <v>0.107348</v>
      </c>
      <c r="ED195">
        <v>0.105994</v>
      </c>
      <c r="EE195">
        <v>24444.9</v>
      </c>
      <c r="EF195">
        <v>23980.7</v>
      </c>
      <c r="EG195">
        <v>30604.3</v>
      </c>
      <c r="EH195">
        <v>29918.6</v>
      </c>
      <c r="EI195">
        <v>37682</v>
      </c>
      <c r="EJ195">
        <v>35208.5</v>
      </c>
      <c r="EK195">
        <v>46798.8</v>
      </c>
      <c r="EL195">
        <v>44486.4</v>
      </c>
      <c r="EM195">
        <v>1.88735</v>
      </c>
      <c r="EN195">
        <v>1.91205</v>
      </c>
      <c r="EO195">
        <v>0.123739</v>
      </c>
      <c r="EP195">
        <v>0</v>
      </c>
      <c r="EQ195">
        <v>25.481</v>
      </c>
      <c r="ER195">
        <v>999.9</v>
      </c>
      <c r="ES195">
        <v>50.5</v>
      </c>
      <c r="ET195">
        <v>29.9</v>
      </c>
      <c r="EU195">
        <v>23.7369</v>
      </c>
      <c r="EV195">
        <v>62.8008</v>
      </c>
      <c r="EW195">
        <v>22.4199</v>
      </c>
      <c r="EX195">
        <v>1</v>
      </c>
      <c r="EY195">
        <v>-0.127546</v>
      </c>
      <c r="EZ195">
        <v>0.186321</v>
      </c>
      <c r="FA195">
        <v>20.2056</v>
      </c>
      <c r="FB195">
        <v>5.23017</v>
      </c>
      <c r="FC195">
        <v>11.968</v>
      </c>
      <c r="FD195">
        <v>4.9708</v>
      </c>
      <c r="FE195">
        <v>3.2895</v>
      </c>
      <c r="FF195">
        <v>9999</v>
      </c>
      <c r="FG195">
        <v>9999</v>
      </c>
      <c r="FH195">
        <v>9999</v>
      </c>
      <c r="FI195">
        <v>999.9</v>
      </c>
      <c r="FJ195">
        <v>4.97294</v>
      </c>
      <c r="FK195">
        <v>1.87698</v>
      </c>
      <c r="FL195">
        <v>1.87513</v>
      </c>
      <c r="FM195">
        <v>1.87791</v>
      </c>
      <c r="FN195">
        <v>1.87463</v>
      </c>
      <c r="FO195">
        <v>1.87829</v>
      </c>
      <c r="FP195">
        <v>1.87531</v>
      </c>
      <c r="FQ195">
        <v>1.87642</v>
      </c>
      <c r="FR195">
        <v>0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5.75</v>
      </c>
      <c r="GF195">
        <v>0.3601</v>
      </c>
      <c r="GG195">
        <v>1.972114183739502</v>
      </c>
      <c r="GH195">
        <v>0.004449671774874308</v>
      </c>
      <c r="GI195">
        <v>-1.829466635312074E-06</v>
      </c>
      <c r="GJ195">
        <v>4.661545964856727E-10</v>
      </c>
      <c r="GK195">
        <v>0.005649818396270764</v>
      </c>
      <c r="GL195">
        <v>0.003047750899037379</v>
      </c>
      <c r="GM195">
        <v>0.0005145890388989142</v>
      </c>
      <c r="GN195">
        <v>-5.930110997495773E-07</v>
      </c>
      <c r="GO195">
        <v>0</v>
      </c>
      <c r="GP195">
        <v>2134</v>
      </c>
      <c r="GQ195">
        <v>1</v>
      </c>
      <c r="GR195">
        <v>23</v>
      </c>
      <c r="GS195">
        <v>905.6</v>
      </c>
      <c r="GT195">
        <v>905.6</v>
      </c>
      <c r="GU195">
        <v>2.90039</v>
      </c>
      <c r="GV195">
        <v>2.52075</v>
      </c>
      <c r="GW195">
        <v>1.39893</v>
      </c>
      <c r="GX195">
        <v>2.3584</v>
      </c>
      <c r="GY195">
        <v>1.44897</v>
      </c>
      <c r="GZ195">
        <v>2.50122</v>
      </c>
      <c r="HA195">
        <v>36.152</v>
      </c>
      <c r="HB195">
        <v>24.07</v>
      </c>
      <c r="HC195">
        <v>18</v>
      </c>
      <c r="HD195">
        <v>488.805</v>
      </c>
      <c r="HE195">
        <v>475.524</v>
      </c>
      <c r="HF195">
        <v>24.5762</v>
      </c>
      <c r="HG195">
        <v>25.4582</v>
      </c>
      <c r="HH195">
        <v>30.0003</v>
      </c>
      <c r="HI195">
        <v>25.2712</v>
      </c>
      <c r="HJ195">
        <v>25.3424</v>
      </c>
      <c r="HK195">
        <v>58.1793</v>
      </c>
      <c r="HL195">
        <v>10.396</v>
      </c>
      <c r="HM195">
        <v>100</v>
      </c>
      <c r="HN195">
        <v>24.5691</v>
      </c>
      <c r="HO195">
        <v>1390.27</v>
      </c>
      <c r="HP195">
        <v>23.4555</v>
      </c>
      <c r="HQ195">
        <v>101.152</v>
      </c>
      <c r="HR195">
        <v>102.299</v>
      </c>
    </row>
    <row r="196" spans="1:226">
      <c r="A196">
        <v>180</v>
      </c>
      <c r="B196">
        <v>1679508702.1</v>
      </c>
      <c r="C196">
        <v>3446</v>
      </c>
      <c r="D196" t="s">
        <v>719</v>
      </c>
      <c r="E196" t="s">
        <v>720</v>
      </c>
      <c r="F196">
        <v>5</v>
      </c>
      <c r="G196" t="s">
        <v>353</v>
      </c>
      <c r="H196" t="s">
        <v>354</v>
      </c>
      <c r="I196">
        <v>1679508694.314285</v>
      </c>
      <c r="J196">
        <f>(K196)/1000</f>
        <v>0</v>
      </c>
      <c r="K196">
        <f>IF(BF196, AN196, AH196)</f>
        <v>0</v>
      </c>
      <c r="L196">
        <f>IF(BF196, AI196, AG196)</f>
        <v>0</v>
      </c>
      <c r="M196">
        <f>BH196 - IF(AU196&gt;1, L196*BB196*100.0/(AW196*BV196), 0)</f>
        <v>0</v>
      </c>
      <c r="N196">
        <f>((T196-J196/2)*M196-L196)/(T196+J196/2)</f>
        <v>0</v>
      </c>
      <c r="O196">
        <f>N196*(BO196+BP196)/1000.0</f>
        <v>0</v>
      </c>
      <c r="P196">
        <f>(BH196 - IF(AU196&gt;1, L196*BB196*100.0/(AW196*BV196), 0))*(BO196+BP196)/1000.0</f>
        <v>0</v>
      </c>
      <c r="Q196">
        <f>2.0/((1/S196-1/R196)+SIGN(S196)*SQRT((1/S196-1/R196)*(1/S196-1/R196) + 4*BC196/((BC196+1)*(BC196+1))*(2*1/S196*1/R196-1/R196*1/R196)))</f>
        <v>0</v>
      </c>
      <c r="R196">
        <f>IF(LEFT(BD196,1)&lt;&gt;"0",IF(LEFT(BD196,1)="1",3.0,BE196),$D$5+$E$5*(BV196*BO196/($K$5*1000))+$F$5*(BV196*BO196/($K$5*1000))*MAX(MIN(BB196,$J$5),$I$5)*MAX(MIN(BB196,$J$5),$I$5)+$G$5*MAX(MIN(BB196,$J$5),$I$5)*(BV196*BO196/($K$5*1000))+$H$5*(BV196*BO196/($K$5*1000))*(BV196*BO196/($K$5*1000)))</f>
        <v>0</v>
      </c>
      <c r="S196">
        <f>J196*(1000-(1000*0.61365*exp(17.502*W196/(240.97+W196))/(BO196+BP196)+BJ196)/2)/(1000*0.61365*exp(17.502*W196/(240.97+W196))/(BO196+BP196)-BJ196)</f>
        <v>0</v>
      </c>
      <c r="T196">
        <f>1/((BC196+1)/(Q196/1.6)+1/(R196/1.37)) + BC196/((BC196+1)/(Q196/1.6) + BC196/(R196/1.37))</f>
        <v>0</v>
      </c>
      <c r="U196">
        <f>(AX196*BA196)</f>
        <v>0</v>
      </c>
      <c r="V196">
        <f>(BQ196+(U196+2*0.95*5.67E-8*(((BQ196+$B$7)+273)^4-(BQ196+273)^4)-44100*J196)/(1.84*29.3*R196+8*0.95*5.67E-8*(BQ196+273)^3))</f>
        <v>0</v>
      </c>
      <c r="W196">
        <f>($C$7*BR196+$D$7*BS196+$E$7*V196)</f>
        <v>0</v>
      </c>
      <c r="X196">
        <f>0.61365*exp(17.502*W196/(240.97+W196))</f>
        <v>0</v>
      </c>
      <c r="Y196">
        <f>(Z196/AA196*100)</f>
        <v>0</v>
      </c>
      <c r="Z196">
        <f>BJ196*(BO196+BP196)/1000</f>
        <v>0</v>
      </c>
      <c r="AA196">
        <f>0.61365*exp(17.502*BQ196/(240.97+BQ196))</f>
        <v>0</v>
      </c>
      <c r="AB196">
        <f>(X196-BJ196*(BO196+BP196)/1000)</f>
        <v>0</v>
      </c>
      <c r="AC196">
        <f>(-J196*44100)</f>
        <v>0</v>
      </c>
      <c r="AD196">
        <f>2*29.3*R196*0.92*(BQ196-W196)</f>
        <v>0</v>
      </c>
      <c r="AE196">
        <f>2*0.95*5.67E-8*(((BQ196+$B$7)+273)^4-(W196+273)^4)</f>
        <v>0</v>
      </c>
      <c r="AF196">
        <f>U196+AE196+AC196+AD196</f>
        <v>0</v>
      </c>
      <c r="AG196">
        <f>BN196*AU196*(BI196-BH196*(1000-AU196*BK196)/(1000-AU196*BJ196))/(100*BB196)</f>
        <v>0</v>
      </c>
      <c r="AH196">
        <f>1000*BN196*AU196*(BJ196-BK196)/(100*BB196*(1000-AU196*BJ196))</f>
        <v>0</v>
      </c>
      <c r="AI196">
        <f>(AJ196 - AK196 - BO196*1E3/(8.314*(BQ196+273.15)) * AM196/BN196 * AL196) * BN196/(100*BB196) * (1000 - BK196)/1000</f>
        <v>0</v>
      </c>
      <c r="AJ196">
        <v>1409.52305067723</v>
      </c>
      <c r="AK196">
        <v>1383.451393939393</v>
      </c>
      <c r="AL196">
        <v>3.411585843232603</v>
      </c>
      <c r="AM196">
        <v>63.93369429513372</v>
      </c>
      <c r="AN196">
        <f>(AP196 - AO196 + BO196*1E3/(8.314*(BQ196+273.15)) * AR196/BN196 * AQ196) * BN196/(100*BB196) * 1000/(1000 - AP196)</f>
        <v>0</v>
      </c>
      <c r="AO196">
        <v>23.37016995965574</v>
      </c>
      <c r="AP196">
        <v>24.09788787878786</v>
      </c>
      <c r="AQ196">
        <v>-3.444716333473367E-06</v>
      </c>
      <c r="AR196">
        <v>100.9875523592358</v>
      </c>
      <c r="AS196">
        <v>3</v>
      </c>
      <c r="AT196">
        <v>1</v>
      </c>
      <c r="AU196">
        <f>IF(AS196*$H$13&gt;=AW196,1.0,(AW196/(AW196-AS196*$H$13)))</f>
        <v>0</v>
      </c>
      <c r="AV196">
        <f>(AU196-1)*100</f>
        <v>0</v>
      </c>
      <c r="AW196">
        <f>MAX(0,($B$13+$C$13*BV196)/(1+$D$13*BV196)*BO196/(BQ196+273)*$E$13)</f>
        <v>0</v>
      </c>
      <c r="AX196">
        <f>$B$11*BW196+$C$11*BX196+$F$11*CI196*(1-CL196)</f>
        <v>0</v>
      </c>
      <c r="AY196">
        <f>AX196*AZ196</f>
        <v>0</v>
      </c>
      <c r="AZ196">
        <f>($B$11*$D$9+$C$11*$D$9+$F$11*((CV196+CN196)/MAX(CV196+CN196+CW196, 0.1)*$I$9+CW196/MAX(CV196+CN196+CW196, 0.1)*$J$9))/($B$11+$C$11+$F$11)</f>
        <v>0</v>
      </c>
      <c r="BA196">
        <f>($B$11*$K$9+$C$11*$K$9+$F$11*((CV196+CN196)/MAX(CV196+CN196+CW196, 0.1)*$P$9+CW196/MAX(CV196+CN196+CW196, 0.1)*$Q$9))/($B$11+$C$11+$F$11)</f>
        <v>0</v>
      </c>
      <c r="BB196">
        <v>1.65</v>
      </c>
      <c r="BC196">
        <v>0.5</v>
      </c>
      <c r="BD196" t="s">
        <v>355</v>
      </c>
      <c r="BE196">
        <v>2</v>
      </c>
      <c r="BF196" t="b">
        <v>1</v>
      </c>
      <c r="BG196">
        <v>1679508694.314285</v>
      </c>
      <c r="BH196">
        <v>1325.754285714286</v>
      </c>
      <c r="BI196">
        <v>1360.057857142857</v>
      </c>
      <c r="BJ196">
        <v>24.10633571428571</v>
      </c>
      <c r="BK196">
        <v>23.37114642857142</v>
      </c>
      <c r="BL196">
        <v>1320.023571428572</v>
      </c>
      <c r="BM196">
        <v>23.74609642857143</v>
      </c>
      <c r="BN196">
        <v>500.0397857142857</v>
      </c>
      <c r="BO196">
        <v>90.11613214285714</v>
      </c>
      <c r="BP196">
        <v>0.09993985357142858</v>
      </c>
      <c r="BQ196">
        <v>26.51755357142857</v>
      </c>
      <c r="BR196">
        <v>27.51346428571429</v>
      </c>
      <c r="BS196">
        <v>999.9000000000002</v>
      </c>
      <c r="BT196">
        <v>0</v>
      </c>
      <c r="BU196">
        <v>0</v>
      </c>
      <c r="BV196">
        <v>10003.37107142857</v>
      </c>
      <c r="BW196">
        <v>0</v>
      </c>
      <c r="BX196">
        <v>9.32272</v>
      </c>
      <c r="BY196">
        <v>-34.30350357142857</v>
      </c>
      <c r="BZ196">
        <v>1358.502857142857</v>
      </c>
      <c r="CA196">
        <v>1392.605</v>
      </c>
      <c r="CB196">
        <v>0.7351945000000001</v>
      </c>
      <c r="CC196">
        <v>1360.057857142857</v>
      </c>
      <c r="CD196">
        <v>23.37114642857142</v>
      </c>
      <c r="CE196">
        <v>2.17237</v>
      </c>
      <c r="CF196">
        <v>2.1061175</v>
      </c>
      <c r="CG196">
        <v>18.75999285714286</v>
      </c>
      <c r="CH196">
        <v>18.26552142857143</v>
      </c>
      <c r="CI196">
        <v>1999.963928571429</v>
      </c>
      <c r="CJ196">
        <v>0.9799950714285716</v>
      </c>
      <c r="CK196">
        <v>0.02000469285714286</v>
      </c>
      <c r="CL196">
        <v>0</v>
      </c>
      <c r="CM196">
        <v>2.135221428571429</v>
      </c>
      <c r="CN196">
        <v>0</v>
      </c>
      <c r="CO196">
        <v>3357.546785714286</v>
      </c>
      <c r="CP196">
        <v>17337.88928571429</v>
      </c>
      <c r="CQ196">
        <v>38.18267857142856</v>
      </c>
      <c r="CR196">
        <v>39.73857142857141</v>
      </c>
      <c r="CS196">
        <v>38.36582142857143</v>
      </c>
      <c r="CT196">
        <v>38.19185714285715</v>
      </c>
      <c r="CU196">
        <v>37.99307142857142</v>
      </c>
      <c r="CV196">
        <v>1959.953928571429</v>
      </c>
      <c r="CW196">
        <v>40.01</v>
      </c>
      <c r="CX196">
        <v>0</v>
      </c>
      <c r="CY196">
        <v>1679508732.3</v>
      </c>
      <c r="CZ196">
        <v>0</v>
      </c>
      <c r="DA196">
        <v>0</v>
      </c>
      <c r="DB196" t="s">
        <v>356</v>
      </c>
      <c r="DC196">
        <v>1679454360.5</v>
      </c>
      <c r="DD196">
        <v>1679454360.5</v>
      </c>
      <c r="DE196">
        <v>0</v>
      </c>
      <c r="DF196">
        <v>-0.152</v>
      </c>
      <c r="DG196">
        <v>-0.046</v>
      </c>
      <c r="DH196">
        <v>3.296</v>
      </c>
      <c r="DI196">
        <v>0.35</v>
      </c>
      <c r="DJ196">
        <v>420</v>
      </c>
      <c r="DK196">
        <v>24</v>
      </c>
      <c r="DL196">
        <v>0.27</v>
      </c>
      <c r="DM196">
        <v>0.09</v>
      </c>
      <c r="DN196">
        <v>-34.29302926829268</v>
      </c>
      <c r="DO196">
        <v>-0.1677198606272596</v>
      </c>
      <c r="DP196">
        <v>0.04969103685139857</v>
      </c>
      <c r="DQ196">
        <v>0</v>
      </c>
      <c r="DR196">
        <v>0.7382207317073171</v>
      </c>
      <c r="DS196">
        <v>-0.06802492682926585</v>
      </c>
      <c r="DT196">
        <v>0.007019529193525057</v>
      </c>
      <c r="DU196">
        <v>1</v>
      </c>
      <c r="DV196">
        <v>1</v>
      </c>
      <c r="DW196">
        <v>2</v>
      </c>
      <c r="DX196" t="s">
        <v>357</v>
      </c>
      <c r="DY196">
        <v>2.98079</v>
      </c>
      <c r="DZ196">
        <v>2.72824</v>
      </c>
      <c r="EA196">
        <v>0.188747</v>
      </c>
      <c r="EB196">
        <v>0.193364</v>
      </c>
      <c r="EC196">
        <v>0.10733</v>
      </c>
      <c r="ED196">
        <v>0.106035</v>
      </c>
      <c r="EE196">
        <v>24402</v>
      </c>
      <c r="EF196">
        <v>23939.2</v>
      </c>
      <c r="EG196">
        <v>30603.8</v>
      </c>
      <c r="EH196">
        <v>29918.7</v>
      </c>
      <c r="EI196">
        <v>37682.3</v>
      </c>
      <c r="EJ196">
        <v>35206.7</v>
      </c>
      <c r="EK196">
        <v>46798.2</v>
      </c>
      <c r="EL196">
        <v>44486.1</v>
      </c>
      <c r="EM196">
        <v>1.88752</v>
      </c>
      <c r="EN196">
        <v>1.91232</v>
      </c>
      <c r="EO196">
        <v>0.124425</v>
      </c>
      <c r="EP196">
        <v>0</v>
      </c>
      <c r="EQ196">
        <v>25.481</v>
      </c>
      <c r="ER196">
        <v>999.9</v>
      </c>
      <c r="ES196">
        <v>50.5</v>
      </c>
      <c r="ET196">
        <v>29.9</v>
      </c>
      <c r="EU196">
        <v>23.7384</v>
      </c>
      <c r="EV196">
        <v>63.2608</v>
      </c>
      <c r="EW196">
        <v>22.2796</v>
      </c>
      <c r="EX196">
        <v>1</v>
      </c>
      <c r="EY196">
        <v>-0.127302</v>
      </c>
      <c r="EZ196">
        <v>0.170381</v>
      </c>
      <c r="FA196">
        <v>20.2058</v>
      </c>
      <c r="FB196">
        <v>5.23002</v>
      </c>
      <c r="FC196">
        <v>11.968</v>
      </c>
      <c r="FD196">
        <v>4.97085</v>
      </c>
      <c r="FE196">
        <v>3.2895</v>
      </c>
      <c r="FF196">
        <v>9999</v>
      </c>
      <c r="FG196">
        <v>9999</v>
      </c>
      <c r="FH196">
        <v>9999</v>
      </c>
      <c r="FI196">
        <v>999.9</v>
      </c>
      <c r="FJ196">
        <v>4.97295</v>
      </c>
      <c r="FK196">
        <v>1.87698</v>
      </c>
      <c r="FL196">
        <v>1.87512</v>
      </c>
      <c r="FM196">
        <v>1.87791</v>
      </c>
      <c r="FN196">
        <v>1.87458</v>
      </c>
      <c r="FO196">
        <v>1.87825</v>
      </c>
      <c r="FP196">
        <v>1.87531</v>
      </c>
      <c r="FQ196">
        <v>1.87643</v>
      </c>
      <c r="FR196">
        <v>0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5.78</v>
      </c>
      <c r="GF196">
        <v>0.36</v>
      </c>
      <c r="GG196">
        <v>1.972114183739502</v>
      </c>
      <c r="GH196">
        <v>0.004449671774874308</v>
      </c>
      <c r="GI196">
        <v>-1.829466635312074E-06</v>
      </c>
      <c r="GJ196">
        <v>4.661545964856727E-10</v>
      </c>
      <c r="GK196">
        <v>0.005649818396270764</v>
      </c>
      <c r="GL196">
        <v>0.003047750899037379</v>
      </c>
      <c r="GM196">
        <v>0.0005145890388989142</v>
      </c>
      <c r="GN196">
        <v>-5.930110997495773E-07</v>
      </c>
      <c r="GO196">
        <v>0</v>
      </c>
      <c r="GP196">
        <v>2134</v>
      </c>
      <c r="GQ196">
        <v>1</v>
      </c>
      <c r="GR196">
        <v>23</v>
      </c>
      <c r="GS196">
        <v>905.7</v>
      </c>
      <c r="GT196">
        <v>905.7</v>
      </c>
      <c r="GU196">
        <v>2.93091</v>
      </c>
      <c r="GV196">
        <v>2.53662</v>
      </c>
      <c r="GW196">
        <v>1.39893</v>
      </c>
      <c r="GX196">
        <v>2.3584</v>
      </c>
      <c r="GY196">
        <v>1.44897</v>
      </c>
      <c r="GZ196">
        <v>2.41089</v>
      </c>
      <c r="HA196">
        <v>36.152</v>
      </c>
      <c r="HB196">
        <v>24.0525</v>
      </c>
      <c r="HC196">
        <v>18</v>
      </c>
      <c r="HD196">
        <v>488.907</v>
      </c>
      <c r="HE196">
        <v>475.712</v>
      </c>
      <c r="HF196">
        <v>24.5623</v>
      </c>
      <c r="HG196">
        <v>25.4603</v>
      </c>
      <c r="HH196">
        <v>30.0001</v>
      </c>
      <c r="HI196">
        <v>25.2723</v>
      </c>
      <c r="HJ196">
        <v>25.3435</v>
      </c>
      <c r="HK196">
        <v>58.7058</v>
      </c>
      <c r="HL196">
        <v>10.396</v>
      </c>
      <c r="HM196">
        <v>100</v>
      </c>
      <c r="HN196">
        <v>24.5613</v>
      </c>
      <c r="HO196">
        <v>1403.64</v>
      </c>
      <c r="HP196">
        <v>23.4701</v>
      </c>
      <c r="HQ196">
        <v>101.15</v>
      </c>
      <c r="HR196">
        <v>102.299</v>
      </c>
    </row>
    <row r="197" spans="1:226">
      <c r="A197">
        <v>181</v>
      </c>
      <c r="B197">
        <v>1679508707.1</v>
      </c>
      <c r="C197">
        <v>3451</v>
      </c>
      <c r="D197" t="s">
        <v>721</v>
      </c>
      <c r="E197" t="s">
        <v>722</v>
      </c>
      <c r="F197">
        <v>5</v>
      </c>
      <c r="G197" t="s">
        <v>353</v>
      </c>
      <c r="H197" t="s">
        <v>354</v>
      </c>
      <c r="I197">
        <v>1679508699.6</v>
      </c>
      <c r="J197">
        <f>(K197)/1000</f>
        <v>0</v>
      </c>
      <c r="K197">
        <f>IF(BF197, AN197, AH197)</f>
        <v>0</v>
      </c>
      <c r="L197">
        <f>IF(BF197, AI197, AG197)</f>
        <v>0</v>
      </c>
      <c r="M197">
        <f>BH197 - IF(AU197&gt;1, L197*BB197*100.0/(AW197*BV197), 0)</f>
        <v>0</v>
      </c>
      <c r="N197">
        <f>((T197-J197/2)*M197-L197)/(T197+J197/2)</f>
        <v>0</v>
      </c>
      <c r="O197">
        <f>N197*(BO197+BP197)/1000.0</f>
        <v>0</v>
      </c>
      <c r="P197">
        <f>(BH197 - IF(AU197&gt;1, L197*BB197*100.0/(AW197*BV197), 0))*(BO197+BP197)/1000.0</f>
        <v>0</v>
      </c>
      <c r="Q197">
        <f>2.0/((1/S197-1/R197)+SIGN(S197)*SQRT((1/S197-1/R197)*(1/S197-1/R197) + 4*BC197/((BC197+1)*(BC197+1))*(2*1/S197*1/R197-1/R197*1/R197)))</f>
        <v>0</v>
      </c>
      <c r="R197">
        <f>IF(LEFT(BD197,1)&lt;&gt;"0",IF(LEFT(BD197,1)="1",3.0,BE197),$D$5+$E$5*(BV197*BO197/($K$5*1000))+$F$5*(BV197*BO197/($K$5*1000))*MAX(MIN(BB197,$J$5),$I$5)*MAX(MIN(BB197,$J$5),$I$5)+$G$5*MAX(MIN(BB197,$J$5),$I$5)*(BV197*BO197/($K$5*1000))+$H$5*(BV197*BO197/($K$5*1000))*(BV197*BO197/($K$5*1000)))</f>
        <v>0</v>
      </c>
      <c r="S197">
        <f>J197*(1000-(1000*0.61365*exp(17.502*W197/(240.97+W197))/(BO197+BP197)+BJ197)/2)/(1000*0.61365*exp(17.502*W197/(240.97+W197))/(BO197+BP197)-BJ197)</f>
        <v>0</v>
      </c>
      <c r="T197">
        <f>1/((BC197+1)/(Q197/1.6)+1/(R197/1.37)) + BC197/((BC197+1)/(Q197/1.6) + BC197/(R197/1.37))</f>
        <v>0</v>
      </c>
      <c r="U197">
        <f>(AX197*BA197)</f>
        <v>0</v>
      </c>
      <c r="V197">
        <f>(BQ197+(U197+2*0.95*5.67E-8*(((BQ197+$B$7)+273)^4-(BQ197+273)^4)-44100*J197)/(1.84*29.3*R197+8*0.95*5.67E-8*(BQ197+273)^3))</f>
        <v>0</v>
      </c>
      <c r="W197">
        <f>($C$7*BR197+$D$7*BS197+$E$7*V197)</f>
        <v>0</v>
      </c>
      <c r="X197">
        <f>0.61365*exp(17.502*W197/(240.97+W197))</f>
        <v>0</v>
      </c>
      <c r="Y197">
        <f>(Z197/AA197*100)</f>
        <v>0</v>
      </c>
      <c r="Z197">
        <f>BJ197*(BO197+BP197)/1000</f>
        <v>0</v>
      </c>
      <c r="AA197">
        <f>0.61365*exp(17.502*BQ197/(240.97+BQ197))</f>
        <v>0</v>
      </c>
      <c r="AB197">
        <f>(X197-BJ197*(BO197+BP197)/1000)</f>
        <v>0</v>
      </c>
      <c r="AC197">
        <f>(-J197*44100)</f>
        <v>0</v>
      </c>
      <c r="AD197">
        <f>2*29.3*R197*0.92*(BQ197-W197)</f>
        <v>0</v>
      </c>
      <c r="AE197">
        <f>2*0.95*5.67E-8*(((BQ197+$B$7)+273)^4-(W197+273)^4)</f>
        <v>0</v>
      </c>
      <c r="AF197">
        <f>U197+AE197+AC197+AD197</f>
        <v>0</v>
      </c>
      <c r="AG197">
        <f>BN197*AU197*(BI197-BH197*(1000-AU197*BK197)/(1000-AU197*BJ197))/(100*BB197)</f>
        <v>0</v>
      </c>
      <c r="AH197">
        <f>1000*BN197*AU197*(BJ197-BK197)/(100*BB197*(1000-AU197*BJ197))</f>
        <v>0</v>
      </c>
      <c r="AI197">
        <f>(AJ197 - AK197 - BO197*1E3/(8.314*(BQ197+273.15)) * AM197/BN197 * AL197) * BN197/(100*BB197) * (1000 - BK197)/1000</f>
        <v>0</v>
      </c>
      <c r="AJ197">
        <v>1426.728720898824</v>
      </c>
      <c r="AK197">
        <v>1400.667575757575</v>
      </c>
      <c r="AL197">
        <v>3.461391444982133</v>
      </c>
      <c r="AM197">
        <v>63.93369429513372</v>
      </c>
      <c r="AN197">
        <f>(AP197 - AO197 + BO197*1E3/(8.314*(BQ197+273.15)) * AR197/BN197 * AQ197) * BN197/(100*BB197) * 1000/(1000 - AP197)</f>
        <v>0</v>
      </c>
      <c r="AO197">
        <v>23.39154500007497</v>
      </c>
      <c r="AP197">
        <v>24.10195212121212</v>
      </c>
      <c r="AQ197">
        <v>2.729440226887061E-06</v>
      </c>
      <c r="AR197">
        <v>100.9875523592358</v>
      </c>
      <c r="AS197">
        <v>3</v>
      </c>
      <c r="AT197">
        <v>1</v>
      </c>
      <c r="AU197">
        <f>IF(AS197*$H$13&gt;=AW197,1.0,(AW197/(AW197-AS197*$H$13)))</f>
        <v>0</v>
      </c>
      <c r="AV197">
        <f>(AU197-1)*100</f>
        <v>0</v>
      </c>
      <c r="AW197">
        <f>MAX(0,($B$13+$C$13*BV197)/(1+$D$13*BV197)*BO197/(BQ197+273)*$E$13)</f>
        <v>0</v>
      </c>
      <c r="AX197">
        <f>$B$11*BW197+$C$11*BX197+$F$11*CI197*(1-CL197)</f>
        <v>0</v>
      </c>
      <c r="AY197">
        <f>AX197*AZ197</f>
        <v>0</v>
      </c>
      <c r="AZ197">
        <f>($B$11*$D$9+$C$11*$D$9+$F$11*((CV197+CN197)/MAX(CV197+CN197+CW197, 0.1)*$I$9+CW197/MAX(CV197+CN197+CW197, 0.1)*$J$9))/($B$11+$C$11+$F$11)</f>
        <v>0</v>
      </c>
      <c r="BA197">
        <f>($B$11*$K$9+$C$11*$K$9+$F$11*((CV197+CN197)/MAX(CV197+CN197+CW197, 0.1)*$P$9+CW197/MAX(CV197+CN197+CW197, 0.1)*$Q$9))/($B$11+$C$11+$F$11)</f>
        <v>0</v>
      </c>
      <c r="BB197">
        <v>1.65</v>
      </c>
      <c r="BC197">
        <v>0.5</v>
      </c>
      <c r="BD197" t="s">
        <v>355</v>
      </c>
      <c r="BE197">
        <v>2</v>
      </c>
      <c r="BF197" t="b">
        <v>1</v>
      </c>
      <c r="BG197">
        <v>1679508699.6</v>
      </c>
      <c r="BH197">
        <v>1343.449259259259</v>
      </c>
      <c r="BI197">
        <v>1377.78</v>
      </c>
      <c r="BJ197">
        <v>24.10184814814815</v>
      </c>
      <c r="BK197">
        <v>23.37727037037037</v>
      </c>
      <c r="BL197">
        <v>1337.681111111111</v>
      </c>
      <c r="BM197">
        <v>23.74171851851852</v>
      </c>
      <c r="BN197">
        <v>500.0273703703704</v>
      </c>
      <c r="BO197">
        <v>90.11522962962962</v>
      </c>
      <c r="BP197">
        <v>0.09998082592592593</v>
      </c>
      <c r="BQ197">
        <v>26.51735925925925</v>
      </c>
      <c r="BR197">
        <v>27.51096666666667</v>
      </c>
      <c r="BS197">
        <v>999.9000000000001</v>
      </c>
      <c r="BT197">
        <v>0</v>
      </c>
      <c r="BU197">
        <v>0</v>
      </c>
      <c r="BV197">
        <v>10001.36185185185</v>
      </c>
      <c r="BW197">
        <v>0</v>
      </c>
      <c r="BX197">
        <v>9.316080740740741</v>
      </c>
      <c r="BY197">
        <v>-34.33171851851852</v>
      </c>
      <c r="BZ197">
        <v>1376.627777777778</v>
      </c>
      <c r="CA197">
        <v>1410.76037037037</v>
      </c>
      <c r="CB197">
        <v>0.7245797407407407</v>
      </c>
      <c r="CC197">
        <v>1377.78</v>
      </c>
      <c r="CD197">
        <v>23.37727037037037</v>
      </c>
      <c r="CE197">
        <v>2.171943333333333</v>
      </c>
      <c r="CF197">
        <v>2.106648148148148</v>
      </c>
      <c r="CG197">
        <v>18.75686296296297</v>
      </c>
      <c r="CH197">
        <v>18.26954444444445</v>
      </c>
      <c r="CI197">
        <v>1999.977777777778</v>
      </c>
      <c r="CJ197">
        <v>0.9799958888888889</v>
      </c>
      <c r="CK197">
        <v>0.02000384814814815</v>
      </c>
      <c r="CL197">
        <v>0</v>
      </c>
      <c r="CM197">
        <v>2.100774074074074</v>
      </c>
      <c r="CN197">
        <v>0</v>
      </c>
      <c r="CO197">
        <v>3358.341851851852</v>
      </c>
      <c r="CP197">
        <v>17338.01481481481</v>
      </c>
      <c r="CQ197">
        <v>38.32144444444445</v>
      </c>
      <c r="CR197">
        <v>39.85618518518518</v>
      </c>
      <c r="CS197">
        <v>38.46037037037036</v>
      </c>
      <c r="CT197">
        <v>38.33544444444443</v>
      </c>
      <c r="CU197">
        <v>38.09462962962963</v>
      </c>
      <c r="CV197">
        <v>1959.967777777778</v>
      </c>
      <c r="CW197">
        <v>40.00888888888889</v>
      </c>
      <c r="CX197">
        <v>0</v>
      </c>
      <c r="CY197">
        <v>1679508737.1</v>
      </c>
      <c r="CZ197">
        <v>0</v>
      </c>
      <c r="DA197">
        <v>0</v>
      </c>
      <c r="DB197" t="s">
        <v>356</v>
      </c>
      <c r="DC197">
        <v>1679454360.5</v>
      </c>
      <c r="DD197">
        <v>1679454360.5</v>
      </c>
      <c r="DE197">
        <v>0</v>
      </c>
      <c r="DF197">
        <v>-0.152</v>
      </c>
      <c r="DG197">
        <v>-0.046</v>
      </c>
      <c r="DH197">
        <v>3.296</v>
      </c>
      <c r="DI197">
        <v>0.35</v>
      </c>
      <c r="DJ197">
        <v>420</v>
      </c>
      <c r="DK197">
        <v>24</v>
      </c>
      <c r="DL197">
        <v>0.27</v>
      </c>
      <c r="DM197">
        <v>0.09</v>
      </c>
      <c r="DN197">
        <v>-34.3209975</v>
      </c>
      <c r="DO197">
        <v>-0.2342262664164243</v>
      </c>
      <c r="DP197">
        <v>0.05615122655606042</v>
      </c>
      <c r="DQ197">
        <v>0</v>
      </c>
      <c r="DR197">
        <v>0.729724775</v>
      </c>
      <c r="DS197">
        <v>-0.1148989981238286</v>
      </c>
      <c r="DT197">
        <v>0.01193643038660952</v>
      </c>
      <c r="DU197">
        <v>0</v>
      </c>
      <c r="DV197">
        <v>0</v>
      </c>
      <c r="DW197">
        <v>2</v>
      </c>
      <c r="DX197" t="s">
        <v>397</v>
      </c>
      <c r="DY197">
        <v>2.98091</v>
      </c>
      <c r="DZ197">
        <v>2.72851</v>
      </c>
      <c r="EA197">
        <v>0.190161</v>
      </c>
      <c r="EB197">
        <v>0.194781</v>
      </c>
      <c r="EC197">
        <v>0.10734</v>
      </c>
      <c r="ED197">
        <v>0.106066</v>
      </c>
      <c r="EE197">
        <v>24359.9</v>
      </c>
      <c r="EF197">
        <v>23897.1</v>
      </c>
      <c r="EG197">
        <v>30604.4</v>
      </c>
      <c r="EH197">
        <v>29918.7</v>
      </c>
      <c r="EI197">
        <v>37682.7</v>
      </c>
      <c r="EJ197">
        <v>35205.6</v>
      </c>
      <c r="EK197">
        <v>46799.1</v>
      </c>
      <c r="EL197">
        <v>44486.2</v>
      </c>
      <c r="EM197">
        <v>1.88755</v>
      </c>
      <c r="EN197">
        <v>1.91215</v>
      </c>
      <c r="EO197">
        <v>0.123389</v>
      </c>
      <c r="EP197">
        <v>0</v>
      </c>
      <c r="EQ197">
        <v>25.4831</v>
      </c>
      <c r="ER197">
        <v>999.9</v>
      </c>
      <c r="ES197">
        <v>50.5</v>
      </c>
      <c r="ET197">
        <v>29.9</v>
      </c>
      <c r="EU197">
        <v>23.7388</v>
      </c>
      <c r="EV197">
        <v>63.2708</v>
      </c>
      <c r="EW197">
        <v>22.3718</v>
      </c>
      <c r="EX197">
        <v>1</v>
      </c>
      <c r="EY197">
        <v>-0.127185</v>
      </c>
      <c r="EZ197">
        <v>0.195049</v>
      </c>
      <c r="FA197">
        <v>20.2059</v>
      </c>
      <c r="FB197">
        <v>5.23047</v>
      </c>
      <c r="FC197">
        <v>11.968</v>
      </c>
      <c r="FD197">
        <v>4.97105</v>
      </c>
      <c r="FE197">
        <v>3.28958</v>
      </c>
      <c r="FF197">
        <v>9999</v>
      </c>
      <c r="FG197">
        <v>9999</v>
      </c>
      <c r="FH197">
        <v>9999</v>
      </c>
      <c r="FI197">
        <v>999.9</v>
      </c>
      <c r="FJ197">
        <v>4.97294</v>
      </c>
      <c r="FK197">
        <v>1.87698</v>
      </c>
      <c r="FL197">
        <v>1.87512</v>
      </c>
      <c r="FM197">
        <v>1.8779</v>
      </c>
      <c r="FN197">
        <v>1.87459</v>
      </c>
      <c r="FO197">
        <v>1.87822</v>
      </c>
      <c r="FP197">
        <v>1.87531</v>
      </c>
      <c r="FQ197">
        <v>1.87642</v>
      </c>
      <c r="FR197">
        <v>0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5.82</v>
      </c>
      <c r="GF197">
        <v>0.3601</v>
      </c>
      <c r="GG197">
        <v>1.972114183739502</v>
      </c>
      <c r="GH197">
        <v>0.004449671774874308</v>
      </c>
      <c r="GI197">
        <v>-1.829466635312074E-06</v>
      </c>
      <c r="GJ197">
        <v>4.661545964856727E-10</v>
      </c>
      <c r="GK197">
        <v>0.005649818396270764</v>
      </c>
      <c r="GL197">
        <v>0.003047750899037379</v>
      </c>
      <c r="GM197">
        <v>0.0005145890388989142</v>
      </c>
      <c r="GN197">
        <v>-5.930110997495773E-07</v>
      </c>
      <c r="GO197">
        <v>0</v>
      </c>
      <c r="GP197">
        <v>2134</v>
      </c>
      <c r="GQ197">
        <v>1</v>
      </c>
      <c r="GR197">
        <v>23</v>
      </c>
      <c r="GS197">
        <v>905.8</v>
      </c>
      <c r="GT197">
        <v>905.8</v>
      </c>
      <c r="GU197">
        <v>2.95654</v>
      </c>
      <c r="GV197">
        <v>2.52563</v>
      </c>
      <c r="GW197">
        <v>1.39893</v>
      </c>
      <c r="GX197">
        <v>2.3584</v>
      </c>
      <c r="GY197">
        <v>1.44897</v>
      </c>
      <c r="GZ197">
        <v>2.49023</v>
      </c>
      <c r="HA197">
        <v>36.1754</v>
      </c>
      <c r="HB197">
        <v>24.0612</v>
      </c>
      <c r="HC197">
        <v>18</v>
      </c>
      <c r="HD197">
        <v>488.936</v>
      </c>
      <c r="HE197">
        <v>475.617</v>
      </c>
      <c r="HF197">
        <v>24.5533</v>
      </c>
      <c r="HG197">
        <v>25.4623</v>
      </c>
      <c r="HH197">
        <v>30.0002</v>
      </c>
      <c r="HI197">
        <v>25.2744</v>
      </c>
      <c r="HJ197">
        <v>25.3456</v>
      </c>
      <c r="HK197">
        <v>59.2814</v>
      </c>
      <c r="HL197">
        <v>10.396</v>
      </c>
      <c r="HM197">
        <v>100</v>
      </c>
      <c r="HN197">
        <v>24.545</v>
      </c>
      <c r="HO197">
        <v>1423.7</v>
      </c>
      <c r="HP197">
        <v>23.473</v>
      </c>
      <c r="HQ197">
        <v>101.152</v>
      </c>
      <c r="HR197">
        <v>102.299</v>
      </c>
    </row>
    <row r="198" spans="1:226">
      <c r="A198">
        <v>182</v>
      </c>
      <c r="B198">
        <v>1679508712.1</v>
      </c>
      <c r="C198">
        <v>3456</v>
      </c>
      <c r="D198" t="s">
        <v>723</v>
      </c>
      <c r="E198" t="s">
        <v>724</v>
      </c>
      <c r="F198">
        <v>5</v>
      </c>
      <c r="G198" t="s">
        <v>353</v>
      </c>
      <c r="H198" t="s">
        <v>354</v>
      </c>
      <c r="I198">
        <v>1679508704.314285</v>
      </c>
      <c r="J198">
        <f>(K198)/1000</f>
        <v>0</v>
      </c>
      <c r="K198">
        <f>IF(BF198, AN198, AH198)</f>
        <v>0</v>
      </c>
      <c r="L198">
        <f>IF(BF198, AI198, AG198)</f>
        <v>0</v>
      </c>
      <c r="M198">
        <f>BH198 - IF(AU198&gt;1, L198*BB198*100.0/(AW198*BV198), 0)</f>
        <v>0</v>
      </c>
      <c r="N198">
        <f>((T198-J198/2)*M198-L198)/(T198+J198/2)</f>
        <v>0</v>
      </c>
      <c r="O198">
        <f>N198*(BO198+BP198)/1000.0</f>
        <v>0</v>
      </c>
      <c r="P198">
        <f>(BH198 - IF(AU198&gt;1, L198*BB198*100.0/(AW198*BV198), 0))*(BO198+BP198)/1000.0</f>
        <v>0</v>
      </c>
      <c r="Q198">
        <f>2.0/((1/S198-1/R198)+SIGN(S198)*SQRT((1/S198-1/R198)*(1/S198-1/R198) + 4*BC198/((BC198+1)*(BC198+1))*(2*1/S198*1/R198-1/R198*1/R198)))</f>
        <v>0</v>
      </c>
      <c r="R198">
        <f>IF(LEFT(BD198,1)&lt;&gt;"0",IF(LEFT(BD198,1)="1",3.0,BE198),$D$5+$E$5*(BV198*BO198/($K$5*1000))+$F$5*(BV198*BO198/($K$5*1000))*MAX(MIN(BB198,$J$5),$I$5)*MAX(MIN(BB198,$J$5),$I$5)+$G$5*MAX(MIN(BB198,$J$5),$I$5)*(BV198*BO198/($K$5*1000))+$H$5*(BV198*BO198/($K$5*1000))*(BV198*BO198/($K$5*1000)))</f>
        <v>0</v>
      </c>
      <c r="S198">
        <f>J198*(1000-(1000*0.61365*exp(17.502*W198/(240.97+W198))/(BO198+BP198)+BJ198)/2)/(1000*0.61365*exp(17.502*W198/(240.97+W198))/(BO198+BP198)-BJ198)</f>
        <v>0</v>
      </c>
      <c r="T198">
        <f>1/((BC198+1)/(Q198/1.6)+1/(R198/1.37)) + BC198/((BC198+1)/(Q198/1.6) + BC198/(R198/1.37))</f>
        <v>0</v>
      </c>
      <c r="U198">
        <f>(AX198*BA198)</f>
        <v>0</v>
      </c>
      <c r="V198">
        <f>(BQ198+(U198+2*0.95*5.67E-8*(((BQ198+$B$7)+273)^4-(BQ198+273)^4)-44100*J198)/(1.84*29.3*R198+8*0.95*5.67E-8*(BQ198+273)^3))</f>
        <v>0</v>
      </c>
      <c r="W198">
        <f>($C$7*BR198+$D$7*BS198+$E$7*V198)</f>
        <v>0</v>
      </c>
      <c r="X198">
        <f>0.61365*exp(17.502*W198/(240.97+W198))</f>
        <v>0</v>
      </c>
      <c r="Y198">
        <f>(Z198/AA198*100)</f>
        <v>0</v>
      </c>
      <c r="Z198">
        <f>BJ198*(BO198+BP198)/1000</f>
        <v>0</v>
      </c>
      <c r="AA198">
        <f>0.61365*exp(17.502*BQ198/(240.97+BQ198))</f>
        <v>0</v>
      </c>
      <c r="AB198">
        <f>(X198-BJ198*(BO198+BP198)/1000)</f>
        <v>0</v>
      </c>
      <c r="AC198">
        <f>(-J198*44100)</f>
        <v>0</v>
      </c>
      <c r="AD198">
        <f>2*29.3*R198*0.92*(BQ198-W198)</f>
        <v>0</v>
      </c>
      <c r="AE198">
        <f>2*0.95*5.67E-8*(((BQ198+$B$7)+273)^4-(W198+273)^4)</f>
        <v>0</v>
      </c>
      <c r="AF198">
        <f>U198+AE198+AC198+AD198</f>
        <v>0</v>
      </c>
      <c r="AG198">
        <f>BN198*AU198*(BI198-BH198*(1000-AU198*BK198)/(1000-AU198*BJ198))/(100*BB198)</f>
        <v>0</v>
      </c>
      <c r="AH198">
        <f>1000*BN198*AU198*(BJ198-BK198)/(100*BB198*(1000-AU198*BJ198))</f>
        <v>0</v>
      </c>
      <c r="AI198">
        <f>(AJ198 - AK198 - BO198*1E3/(8.314*(BQ198+273.15)) * AM198/BN198 * AL198) * BN198/(100*BB198) * (1000 - BK198)/1000</f>
        <v>0</v>
      </c>
      <c r="AJ198">
        <v>1443.846903096969</v>
      </c>
      <c r="AK198">
        <v>1417.716242424243</v>
      </c>
      <c r="AL198">
        <v>3.402620178142249</v>
      </c>
      <c r="AM198">
        <v>63.93369429513372</v>
      </c>
      <c r="AN198">
        <f>(AP198 - AO198 + BO198*1E3/(8.314*(BQ198+273.15)) * AR198/BN198 * AQ198) * BN198/(100*BB198) * 1000/(1000 - AP198)</f>
        <v>0</v>
      </c>
      <c r="AO198">
        <v>23.39651174782599</v>
      </c>
      <c r="AP198">
        <v>24.1043903030303</v>
      </c>
      <c r="AQ198">
        <v>1.602811584046683E-06</v>
      </c>
      <c r="AR198">
        <v>100.9875523592358</v>
      </c>
      <c r="AS198">
        <v>3</v>
      </c>
      <c r="AT198">
        <v>1</v>
      </c>
      <c r="AU198">
        <f>IF(AS198*$H$13&gt;=AW198,1.0,(AW198/(AW198-AS198*$H$13)))</f>
        <v>0</v>
      </c>
      <c r="AV198">
        <f>(AU198-1)*100</f>
        <v>0</v>
      </c>
      <c r="AW198">
        <f>MAX(0,($B$13+$C$13*BV198)/(1+$D$13*BV198)*BO198/(BQ198+273)*$E$13)</f>
        <v>0</v>
      </c>
      <c r="AX198">
        <f>$B$11*BW198+$C$11*BX198+$F$11*CI198*(1-CL198)</f>
        <v>0</v>
      </c>
      <c r="AY198">
        <f>AX198*AZ198</f>
        <v>0</v>
      </c>
      <c r="AZ198">
        <f>($B$11*$D$9+$C$11*$D$9+$F$11*((CV198+CN198)/MAX(CV198+CN198+CW198, 0.1)*$I$9+CW198/MAX(CV198+CN198+CW198, 0.1)*$J$9))/($B$11+$C$11+$F$11)</f>
        <v>0</v>
      </c>
      <c r="BA198">
        <f>($B$11*$K$9+$C$11*$K$9+$F$11*((CV198+CN198)/MAX(CV198+CN198+CW198, 0.1)*$P$9+CW198/MAX(CV198+CN198+CW198, 0.1)*$Q$9))/($B$11+$C$11+$F$11)</f>
        <v>0</v>
      </c>
      <c r="BB198">
        <v>1.65</v>
      </c>
      <c r="BC198">
        <v>0.5</v>
      </c>
      <c r="BD198" t="s">
        <v>355</v>
      </c>
      <c r="BE198">
        <v>2</v>
      </c>
      <c r="BF198" t="b">
        <v>1</v>
      </c>
      <c r="BG198">
        <v>1679508704.314285</v>
      </c>
      <c r="BH198">
        <v>1359.2125</v>
      </c>
      <c r="BI198">
        <v>1393.518214285714</v>
      </c>
      <c r="BJ198">
        <v>24.10091785714285</v>
      </c>
      <c r="BK198">
        <v>23.38618571428572</v>
      </c>
      <c r="BL198">
        <v>1353.411785714286</v>
      </c>
      <c r="BM198">
        <v>23.74080357142857</v>
      </c>
      <c r="BN198">
        <v>500.0457857142857</v>
      </c>
      <c r="BO198">
        <v>90.11536428571431</v>
      </c>
      <c r="BP198">
        <v>0.09998835714285713</v>
      </c>
      <c r="BQ198">
        <v>26.51716071428571</v>
      </c>
      <c r="BR198">
        <v>27.51168214285715</v>
      </c>
      <c r="BS198">
        <v>999.9000000000002</v>
      </c>
      <c r="BT198">
        <v>0</v>
      </c>
      <c r="BU198">
        <v>0</v>
      </c>
      <c r="BV198">
        <v>10002.24714285714</v>
      </c>
      <c r="BW198">
        <v>0</v>
      </c>
      <c r="BX198">
        <v>9.307452857142858</v>
      </c>
      <c r="BY198">
        <v>-34.30763928571429</v>
      </c>
      <c r="BZ198">
        <v>1392.778571428571</v>
      </c>
      <c r="CA198">
        <v>1426.888571428571</v>
      </c>
      <c r="CB198">
        <v>0.7147297857142858</v>
      </c>
      <c r="CC198">
        <v>1393.518214285714</v>
      </c>
      <c r="CD198">
        <v>23.38618571428572</v>
      </c>
      <c r="CE198">
        <v>2.1718625</v>
      </c>
      <c r="CF198">
        <v>2.107454285714286</v>
      </c>
      <c r="CG198">
        <v>18.75626785714286</v>
      </c>
      <c r="CH198">
        <v>18.27563928571428</v>
      </c>
      <c r="CI198">
        <v>1999.971071428571</v>
      </c>
      <c r="CJ198">
        <v>0.9799964642857145</v>
      </c>
      <c r="CK198">
        <v>0.02000325357142858</v>
      </c>
      <c r="CL198">
        <v>0</v>
      </c>
      <c r="CM198">
        <v>2.067428571428571</v>
      </c>
      <c r="CN198">
        <v>0</v>
      </c>
      <c r="CO198">
        <v>3358.926428571428</v>
      </c>
      <c r="CP198">
        <v>17337.95357142857</v>
      </c>
      <c r="CQ198">
        <v>38.41707142857143</v>
      </c>
      <c r="CR198">
        <v>39.95724999999999</v>
      </c>
      <c r="CS198">
        <v>38.54874999999999</v>
      </c>
      <c r="CT198">
        <v>38.44842857142857</v>
      </c>
      <c r="CU198">
        <v>38.18732142857142</v>
      </c>
      <c r="CV198">
        <v>1959.961785714286</v>
      </c>
      <c r="CW198">
        <v>40.00642857142856</v>
      </c>
      <c r="CX198">
        <v>0</v>
      </c>
      <c r="CY198">
        <v>1679508741.9</v>
      </c>
      <c r="CZ198">
        <v>0</v>
      </c>
      <c r="DA198">
        <v>0</v>
      </c>
      <c r="DB198" t="s">
        <v>356</v>
      </c>
      <c r="DC198">
        <v>1679454360.5</v>
      </c>
      <c r="DD198">
        <v>1679454360.5</v>
      </c>
      <c r="DE198">
        <v>0</v>
      </c>
      <c r="DF198">
        <v>-0.152</v>
      </c>
      <c r="DG198">
        <v>-0.046</v>
      </c>
      <c r="DH198">
        <v>3.296</v>
      </c>
      <c r="DI198">
        <v>0.35</v>
      </c>
      <c r="DJ198">
        <v>420</v>
      </c>
      <c r="DK198">
        <v>24</v>
      </c>
      <c r="DL198">
        <v>0.27</v>
      </c>
      <c r="DM198">
        <v>0.09</v>
      </c>
      <c r="DN198">
        <v>-34.324195</v>
      </c>
      <c r="DO198">
        <v>0.07899962476552042</v>
      </c>
      <c r="DP198">
        <v>0.07450075486194747</v>
      </c>
      <c r="DQ198">
        <v>1</v>
      </c>
      <c r="DR198">
        <v>0.721238175</v>
      </c>
      <c r="DS198">
        <v>-0.1300321913696078</v>
      </c>
      <c r="DT198">
        <v>0.01314640243163031</v>
      </c>
      <c r="DU198">
        <v>0</v>
      </c>
      <c r="DV198">
        <v>1</v>
      </c>
      <c r="DW198">
        <v>2</v>
      </c>
      <c r="DX198" t="s">
        <v>357</v>
      </c>
      <c r="DY198">
        <v>2.98075</v>
      </c>
      <c r="DZ198">
        <v>2.72833</v>
      </c>
      <c r="EA198">
        <v>0.191552</v>
      </c>
      <c r="EB198">
        <v>0.196123</v>
      </c>
      <c r="EC198">
        <v>0.107349</v>
      </c>
      <c r="ED198">
        <v>0.106149</v>
      </c>
      <c r="EE198">
        <v>24318.2</v>
      </c>
      <c r="EF198">
        <v>23857.4</v>
      </c>
      <c r="EG198">
        <v>30604.5</v>
      </c>
      <c r="EH198">
        <v>29918.9</v>
      </c>
      <c r="EI198">
        <v>37682.8</v>
      </c>
      <c r="EJ198">
        <v>35202.8</v>
      </c>
      <c r="EK198">
        <v>46799.5</v>
      </c>
      <c r="EL198">
        <v>44486.6</v>
      </c>
      <c r="EM198">
        <v>1.88783</v>
      </c>
      <c r="EN198">
        <v>1.9122</v>
      </c>
      <c r="EO198">
        <v>0.124618</v>
      </c>
      <c r="EP198">
        <v>0</v>
      </c>
      <c r="EQ198">
        <v>25.4836</v>
      </c>
      <c r="ER198">
        <v>999.9</v>
      </c>
      <c r="ES198">
        <v>50.5</v>
      </c>
      <c r="ET198">
        <v>29.9</v>
      </c>
      <c r="EU198">
        <v>23.7386</v>
      </c>
      <c r="EV198">
        <v>63.1308</v>
      </c>
      <c r="EW198">
        <v>22.2917</v>
      </c>
      <c r="EX198">
        <v>1</v>
      </c>
      <c r="EY198">
        <v>-0.127002</v>
      </c>
      <c r="EZ198">
        <v>0.177121</v>
      </c>
      <c r="FA198">
        <v>20.206</v>
      </c>
      <c r="FB198">
        <v>5.23002</v>
      </c>
      <c r="FC198">
        <v>11.968</v>
      </c>
      <c r="FD198">
        <v>4.97065</v>
      </c>
      <c r="FE198">
        <v>3.2895</v>
      </c>
      <c r="FF198">
        <v>9999</v>
      </c>
      <c r="FG198">
        <v>9999</v>
      </c>
      <c r="FH198">
        <v>9999</v>
      </c>
      <c r="FI198">
        <v>999.9</v>
      </c>
      <c r="FJ198">
        <v>4.97295</v>
      </c>
      <c r="FK198">
        <v>1.87698</v>
      </c>
      <c r="FL198">
        <v>1.87514</v>
      </c>
      <c r="FM198">
        <v>1.87791</v>
      </c>
      <c r="FN198">
        <v>1.87459</v>
      </c>
      <c r="FO198">
        <v>1.87824</v>
      </c>
      <c r="FP198">
        <v>1.87531</v>
      </c>
      <c r="FQ198">
        <v>1.87644</v>
      </c>
      <c r="FR198">
        <v>0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5.85</v>
      </c>
      <c r="GF198">
        <v>0.3602</v>
      </c>
      <c r="GG198">
        <v>1.972114183739502</v>
      </c>
      <c r="GH198">
        <v>0.004449671774874308</v>
      </c>
      <c r="GI198">
        <v>-1.829466635312074E-06</v>
      </c>
      <c r="GJ198">
        <v>4.661545964856727E-10</v>
      </c>
      <c r="GK198">
        <v>0.005649818396270764</v>
      </c>
      <c r="GL198">
        <v>0.003047750899037379</v>
      </c>
      <c r="GM198">
        <v>0.0005145890388989142</v>
      </c>
      <c r="GN198">
        <v>-5.930110997495773E-07</v>
      </c>
      <c r="GO198">
        <v>0</v>
      </c>
      <c r="GP198">
        <v>2134</v>
      </c>
      <c r="GQ198">
        <v>1</v>
      </c>
      <c r="GR198">
        <v>23</v>
      </c>
      <c r="GS198">
        <v>905.9</v>
      </c>
      <c r="GT198">
        <v>905.9</v>
      </c>
      <c r="GU198">
        <v>2.9834</v>
      </c>
      <c r="GV198">
        <v>2.53662</v>
      </c>
      <c r="GW198">
        <v>1.39893</v>
      </c>
      <c r="GX198">
        <v>2.3584</v>
      </c>
      <c r="GY198">
        <v>1.44897</v>
      </c>
      <c r="GZ198">
        <v>2.39624</v>
      </c>
      <c r="HA198">
        <v>36.1754</v>
      </c>
      <c r="HB198">
        <v>24.0525</v>
      </c>
      <c r="HC198">
        <v>18</v>
      </c>
      <c r="HD198">
        <v>489.097</v>
      </c>
      <c r="HE198">
        <v>475.663</v>
      </c>
      <c r="HF198">
        <v>24.5404</v>
      </c>
      <c r="HG198">
        <v>25.4645</v>
      </c>
      <c r="HH198">
        <v>30.0003</v>
      </c>
      <c r="HI198">
        <v>25.276</v>
      </c>
      <c r="HJ198">
        <v>25.3472</v>
      </c>
      <c r="HK198">
        <v>59.7692</v>
      </c>
      <c r="HL198">
        <v>10.1058</v>
      </c>
      <c r="HM198">
        <v>100</v>
      </c>
      <c r="HN198">
        <v>24.5406</v>
      </c>
      <c r="HO198">
        <v>1437.12</v>
      </c>
      <c r="HP198">
        <v>23.4819</v>
      </c>
      <c r="HQ198">
        <v>101.153</v>
      </c>
      <c r="HR198">
        <v>102.3</v>
      </c>
    </row>
    <row r="199" spans="1:226">
      <c r="A199">
        <v>183</v>
      </c>
      <c r="B199">
        <v>1679508717.1</v>
      </c>
      <c r="C199">
        <v>3461</v>
      </c>
      <c r="D199" t="s">
        <v>725</v>
      </c>
      <c r="E199" t="s">
        <v>726</v>
      </c>
      <c r="F199">
        <v>5</v>
      </c>
      <c r="G199" t="s">
        <v>353</v>
      </c>
      <c r="H199" t="s">
        <v>354</v>
      </c>
      <c r="I199">
        <v>1679508709.6</v>
      </c>
      <c r="J199">
        <f>(K199)/1000</f>
        <v>0</v>
      </c>
      <c r="K199">
        <f>IF(BF199, AN199, AH199)</f>
        <v>0</v>
      </c>
      <c r="L199">
        <f>IF(BF199, AI199, AG199)</f>
        <v>0</v>
      </c>
      <c r="M199">
        <f>BH199 - IF(AU199&gt;1, L199*BB199*100.0/(AW199*BV199), 0)</f>
        <v>0</v>
      </c>
      <c r="N199">
        <f>((T199-J199/2)*M199-L199)/(T199+J199/2)</f>
        <v>0</v>
      </c>
      <c r="O199">
        <f>N199*(BO199+BP199)/1000.0</f>
        <v>0</v>
      </c>
      <c r="P199">
        <f>(BH199 - IF(AU199&gt;1, L199*BB199*100.0/(AW199*BV199), 0))*(BO199+BP199)/1000.0</f>
        <v>0</v>
      </c>
      <c r="Q199">
        <f>2.0/((1/S199-1/R199)+SIGN(S199)*SQRT((1/S199-1/R199)*(1/S199-1/R199) + 4*BC199/((BC199+1)*(BC199+1))*(2*1/S199*1/R199-1/R199*1/R199)))</f>
        <v>0</v>
      </c>
      <c r="R199">
        <f>IF(LEFT(BD199,1)&lt;&gt;"0",IF(LEFT(BD199,1)="1",3.0,BE199),$D$5+$E$5*(BV199*BO199/($K$5*1000))+$F$5*(BV199*BO199/($K$5*1000))*MAX(MIN(BB199,$J$5),$I$5)*MAX(MIN(BB199,$J$5),$I$5)+$G$5*MAX(MIN(BB199,$J$5),$I$5)*(BV199*BO199/($K$5*1000))+$H$5*(BV199*BO199/($K$5*1000))*(BV199*BO199/($K$5*1000)))</f>
        <v>0</v>
      </c>
      <c r="S199">
        <f>J199*(1000-(1000*0.61365*exp(17.502*W199/(240.97+W199))/(BO199+BP199)+BJ199)/2)/(1000*0.61365*exp(17.502*W199/(240.97+W199))/(BO199+BP199)-BJ199)</f>
        <v>0</v>
      </c>
      <c r="T199">
        <f>1/((BC199+1)/(Q199/1.6)+1/(R199/1.37)) + BC199/((BC199+1)/(Q199/1.6) + BC199/(R199/1.37))</f>
        <v>0</v>
      </c>
      <c r="U199">
        <f>(AX199*BA199)</f>
        <v>0</v>
      </c>
      <c r="V199">
        <f>(BQ199+(U199+2*0.95*5.67E-8*(((BQ199+$B$7)+273)^4-(BQ199+273)^4)-44100*J199)/(1.84*29.3*R199+8*0.95*5.67E-8*(BQ199+273)^3))</f>
        <v>0</v>
      </c>
      <c r="W199">
        <f>($C$7*BR199+$D$7*BS199+$E$7*V199)</f>
        <v>0</v>
      </c>
      <c r="X199">
        <f>0.61365*exp(17.502*W199/(240.97+W199))</f>
        <v>0</v>
      </c>
      <c r="Y199">
        <f>(Z199/AA199*100)</f>
        <v>0</v>
      </c>
      <c r="Z199">
        <f>BJ199*(BO199+BP199)/1000</f>
        <v>0</v>
      </c>
      <c r="AA199">
        <f>0.61365*exp(17.502*BQ199/(240.97+BQ199))</f>
        <v>0</v>
      </c>
      <c r="AB199">
        <f>(X199-BJ199*(BO199+BP199)/1000)</f>
        <v>0</v>
      </c>
      <c r="AC199">
        <f>(-J199*44100)</f>
        <v>0</v>
      </c>
      <c r="AD199">
        <f>2*29.3*R199*0.92*(BQ199-W199)</f>
        <v>0</v>
      </c>
      <c r="AE199">
        <f>2*0.95*5.67E-8*(((BQ199+$B$7)+273)^4-(W199+273)^4)</f>
        <v>0</v>
      </c>
      <c r="AF199">
        <f>U199+AE199+AC199+AD199</f>
        <v>0</v>
      </c>
      <c r="AG199">
        <f>BN199*AU199*(BI199-BH199*(1000-AU199*BK199)/(1000-AU199*BJ199))/(100*BB199)</f>
        <v>0</v>
      </c>
      <c r="AH199">
        <f>1000*BN199*AU199*(BJ199-BK199)/(100*BB199*(1000-AU199*BJ199))</f>
        <v>0</v>
      </c>
      <c r="AI199">
        <f>(AJ199 - AK199 - BO199*1E3/(8.314*(BQ199+273.15)) * AM199/BN199 * AL199) * BN199/(100*BB199) * (1000 - BK199)/1000</f>
        <v>0</v>
      </c>
      <c r="AJ199">
        <v>1460.192380003149</v>
      </c>
      <c r="AK199">
        <v>1434.614363636363</v>
      </c>
      <c r="AL199">
        <v>3.368932909734985</v>
      </c>
      <c r="AM199">
        <v>63.93369429513372</v>
      </c>
      <c r="AN199">
        <f>(AP199 - AO199 + BO199*1E3/(8.314*(BQ199+273.15)) * AR199/BN199 * AQ199) * BN199/(100*BB199) * 1000/(1000 - AP199)</f>
        <v>0</v>
      </c>
      <c r="AO199">
        <v>23.44462061531687</v>
      </c>
      <c r="AP199">
        <v>24.12092848484848</v>
      </c>
      <c r="AQ199">
        <v>1.018690869713796E-05</v>
      </c>
      <c r="AR199">
        <v>100.9875523592358</v>
      </c>
      <c r="AS199">
        <v>3</v>
      </c>
      <c r="AT199">
        <v>1</v>
      </c>
      <c r="AU199">
        <f>IF(AS199*$H$13&gt;=AW199,1.0,(AW199/(AW199-AS199*$H$13)))</f>
        <v>0</v>
      </c>
      <c r="AV199">
        <f>(AU199-1)*100</f>
        <v>0</v>
      </c>
      <c r="AW199">
        <f>MAX(0,($B$13+$C$13*BV199)/(1+$D$13*BV199)*BO199/(BQ199+273)*$E$13)</f>
        <v>0</v>
      </c>
      <c r="AX199">
        <f>$B$11*BW199+$C$11*BX199+$F$11*CI199*(1-CL199)</f>
        <v>0</v>
      </c>
      <c r="AY199">
        <f>AX199*AZ199</f>
        <v>0</v>
      </c>
      <c r="AZ199">
        <f>($B$11*$D$9+$C$11*$D$9+$F$11*((CV199+CN199)/MAX(CV199+CN199+CW199, 0.1)*$I$9+CW199/MAX(CV199+CN199+CW199, 0.1)*$J$9))/($B$11+$C$11+$F$11)</f>
        <v>0</v>
      </c>
      <c r="BA199">
        <f>($B$11*$K$9+$C$11*$K$9+$F$11*((CV199+CN199)/MAX(CV199+CN199+CW199, 0.1)*$P$9+CW199/MAX(CV199+CN199+CW199, 0.1)*$Q$9))/($B$11+$C$11+$F$11)</f>
        <v>0</v>
      </c>
      <c r="BB199">
        <v>1.65</v>
      </c>
      <c r="BC199">
        <v>0.5</v>
      </c>
      <c r="BD199" t="s">
        <v>355</v>
      </c>
      <c r="BE199">
        <v>2</v>
      </c>
      <c r="BF199" t="b">
        <v>1</v>
      </c>
      <c r="BG199">
        <v>1679508709.6</v>
      </c>
      <c r="BH199">
        <v>1376.835555555555</v>
      </c>
      <c r="BI199">
        <v>1410.917407407407</v>
      </c>
      <c r="BJ199">
        <v>24.10505555555556</v>
      </c>
      <c r="BK199">
        <v>23.4100037037037</v>
      </c>
      <c r="BL199">
        <v>1370.999259259259</v>
      </c>
      <c r="BM199">
        <v>23.74483333333333</v>
      </c>
      <c r="BN199">
        <v>500.0322962962964</v>
      </c>
      <c r="BO199">
        <v>90.11432962962964</v>
      </c>
      <c r="BP199">
        <v>0.09997629629629629</v>
      </c>
      <c r="BQ199">
        <v>26.51686296296296</v>
      </c>
      <c r="BR199">
        <v>27.51592222222222</v>
      </c>
      <c r="BS199">
        <v>999.9000000000001</v>
      </c>
      <c r="BT199">
        <v>0</v>
      </c>
      <c r="BU199">
        <v>0</v>
      </c>
      <c r="BV199">
        <v>10003.07703703704</v>
      </c>
      <c r="BW199">
        <v>0</v>
      </c>
      <c r="BX199">
        <v>9.304078888888888</v>
      </c>
      <c r="BY199">
        <v>-34.08413333333333</v>
      </c>
      <c r="BZ199">
        <v>1410.842962962963</v>
      </c>
      <c r="CA199">
        <v>1444.739629629629</v>
      </c>
      <c r="CB199">
        <v>0.6950447407407407</v>
      </c>
      <c r="CC199">
        <v>1410.917407407407</v>
      </c>
      <c r="CD199">
        <v>23.4100037037037</v>
      </c>
      <c r="CE199">
        <v>2.17221037037037</v>
      </c>
      <c r="CF199">
        <v>2.109576666666666</v>
      </c>
      <c r="CG199">
        <v>18.75883703703704</v>
      </c>
      <c r="CH199">
        <v>18.29166666666666</v>
      </c>
      <c r="CI199">
        <v>1999.970740740741</v>
      </c>
      <c r="CJ199">
        <v>0.979996888888889</v>
      </c>
      <c r="CK199">
        <v>0.02000281481481482</v>
      </c>
      <c r="CL199">
        <v>0</v>
      </c>
      <c r="CM199">
        <v>2.094551851851852</v>
      </c>
      <c r="CN199">
        <v>0</v>
      </c>
      <c r="CO199">
        <v>3359.469259259259</v>
      </c>
      <c r="CP199">
        <v>17337.94444444444</v>
      </c>
      <c r="CQ199">
        <v>38.51129629629629</v>
      </c>
      <c r="CR199">
        <v>40.05303703703704</v>
      </c>
      <c r="CS199">
        <v>38.64318518518518</v>
      </c>
      <c r="CT199">
        <v>38.58544444444445</v>
      </c>
      <c r="CU199">
        <v>38.29611111111111</v>
      </c>
      <c r="CV199">
        <v>1959.963333333333</v>
      </c>
      <c r="CW199">
        <v>40.00407407407407</v>
      </c>
      <c r="CX199">
        <v>0</v>
      </c>
      <c r="CY199">
        <v>1679508747.3</v>
      </c>
      <c r="CZ199">
        <v>0</v>
      </c>
      <c r="DA199">
        <v>0</v>
      </c>
      <c r="DB199" t="s">
        <v>356</v>
      </c>
      <c r="DC199">
        <v>1679454360.5</v>
      </c>
      <c r="DD199">
        <v>1679454360.5</v>
      </c>
      <c r="DE199">
        <v>0</v>
      </c>
      <c r="DF199">
        <v>-0.152</v>
      </c>
      <c r="DG199">
        <v>-0.046</v>
      </c>
      <c r="DH199">
        <v>3.296</v>
      </c>
      <c r="DI199">
        <v>0.35</v>
      </c>
      <c r="DJ199">
        <v>420</v>
      </c>
      <c r="DK199">
        <v>24</v>
      </c>
      <c r="DL199">
        <v>0.27</v>
      </c>
      <c r="DM199">
        <v>0.09</v>
      </c>
      <c r="DN199">
        <v>-34.15130243902439</v>
      </c>
      <c r="DO199">
        <v>2.350549128919838</v>
      </c>
      <c r="DP199">
        <v>0.3110788179379315</v>
      </c>
      <c r="DQ199">
        <v>0</v>
      </c>
      <c r="DR199">
        <v>0.7048709756097561</v>
      </c>
      <c r="DS199">
        <v>-0.2031456794425085</v>
      </c>
      <c r="DT199">
        <v>0.02107941930228052</v>
      </c>
      <c r="DU199">
        <v>0</v>
      </c>
      <c r="DV199">
        <v>0</v>
      </c>
      <c r="DW199">
        <v>2</v>
      </c>
      <c r="DX199" t="s">
        <v>397</v>
      </c>
      <c r="DY199">
        <v>2.98082</v>
      </c>
      <c r="DZ199">
        <v>2.7283</v>
      </c>
      <c r="EA199">
        <v>0.192915</v>
      </c>
      <c r="EB199">
        <v>0.197429</v>
      </c>
      <c r="EC199">
        <v>0.107401</v>
      </c>
      <c r="ED199">
        <v>0.10624</v>
      </c>
      <c r="EE199">
        <v>24276.9</v>
      </c>
      <c r="EF199">
        <v>23818.1</v>
      </c>
      <c r="EG199">
        <v>30604.1</v>
      </c>
      <c r="EH199">
        <v>29918.2</v>
      </c>
      <c r="EI199">
        <v>37680.1</v>
      </c>
      <c r="EJ199">
        <v>35198.5</v>
      </c>
      <c r="EK199">
        <v>46798.8</v>
      </c>
      <c r="EL199">
        <v>44485.7</v>
      </c>
      <c r="EM199">
        <v>1.88733</v>
      </c>
      <c r="EN199">
        <v>1.91223</v>
      </c>
      <c r="EO199">
        <v>0.125207</v>
      </c>
      <c r="EP199">
        <v>0</v>
      </c>
      <c r="EQ199">
        <v>25.4852</v>
      </c>
      <c r="ER199">
        <v>999.9</v>
      </c>
      <c r="ES199">
        <v>50.5</v>
      </c>
      <c r="ET199">
        <v>29.9</v>
      </c>
      <c r="EU199">
        <v>23.7404</v>
      </c>
      <c r="EV199">
        <v>63.2608</v>
      </c>
      <c r="EW199">
        <v>22.4399</v>
      </c>
      <c r="EX199">
        <v>1</v>
      </c>
      <c r="EY199">
        <v>-0.1269</v>
      </c>
      <c r="EZ199">
        <v>0.216993</v>
      </c>
      <c r="FA199">
        <v>20.206</v>
      </c>
      <c r="FB199">
        <v>5.22957</v>
      </c>
      <c r="FC199">
        <v>11.968</v>
      </c>
      <c r="FD199">
        <v>4.9705</v>
      </c>
      <c r="FE199">
        <v>3.28945</v>
      </c>
      <c r="FF199">
        <v>9999</v>
      </c>
      <c r="FG199">
        <v>9999</v>
      </c>
      <c r="FH199">
        <v>9999</v>
      </c>
      <c r="FI199">
        <v>999.9</v>
      </c>
      <c r="FJ199">
        <v>4.97292</v>
      </c>
      <c r="FK199">
        <v>1.87698</v>
      </c>
      <c r="FL199">
        <v>1.87507</v>
      </c>
      <c r="FM199">
        <v>1.8779</v>
      </c>
      <c r="FN199">
        <v>1.87457</v>
      </c>
      <c r="FO199">
        <v>1.87821</v>
      </c>
      <c r="FP199">
        <v>1.87531</v>
      </c>
      <c r="FQ199">
        <v>1.87638</v>
      </c>
      <c r="FR199">
        <v>0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5.89</v>
      </c>
      <c r="GF199">
        <v>0.3606</v>
      </c>
      <c r="GG199">
        <v>1.972114183739502</v>
      </c>
      <c r="GH199">
        <v>0.004449671774874308</v>
      </c>
      <c r="GI199">
        <v>-1.829466635312074E-06</v>
      </c>
      <c r="GJ199">
        <v>4.661545964856727E-10</v>
      </c>
      <c r="GK199">
        <v>0.005649818396270764</v>
      </c>
      <c r="GL199">
        <v>0.003047750899037379</v>
      </c>
      <c r="GM199">
        <v>0.0005145890388989142</v>
      </c>
      <c r="GN199">
        <v>-5.930110997495773E-07</v>
      </c>
      <c r="GO199">
        <v>0</v>
      </c>
      <c r="GP199">
        <v>2134</v>
      </c>
      <c r="GQ199">
        <v>1</v>
      </c>
      <c r="GR199">
        <v>23</v>
      </c>
      <c r="GS199">
        <v>905.9</v>
      </c>
      <c r="GT199">
        <v>905.9</v>
      </c>
      <c r="GU199">
        <v>3.00903</v>
      </c>
      <c r="GV199">
        <v>2.52197</v>
      </c>
      <c r="GW199">
        <v>1.39893</v>
      </c>
      <c r="GX199">
        <v>2.3584</v>
      </c>
      <c r="GY199">
        <v>1.44897</v>
      </c>
      <c r="GZ199">
        <v>2.5</v>
      </c>
      <c r="HA199">
        <v>36.1754</v>
      </c>
      <c r="HB199">
        <v>24.0612</v>
      </c>
      <c r="HC199">
        <v>18</v>
      </c>
      <c r="HD199">
        <v>488.833</v>
      </c>
      <c r="HE199">
        <v>475.693</v>
      </c>
      <c r="HF199">
        <v>24.5316</v>
      </c>
      <c r="HG199">
        <v>25.4666</v>
      </c>
      <c r="HH199">
        <v>30.0003</v>
      </c>
      <c r="HI199">
        <v>25.2771</v>
      </c>
      <c r="HJ199">
        <v>25.3488</v>
      </c>
      <c r="HK199">
        <v>60.2826</v>
      </c>
      <c r="HL199">
        <v>10.1058</v>
      </c>
      <c r="HM199">
        <v>100</v>
      </c>
      <c r="HN199">
        <v>24.5201</v>
      </c>
      <c r="HO199">
        <v>1457.43</v>
      </c>
      <c r="HP199">
        <v>23.4719</v>
      </c>
      <c r="HQ199">
        <v>101.151</v>
      </c>
      <c r="HR199">
        <v>102.298</v>
      </c>
    </row>
    <row r="200" spans="1:226">
      <c r="A200">
        <v>184</v>
      </c>
      <c r="B200">
        <v>1679508722.1</v>
      </c>
      <c r="C200">
        <v>3466</v>
      </c>
      <c r="D200" t="s">
        <v>727</v>
      </c>
      <c r="E200" t="s">
        <v>728</v>
      </c>
      <c r="F200">
        <v>5</v>
      </c>
      <c r="G200" t="s">
        <v>353</v>
      </c>
      <c r="H200" t="s">
        <v>354</v>
      </c>
      <c r="I200">
        <v>1679508714.314285</v>
      </c>
      <c r="J200">
        <f>(K200)/1000</f>
        <v>0</v>
      </c>
      <c r="K200">
        <f>IF(BF200, AN200, AH200)</f>
        <v>0</v>
      </c>
      <c r="L200">
        <f>IF(BF200, AI200, AG200)</f>
        <v>0</v>
      </c>
      <c r="M200">
        <f>BH200 - IF(AU200&gt;1, L200*BB200*100.0/(AW200*BV200), 0)</f>
        <v>0</v>
      </c>
      <c r="N200">
        <f>((T200-J200/2)*M200-L200)/(T200+J200/2)</f>
        <v>0</v>
      </c>
      <c r="O200">
        <f>N200*(BO200+BP200)/1000.0</f>
        <v>0</v>
      </c>
      <c r="P200">
        <f>(BH200 - IF(AU200&gt;1, L200*BB200*100.0/(AW200*BV200), 0))*(BO200+BP200)/1000.0</f>
        <v>0</v>
      </c>
      <c r="Q200">
        <f>2.0/((1/S200-1/R200)+SIGN(S200)*SQRT((1/S200-1/R200)*(1/S200-1/R200) + 4*BC200/((BC200+1)*(BC200+1))*(2*1/S200*1/R200-1/R200*1/R200)))</f>
        <v>0</v>
      </c>
      <c r="R200">
        <f>IF(LEFT(BD200,1)&lt;&gt;"0",IF(LEFT(BD200,1)="1",3.0,BE200),$D$5+$E$5*(BV200*BO200/($K$5*1000))+$F$5*(BV200*BO200/($K$5*1000))*MAX(MIN(BB200,$J$5),$I$5)*MAX(MIN(BB200,$J$5),$I$5)+$G$5*MAX(MIN(BB200,$J$5),$I$5)*(BV200*BO200/($K$5*1000))+$H$5*(BV200*BO200/($K$5*1000))*(BV200*BO200/($K$5*1000)))</f>
        <v>0</v>
      </c>
      <c r="S200">
        <f>J200*(1000-(1000*0.61365*exp(17.502*W200/(240.97+W200))/(BO200+BP200)+BJ200)/2)/(1000*0.61365*exp(17.502*W200/(240.97+W200))/(BO200+BP200)-BJ200)</f>
        <v>0</v>
      </c>
      <c r="T200">
        <f>1/((BC200+1)/(Q200/1.6)+1/(R200/1.37)) + BC200/((BC200+1)/(Q200/1.6) + BC200/(R200/1.37))</f>
        <v>0</v>
      </c>
      <c r="U200">
        <f>(AX200*BA200)</f>
        <v>0</v>
      </c>
      <c r="V200">
        <f>(BQ200+(U200+2*0.95*5.67E-8*(((BQ200+$B$7)+273)^4-(BQ200+273)^4)-44100*J200)/(1.84*29.3*R200+8*0.95*5.67E-8*(BQ200+273)^3))</f>
        <v>0</v>
      </c>
      <c r="W200">
        <f>($C$7*BR200+$D$7*BS200+$E$7*V200)</f>
        <v>0</v>
      </c>
      <c r="X200">
        <f>0.61365*exp(17.502*W200/(240.97+W200))</f>
        <v>0</v>
      </c>
      <c r="Y200">
        <f>(Z200/AA200*100)</f>
        <v>0</v>
      </c>
      <c r="Z200">
        <f>BJ200*(BO200+BP200)/1000</f>
        <v>0</v>
      </c>
      <c r="AA200">
        <f>0.61365*exp(17.502*BQ200/(240.97+BQ200))</f>
        <v>0</v>
      </c>
      <c r="AB200">
        <f>(X200-BJ200*(BO200+BP200)/1000)</f>
        <v>0</v>
      </c>
      <c r="AC200">
        <f>(-J200*44100)</f>
        <v>0</v>
      </c>
      <c r="AD200">
        <f>2*29.3*R200*0.92*(BQ200-W200)</f>
        <v>0</v>
      </c>
      <c r="AE200">
        <f>2*0.95*5.67E-8*(((BQ200+$B$7)+273)^4-(W200+273)^4)</f>
        <v>0</v>
      </c>
      <c r="AF200">
        <f>U200+AE200+AC200+AD200</f>
        <v>0</v>
      </c>
      <c r="AG200">
        <f>BN200*AU200*(BI200-BH200*(1000-AU200*BK200)/(1000-AU200*BJ200))/(100*BB200)</f>
        <v>0</v>
      </c>
      <c r="AH200">
        <f>1000*BN200*AU200*(BJ200-BK200)/(100*BB200*(1000-AU200*BJ200))</f>
        <v>0</v>
      </c>
      <c r="AI200">
        <f>(AJ200 - AK200 - BO200*1E3/(8.314*(BQ200+273.15)) * AM200/BN200 * AL200) * BN200/(100*BB200) * (1000 - BK200)/1000</f>
        <v>0</v>
      </c>
      <c r="AJ200">
        <v>1476.870785660999</v>
      </c>
      <c r="AK200">
        <v>1451.196484848485</v>
      </c>
      <c r="AL200">
        <v>3.329630217739528</v>
      </c>
      <c r="AM200">
        <v>63.93369429513372</v>
      </c>
      <c r="AN200">
        <f>(AP200 - AO200 + BO200*1E3/(8.314*(BQ200+273.15)) * AR200/BN200 * AQ200) * BN200/(100*BB200) * 1000/(1000 - AP200)</f>
        <v>0</v>
      </c>
      <c r="AO200">
        <v>23.44910210154437</v>
      </c>
      <c r="AP200">
        <v>24.13218424242424</v>
      </c>
      <c r="AQ200">
        <v>5.587954866818808E-06</v>
      </c>
      <c r="AR200">
        <v>100.9875523592358</v>
      </c>
      <c r="AS200">
        <v>3</v>
      </c>
      <c r="AT200">
        <v>1</v>
      </c>
      <c r="AU200">
        <f>IF(AS200*$H$13&gt;=AW200,1.0,(AW200/(AW200-AS200*$H$13)))</f>
        <v>0</v>
      </c>
      <c r="AV200">
        <f>(AU200-1)*100</f>
        <v>0</v>
      </c>
      <c r="AW200">
        <f>MAX(0,($B$13+$C$13*BV200)/(1+$D$13*BV200)*BO200/(BQ200+273)*$E$13)</f>
        <v>0</v>
      </c>
      <c r="AX200">
        <f>$B$11*BW200+$C$11*BX200+$F$11*CI200*(1-CL200)</f>
        <v>0</v>
      </c>
      <c r="AY200">
        <f>AX200*AZ200</f>
        <v>0</v>
      </c>
      <c r="AZ200">
        <f>($B$11*$D$9+$C$11*$D$9+$F$11*((CV200+CN200)/MAX(CV200+CN200+CW200, 0.1)*$I$9+CW200/MAX(CV200+CN200+CW200, 0.1)*$J$9))/($B$11+$C$11+$F$11)</f>
        <v>0</v>
      </c>
      <c r="BA200">
        <f>($B$11*$K$9+$C$11*$K$9+$F$11*((CV200+CN200)/MAX(CV200+CN200+CW200, 0.1)*$P$9+CW200/MAX(CV200+CN200+CW200, 0.1)*$Q$9))/($B$11+$C$11+$F$11)</f>
        <v>0</v>
      </c>
      <c r="BB200">
        <v>1.65</v>
      </c>
      <c r="BC200">
        <v>0.5</v>
      </c>
      <c r="BD200" t="s">
        <v>355</v>
      </c>
      <c r="BE200">
        <v>2</v>
      </c>
      <c r="BF200" t="b">
        <v>1</v>
      </c>
      <c r="BG200">
        <v>1679508714.314285</v>
      </c>
      <c r="BH200">
        <v>1392.404642857143</v>
      </c>
      <c r="BI200">
        <v>1426.284642857143</v>
      </c>
      <c r="BJ200">
        <v>24.11444285714285</v>
      </c>
      <c r="BK200">
        <v>23.42839285714286</v>
      </c>
      <c r="BL200">
        <v>1386.536428571428</v>
      </c>
      <c r="BM200">
        <v>23.75398571428571</v>
      </c>
      <c r="BN200">
        <v>500.0434642857144</v>
      </c>
      <c r="BO200">
        <v>90.11357142857142</v>
      </c>
      <c r="BP200">
        <v>0.09994633928571431</v>
      </c>
      <c r="BQ200">
        <v>26.51487857142857</v>
      </c>
      <c r="BR200">
        <v>27.52186071428571</v>
      </c>
      <c r="BS200">
        <v>999.9000000000002</v>
      </c>
      <c r="BT200">
        <v>0</v>
      </c>
      <c r="BU200">
        <v>0</v>
      </c>
      <c r="BV200">
        <v>10005.87142857143</v>
      </c>
      <c r="BW200">
        <v>0</v>
      </c>
      <c r="BX200">
        <v>9.306960714285713</v>
      </c>
      <c r="BY200">
        <v>-33.88150357142857</v>
      </c>
      <c r="BZ200">
        <v>1426.810714285715</v>
      </c>
      <c r="CA200">
        <v>1460.5025</v>
      </c>
      <c r="CB200">
        <v>0.6860454285714287</v>
      </c>
      <c r="CC200">
        <v>1426.284642857143</v>
      </c>
      <c r="CD200">
        <v>23.42839285714286</v>
      </c>
      <c r="CE200">
        <v>2.173038571428571</v>
      </c>
      <c r="CF200">
        <v>2.111216071428572</v>
      </c>
      <c r="CG200">
        <v>18.76492857142857</v>
      </c>
      <c r="CH200">
        <v>18.30403928571429</v>
      </c>
      <c r="CI200">
        <v>1999.99</v>
      </c>
      <c r="CJ200">
        <v>0.9799976428571429</v>
      </c>
      <c r="CK200">
        <v>0.02000203571428572</v>
      </c>
      <c r="CL200">
        <v>0</v>
      </c>
      <c r="CM200">
        <v>2.115775</v>
      </c>
      <c r="CN200">
        <v>0</v>
      </c>
      <c r="CO200">
        <v>3359.756785714285</v>
      </c>
      <c r="CP200">
        <v>17338.11071428571</v>
      </c>
      <c r="CQ200">
        <v>38.59578571428572</v>
      </c>
      <c r="CR200">
        <v>40.14714285714285</v>
      </c>
      <c r="CS200">
        <v>38.71846428571428</v>
      </c>
      <c r="CT200">
        <v>38.694</v>
      </c>
      <c r="CU200">
        <v>38.39496428571429</v>
      </c>
      <c r="CV200">
        <v>1959.985357142857</v>
      </c>
      <c r="CW200">
        <v>40.00214285714286</v>
      </c>
      <c r="CX200">
        <v>0</v>
      </c>
      <c r="CY200">
        <v>1679508752.1</v>
      </c>
      <c r="CZ200">
        <v>0</v>
      </c>
      <c r="DA200">
        <v>0</v>
      </c>
      <c r="DB200" t="s">
        <v>356</v>
      </c>
      <c r="DC200">
        <v>1679454360.5</v>
      </c>
      <c r="DD200">
        <v>1679454360.5</v>
      </c>
      <c r="DE200">
        <v>0</v>
      </c>
      <c r="DF200">
        <v>-0.152</v>
      </c>
      <c r="DG200">
        <v>-0.046</v>
      </c>
      <c r="DH200">
        <v>3.296</v>
      </c>
      <c r="DI200">
        <v>0.35</v>
      </c>
      <c r="DJ200">
        <v>420</v>
      </c>
      <c r="DK200">
        <v>24</v>
      </c>
      <c r="DL200">
        <v>0.27</v>
      </c>
      <c r="DM200">
        <v>0.09</v>
      </c>
      <c r="DN200">
        <v>-34.02169268292683</v>
      </c>
      <c r="DO200">
        <v>3.14447874564457</v>
      </c>
      <c r="DP200">
        <v>0.3646171693576193</v>
      </c>
      <c r="DQ200">
        <v>0</v>
      </c>
      <c r="DR200">
        <v>0.6943259024390245</v>
      </c>
      <c r="DS200">
        <v>-0.1630122857142831</v>
      </c>
      <c r="DT200">
        <v>0.01808404846321062</v>
      </c>
      <c r="DU200">
        <v>0</v>
      </c>
      <c r="DV200">
        <v>0</v>
      </c>
      <c r="DW200">
        <v>2</v>
      </c>
      <c r="DX200" t="s">
        <v>397</v>
      </c>
      <c r="DY200">
        <v>2.98087</v>
      </c>
      <c r="DZ200">
        <v>2.72832</v>
      </c>
      <c r="EA200">
        <v>0.194252</v>
      </c>
      <c r="EB200">
        <v>0.198805</v>
      </c>
      <c r="EC200">
        <v>0.107434</v>
      </c>
      <c r="ED200">
        <v>0.106244</v>
      </c>
      <c r="EE200">
        <v>24236.5</v>
      </c>
      <c r="EF200">
        <v>23776.8</v>
      </c>
      <c r="EG200">
        <v>30603.8</v>
      </c>
      <c r="EH200">
        <v>29917.5</v>
      </c>
      <c r="EI200">
        <v>37678.5</v>
      </c>
      <c r="EJ200">
        <v>35197.3</v>
      </c>
      <c r="EK200">
        <v>46798.4</v>
      </c>
      <c r="EL200">
        <v>44484.3</v>
      </c>
      <c r="EM200">
        <v>1.8872</v>
      </c>
      <c r="EN200">
        <v>1.9126</v>
      </c>
      <c r="EO200">
        <v>0.124007</v>
      </c>
      <c r="EP200">
        <v>0</v>
      </c>
      <c r="EQ200">
        <v>25.4852</v>
      </c>
      <c r="ER200">
        <v>999.9</v>
      </c>
      <c r="ES200">
        <v>50.5</v>
      </c>
      <c r="ET200">
        <v>29.9</v>
      </c>
      <c r="EU200">
        <v>23.7376</v>
      </c>
      <c r="EV200">
        <v>62.9708</v>
      </c>
      <c r="EW200">
        <v>22.3037</v>
      </c>
      <c r="EX200">
        <v>1</v>
      </c>
      <c r="EY200">
        <v>-0.126357</v>
      </c>
      <c r="EZ200">
        <v>0.290123</v>
      </c>
      <c r="FA200">
        <v>20.2057</v>
      </c>
      <c r="FB200">
        <v>5.22957</v>
      </c>
      <c r="FC200">
        <v>11.968</v>
      </c>
      <c r="FD200">
        <v>4.97055</v>
      </c>
      <c r="FE200">
        <v>3.28948</v>
      </c>
      <c r="FF200">
        <v>9999</v>
      </c>
      <c r="FG200">
        <v>9999</v>
      </c>
      <c r="FH200">
        <v>9999</v>
      </c>
      <c r="FI200">
        <v>999.9</v>
      </c>
      <c r="FJ200">
        <v>4.97293</v>
      </c>
      <c r="FK200">
        <v>1.87698</v>
      </c>
      <c r="FL200">
        <v>1.87509</v>
      </c>
      <c r="FM200">
        <v>1.8779</v>
      </c>
      <c r="FN200">
        <v>1.87456</v>
      </c>
      <c r="FO200">
        <v>1.87822</v>
      </c>
      <c r="FP200">
        <v>1.87531</v>
      </c>
      <c r="FQ200">
        <v>1.87638</v>
      </c>
      <c r="FR200">
        <v>0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5.92</v>
      </c>
      <c r="GF200">
        <v>0.3609</v>
      </c>
      <c r="GG200">
        <v>1.972114183739502</v>
      </c>
      <c r="GH200">
        <v>0.004449671774874308</v>
      </c>
      <c r="GI200">
        <v>-1.829466635312074E-06</v>
      </c>
      <c r="GJ200">
        <v>4.661545964856727E-10</v>
      </c>
      <c r="GK200">
        <v>0.005649818396270764</v>
      </c>
      <c r="GL200">
        <v>0.003047750899037379</v>
      </c>
      <c r="GM200">
        <v>0.0005145890388989142</v>
      </c>
      <c r="GN200">
        <v>-5.930110997495773E-07</v>
      </c>
      <c r="GO200">
        <v>0</v>
      </c>
      <c r="GP200">
        <v>2134</v>
      </c>
      <c r="GQ200">
        <v>1</v>
      </c>
      <c r="GR200">
        <v>23</v>
      </c>
      <c r="GS200">
        <v>906</v>
      </c>
      <c r="GT200">
        <v>906</v>
      </c>
      <c r="GU200">
        <v>3.03833</v>
      </c>
      <c r="GV200">
        <v>2.53052</v>
      </c>
      <c r="GW200">
        <v>1.39893</v>
      </c>
      <c r="GX200">
        <v>2.3584</v>
      </c>
      <c r="GY200">
        <v>1.44897</v>
      </c>
      <c r="GZ200">
        <v>2.39868</v>
      </c>
      <c r="HA200">
        <v>36.1754</v>
      </c>
      <c r="HB200">
        <v>24.0525</v>
      </c>
      <c r="HC200">
        <v>18</v>
      </c>
      <c r="HD200">
        <v>488.777</v>
      </c>
      <c r="HE200">
        <v>475.946</v>
      </c>
      <c r="HF200">
        <v>24.5096</v>
      </c>
      <c r="HG200">
        <v>25.4684</v>
      </c>
      <c r="HH200">
        <v>30.0004</v>
      </c>
      <c r="HI200">
        <v>25.2787</v>
      </c>
      <c r="HJ200">
        <v>25.3499</v>
      </c>
      <c r="HK200">
        <v>60.8658</v>
      </c>
      <c r="HL200">
        <v>10.1058</v>
      </c>
      <c r="HM200">
        <v>100</v>
      </c>
      <c r="HN200">
        <v>24.4872</v>
      </c>
      <c r="HO200">
        <v>1470.8</v>
      </c>
      <c r="HP200">
        <v>23.4686</v>
      </c>
      <c r="HQ200">
        <v>101.151</v>
      </c>
      <c r="HR200">
        <v>102.295</v>
      </c>
    </row>
    <row r="201" spans="1:226">
      <c r="A201">
        <v>185</v>
      </c>
      <c r="B201">
        <v>1679508727.1</v>
      </c>
      <c r="C201">
        <v>3471</v>
      </c>
      <c r="D201" t="s">
        <v>729</v>
      </c>
      <c r="E201" t="s">
        <v>730</v>
      </c>
      <c r="F201">
        <v>5</v>
      </c>
      <c r="G201" t="s">
        <v>353</v>
      </c>
      <c r="H201" t="s">
        <v>354</v>
      </c>
      <c r="I201">
        <v>1679508719.6</v>
      </c>
      <c r="J201">
        <f>(K201)/1000</f>
        <v>0</v>
      </c>
      <c r="K201">
        <f>IF(BF201, AN201, AH201)</f>
        <v>0</v>
      </c>
      <c r="L201">
        <f>IF(BF201, AI201, AG201)</f>
        <v>0</v>
      </c>
      <c r="M201">
        <f>BH201 - IF(AU201&gt;1, L201*BB201*100.0/(AW201*BV201), 0)</f>
        <v>0</v>
      </c>
      <c r="N201">
        <f>((T201-J201/2)*M201-L201)/(T201+J201/2)</f>
        <v>0</v>
      </c>
      <c r="O201">
        <f>N201*(BO201+BP201)/1000.0</f>
        <v>0</v>
      </c>
      <c r="P201">
        <f>(BH201 - IF(AU201&gt;1, L201*BB201*100.0/(AW201*BV201), 0))*(BO201+BP201)/1000.0</f>
        <v>0</v>
      </c>
      <c r="Q201">
        <f>2.0/((1/S201-1/R201)+SIGN(S201)*SQRT((1/S201-1/R201)*(1/S201-1/R201) + 4*BC201/((BC201+1)*(BC201+1))*(2*1/S201*1/R201-1/R201*1/R201)))</f>
        <v>0</v>
      </c>
      <c r="R201">
        <f>IF(LEFT(BD201,1)&lt;&gt;"0",IF(LEFT(BD201,1)="1",3.0,BE201),$D$5+$E$5*(BV201*BO201/($K$5*1000))+$F$5*(BV201*BO201/($K$5*1000))*MAX(MIN(BB201,$J$5),$I$5)*MAX(MIN(BB201,$J$5),$I$5)+$G$5*MAX(MIN(BB201,$J$5),$I$5)*(BV201*BO201/($K$5*1000))+$H$5*(BV201*BO201/($K$5*1000))*(BV201*BO201/($K$5*1000)))</f>
        <v>0</v>
      </c>
      <c r="S201">
        <f>J201*(1000-(1000*0.61365*exp(17.502*W201/(240.97+W201))/(BO201+BP201)+BJ201)/2)/(1000*0.61365*exp(17.502*W201/(240.97+W201))/(BO201+BP201)-BJ201)</f>
        <v>0</v>
      </c>
      <c r="T201">
        <f>1/((BC201+1)/(Q201/1.6)+1/(R201/1.37)) + BC201/((BC201+1)/(Q201/1.6) + BC201/(R201/1.37))</f>
        <v>0</v>
      </c>
      <c r="U201">
        <f>(AX201*BA201)</f>
        <v>0</v>
      </c>
      <c r="V201">
        <f>(BQ201+(U201+2*0.95*5.67E-8*(((BQ201+$B$7)+273)^4-(BQ201+273)^4)-44100*J201)/(1.84*29.3*R201+8*0.95*5.67E-8*(BQ201+273)^3))</f>
        <v>0</v>
      </c>
      <c r="W201">
        <f>($C$7*BR201+$D$7*BS201+$E$7*V201)</f>
        <v>0</v>
      </c>
      <c r="X201">
        <f>0.61365*exp(17.502*W201/(240.97+W201))</f>
        <v>0</v>
      </c>
      <c r="Y201">
        <f>(Z201/AA201*100)</f>
        <v>0</v>
      </c>
      <c r="Z201">
        <f>BJ201*(BO201+BP201)/1000</f>
        <v>0</v>
      </c>
      <c r="AA201">
        <f>0.61365*exp(17.502*BQ201/(240.97+BQ201))</f>
        <v>0</v>
      </c>
      <c r="AB201">
        <f>(X201-BJ201*(BO201+BP201)/1000)</f>
        <v>0</v>
      </c>
      <c r="AC201">
        <f>(-J201*44100)</f>
        <v>0</v>
      </c>
      <c r="AD201">
        <f>2*29.3*R201*0.92*(BQ201-W201)</f>
        <v>0</v>
      </c>
      <c r="AE201">
        <f>2*0.95*5.67E-8*(((BQ201+$B$7)+273)^4-(W201+273)^4)</f>
        <v>0</v>
      </c>
      <c r="AF201">
        <f>U201+AE201+AC201+AD201</f>
        <v>0</v>
      </c>
      <c r="AG201">
        <f>BN201*AU201*(BI201-BH201*(1000-AU201*BK201)/(1000-AU201*BJ201))/(100*BB201)</f>
        <v>0</v>
      </c>
      <c r="AH201">
        <f>1000*BN201*AU201*(BJ201-BK201)/(100*BB201*(1000-AU201*BJ201))</f>
        <v>0</v>
      </c>
      <c r="AI201">
        <f>(AJ201 - AK201 - BO201*1E3/(8.314*(BQ201+273.15)) * AM201/BN201 * AL201) * BN201/(100*BB201) * (1000 - BK201)/1000</f>
        <v>0</v>
      </c>
      <c r="AJ201">
        <v>1493.994396098943</v>
      </c>
      <c r="AK201">
        <v>1467.943454545454</v>
      </c>
      <c r="AL201">
        <v>3.361367145697602</v>
      </c>
      <c r="AM201">
        <v>63.93369429513372</v>
      </c>
      <c r="AN201">
        <f>(AP201 - AO201 + BO201*1E3/(8.314*(BQ201+273.15)) * AR201/BN201 * AQ201) * BN201/(100*BB201) * 1000/(1000 - AP201)</f>
        <v>0</v>
      </c>
      <c r="AO201">
        <v>23.44977789950211</v>
      </c>
      <c r="AP201">
        <v>24.13620727272728</v>
      </c>
      <c r="AQ201">
        <v>2.239808388332808E-06</v>
      </c>
      <c r="AR201">
        <v>100.9875523592358</v>
      </c>
      <c r="AS201">
        <v>3</v>
      </c>
      <c r="AT201">
        <v>1</v>
      </c>
      <c r="AU201">
        <f>IF(AS201*$H$13&gt;=AW201,1.0,(AW201/(AW201-AS201*$H$13)))</f>
        <v>0</v>
      </c>
      <c r="AV201">
        <f>(AU201-1)*100</f>
        <v>0</v>
      </c>
      <c r="AW201">
        <f>MAX(0,($B$13+$C$13*BV201)/(1+$D$13*BV201)*BO201/(BQ201+273)*$E$13)</f>
        <v>0</v>
      </c>
      <c r="AX201">
        <f>$B$11*BW201+$C$11*BX201+$F$11*CI201*(1-CL201)</f>
        <v>0</v>
      </c>
      <c r="AY201">
        <f>AX201*AZ201</f>
        <v>0</v>
      </c>
      <c r="AZ201">
        <f>($B$11*$D$9+$C$11*$D$9+$F$11*((CV201+CN201)/MAX(CV201+CN201+CW201, 0.1)*$I$9+CW201/MAX(CV201+CN201+CW201, 0.1)*$J$9))/($B$11+$C$11+$F$11)</f>
        <v>0</v>
      </c>
      <c r="BA201">
        <f>($B$11*$K$9+$C$11*$K$9+$F$11*((CV201+CN201)/MAX(CV201+CN201+CW201, 0.1)*$P$9+CW201/MAX(CV201+CN201+CW201, 0.1)*$Q$9))/($B$11+$C$11+$F$11)</f>
        <v>0</v>
      </c>
      <c r="BB201">
        <v>1.65</v>
      </c>
      <c r="BC201">
        <v>0.5</v>
      </c>
      <c r="BD201" t="s">
        <v>355</v>
      </c>
      <c r="BE201">
        <v>2</v>
      </c>
      <c r="BF201" t="b">
        <v>1</v>
      </c>
      <c r="BG201">
        <v>1679508719.6</v>
      </c>
      <c r="BH201">
        <v>1409.683703703704</v>
      </c>
      <c r="BI201">
        <v>1443.538148148148</v>
      </c>
      <c r="BJ201">
        <v>24.12531111111111</v>
      </c>
      <c r="BK201">
        <v>23.44675555555555</v>
      </c>
      <c r="BL201">
        <v>1403.780740740741</v>
      </c>
      <c r="BM201">
        <v>23.76457777777778</v>
      </c>
      <c r="BN201">
        <v>500.0331111111111</v>
      </c>
      <c r="BO201">
        <v>90.11345925925926</v>
      </c>
      <c r="BP201">
        <v>0.09995868148148146</v>
      </c>
      <c r="BQ201">
        <v>26.51500740740741</v>
      </c>
      <c r="BR201">
        <v>27.52377777777778</v>
      </c>
      <c r="BS201">
        <v>999.9000000000001</v>
      </c>
      <c r="BT201">
        <v>0</v>
      </c>
      <c r="BU201">
        <v>0</v>
      </c>
      <c r="BV201">
        <v>10008.01851851852</v>
      </c>
      <c r="BW201">
        <v>0</v>
      </c>
      <c r="BX201">
        <v>9.316591851851852</v>
      </c>
      <c r="BY201">
        <v>-33.85478148148148</v>
      </c>
      <c r="BZ201">
        <v>1444.533333333333</v>
      </c>
      <c r="CA201">
        <v>1478.196296296296</v>
      </c>
      <c r="CB201">
        <v>0.6785557037037035</v>
      </c>
      <c r="CC201">
        <v>1443.538148148148</v>
      </c>
      <c r="CD201">
        <v>23.44675555555555</v>
      </c>
      <c r="CE201">
        <v>2.174015925925926</v>
      </c>
      <c r="CF201">
        <v>2.112867407407407</v>
      </c>
      <c r="CG201">
        <v>18.77211111111111</v>
      </c>
      <c r="CH201">
        <v>18.31651851851852</v>
      </c>
      <c r="CI201">
        <v>1999.992962962963</v>
      </c>
      <c r="CJ201">
        <v>0.9799983333333335</v>
      </c>
      <c r="CK201">
        <v>0.02000132222222223</v>
      </c>
      <c r="CL201">
        <v>0</v>
      </c>
      <c r="CM201">
        <v>2.125018518518518</v>
      </c>
      <c r="CN201">
        <v>0</v>
      </c>
      <c r="CO201">
        <v>3360.085925925925</v>
      </c>
      <c r="CP201">
        <v>17338.14074074074</v>
      </c>
      <c r="CQ201">
        <v>38.70588888888889</v>
      </c>
      <c r="CR201">
        <v>40.24518518518518</v>
      </c>
      <c r="CS201">
        <v>38.81459259259259</v>
      </c>
      <c r="CT201">
        <v>38.82381481481481</v>
      </c>
      <c r="CU201">
        <v>38.49977777777777</v>
      </c>
      <c r="CV201">
        <v>1959.990370370371</v>
      </c>
      <c r="CW201">
        <v>40.00222222222222</v>
      </c>
      <c r="CX201">
        <v>0</v>
      </c>
      <c r="CY201">
        <v>1679508756.9</v>
      </c>
      <c r="CZ201">
        <v>0</v>
      </c>
      <c r="DA201">
        <v>0</v>
      </c>
      <c r="DB201" t="s">
        <v>356</v>
      </c>
      <c r="DC201">
        <v>1679454360.5</v>
      </c>
      <c r="DD201">
        <v>1679454360.5</v>
      </c>
      <c r="DE201">
        <v>0</v>
      </c>
      <c r="DF201">
        <v>-0.152</v>
      </c>
      <c r="DG201">
        <v>-0.046</v>
      </c>
      <c r="DH201">
        <v>3.296</v>
      </c>
      <c r="DI201">
        <v>0.35</v>
      </c>
      <c r="DJ201">
        <v>420</v>
      </c>
      <c r="DK201">
        <v>24</v>
      </c>
      <c r="DL201">
        <v>0.27</v>
      </c>
      <c r="DM201">
        <v>0.09</v>
      </c>
      <c r="DN201">
        <v>-33.96587804878049</v>
      </c>
      <c r="DO201">
        <v>0.3567804878048503</v>
      </c>
      <c r="DP201">
        <v>0.3305190098309134</v>
      </c>
      <c r="DQ201">
        <v>0</v>
      </c>
      <c r="DR201">
        <v>0.6859439024390244</v>
      </c>
      <c r="DS201">
        <v>-0.07103199303135913</v>
      </c>
      <c r="DT201">
        <v>0.01330746950492949</v>
      </c>
      <c r="DU201">
        <v>1</v>
      </c>
      <c r="DV201">
        <v>1</v>
      </c>
      <c r="DW201">
        <v>2</v>
      </c>
      <c r="DX201" t="s">
        <v>357</v>
      </c>
      <c r="DY201">
        <v>2.98084</v>
      </c>
      <c r="DZ201">
        <v>2.72859</v>
      </c>
      <c r="EA201">
        <v>0.195591</v>
      </c>
      <c r="EB201">
        <v>0.200169</v>
      </c>
      <c r="EC201">
        <v>0.107442</v>
      </c>
      <c r="ED201">
        <v>0.106243</v>
      </c>
      <c r="EE201">
        <v>24196.1</v>
      </c>
      <c r="EF201">
        <v>23736.6</v>
      </c>
      <c r="EG201">
        <v>30603.8</v>
      </c>
      <c r="EH201">
        <v>29917.9</v>
      </c>
      <c r="EI201">
        <v>37678.6</v>
      </c>
      <c r="EJ201">
        <v>35198.2</v>
      </c>
      <c r="EK201">
        <v>46798.8</v>
      </c>
      <c r="EL201">
        <v>44485.2</v>
      </c>
      <c r="EM201">
        <v>1.8875</v>
      </c>
      <c r="EN201">
        <v>1.91245</v>
      </c>
      <c r="EO201">
        <v>0.124149</v>
      </c>
      <c r="EP201">
        <v>0</v>
      </c>
      <c r="EQ201">
        <v>25.4874</v>
      </c>
      <c r="ER201">
        <v>999.9</v>
      </c>
      <c r="ES201">
        <v>50.5</v>
      </c>
      <c r="ET201">
        <v>29.9</v>
      </c>
      <c r="EU201">
        <v>23.7371</v>
      </c>
      <c r="EV201">
        <v>63.2508</v>
      </c>
      <c r="EW201">
        <v>22.2957</v>
      </c>
      <c r="EX201">
        <v>1</v>
      </c>
      <c r="EY201">
        <v>-0.125882</v>
      </c>
      <c r="EZ201">
        <v>0.28408</v>
      </c>
      <c r="FA201">
        <v>20.2055</v>
      </c>
      <c r="FB201">
        <v>5.23077</v>
      </c>
      <c r="FC201">
        <v>11.968</v>
      </c>
      <c r="FD201">
        <v>4.97055</v>
      </c>
      <c r="FE201">
        <v>3.28965</v>
      </c>
      <c r="FF201">
        <v>9999</v>
      </c>
      <c r="FG201">
        <v>9999</v>
      </c>
      <c r="FH201">
        <v>9999</v>
      </c>
      <c r="FI201">
        <v>999.9</v>
      </c>
      <c r="FJ201">
        <v>4.97294</v>
      </c>
      <c r="FK201">
        <v>1.87698</v>
      </c>
      <c r="FL201">
        <v>1.87507</v>
      </c>
      <c r="FM201">
        <v>1.8779</v>
      </c>
      <c r="FN201">
        <v>1.87457</v>
      </c>
      <c r="FO201">
        <v>1.87822</v>
      </c>
      <c r="FP201">
        <v>1.87531</v>
      </c>
      <c r="FQ201">
        <v>1.87639</v>
      </c>
      <c r="FR201">
        <v>0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5.95</v>
      </c>
      <c r="GF201">
        <v>0.361</v>
      </c>
      <c r="GG201">
        <v>1.972114183739502</v>
      </c>
      <c r="GH201">
        <v>0.004449671774874308</v>
      </c>
      <c r="GI201">
        <v>-1.829466635312074E-06</v>
      </c>
      <c r="GJ201">
        <v>4.661545964856727E-10</v>
      </c>
      <c r="GK201">
        <v>0.005649818396270764</v>
      </c>
      <c r="GL201">
        <v>0.003047750899037379</v>
      </c>
      <c r="GM201">
        <v>0.0005145890388989142</v>
      </c>
      <c r="GN201">
        <v>-5.930110997495773E-07</v>
      </c>
      <c r="GO201">
        <v>0</v>
      </c>
      <c r="GP201">
        <v>2134</v>
      </c>
      <c r="GQ201">
        <v>1</v>
      </c>
      <c r="GR201">
        <v>23</v>
      </c>
      <c r="GS201">
        <v>906.1</v>
      </c>
      <c r="GT201">
        <v>906.1</v>
      </c>
      <c r="GU201">
        <v>3.06396</v>
      </c>
      <c r="GV201">
        <v>2.51953</v>
      </c>
      <c r="GW201">
        <v>1.39893</v>
      </c>
      <c r="GX201">
        <v>2.3584</v>
      </c>
      <c r="GY201">
        <v>1.44897</v>
      </c>
      <c r="GZ201">
        <v>2.50732</v>
      </c>
      <c r="HA201">
        <v>36.152</v>
      </c>
      <c r="HB201">
        <v>24.07</v>
      </c>
      <c r="HC201">
        <v>18</v>
      </c>
      <c r="HD201">
        <v>488.954</v>
      </c>
      <c r="HE201">
        <v>475.867</v>
      </c>
      <c r="HF201">
        <v>24.4787</v>
      </c>
      <c r="HG201">
        <v>25.47</v>
      </c>
      <c r="HH201">
        <v>30.0003</v>
      </c>
      <c r="HI201">
        <v>25.2807</v>
      </c>
      <c r="HJ201">
        <v>25.352</v>
      </c>
      <c r="HK201">
        <v>61.3681</v>
      </c>
      <c r="HL201">
        <v>10.1058</v>
      </c>
      <c r="HM201">
        <v>100</v>
      </c>
      <c r="HN201">
        <v>24.4701</v>
      </c>
      <c r="HO201">
        <v>1490.85</v>
      </c>
      <c r="HP201">
        <v>23.4686</v>
      </c>
      <c r="HQ201">
        <v>101.151</v>
      </c>
      <c r="HR201">
        <v>102.297</v>
      </c>
    </row>
    <row r="202" spans="1:226">
      <c r="A202">
        <v>186</v>
      </c>
      <c r="B202">
        <v>1679508732.1</v>
      </c>
      <c r="C202">
        <v>3476</v>
      </c>
      <c r="D202" t="s">
        <v>731</v>
      </c>
      <c r="E202" t="s">
        <v>732</v>
      </c>
      <c r="F202">
        <v>5</v>
      </c>
      <c r="G202" t="s">
        <v>353</v>
      </c>
      <c r="H202" t="s">
        <v>354</v>
      </c>
      <c r="I202">
        <v>1679508724.314285</v>
      </c>
      <c r="J202">
        <f>(K202)/1000</f>
        <v>0</v>
      </c>
      <c r="K202">
        <f>IF(BF202, AN202, AH202)</f>
        <v>0</v>
      </c>
      <c r="L202">
        <f>IF(BF202, AI202, AG202)</f>
        <v>0</v>
      </c>
      <c r="M202">
        <f>BH202 - IF(AU202&gt;1, L202*BB202*100.0/(AW202*BV202), 0)</f>
        <v>0</v>
      </c>
      <c r="N202">
        <f>((T202-J202/2)*M202-L202)/(T202+J202/2)</f>
        <v>0</v>
      </c>
      <c r="O202">
        <f>N202*(BO202+BP202)/1000.0</f>
        <v>0</v>
      </c>
      <c r="P202">
        <f>(BH202 - IF(AU202&gt;1, L202*BB202*100.0/(AW202*BV202), 0))*(BO202+BP202)/1000.0</f>
        <v>0</v>
      </c>
      <c r="Q202">
        <f>2.0/((1/S202-1/R202)+SIGN(S202)*SQRT((1/S202-1/R202)*(1/S202-1/R202) + 4*BC202/((BC202+1)*(BC202+1))*(2*1/S202*1/R202-1/R202*1/R202)))</f>
        <v>0</v>
      </c>
      <c r="R202">
        <f>IF(LEFT(BD202,1)&lt;&gt;"0",IF(LEFT(BD202,1)="1",3.0,BE202),$D$5+$E$5*(BV202*BO202/($K$5*1000))+$F$5*(BV202*BO202/($K$5*1000))*MAX(MIN(BB202,$J$5),$I$5)*MAX(MIN(BB202,$J$5),$I$5)+$G$5*MAX(MIN(BB202,$J$5),$I$5)*(BV202*BO202/($K$5*1000))+$H$5*(BV202*BO202/($K$5*1000))*(BV202*BO202/($K$5*1000)))</f>
        <v>0</v>
      </c>
      <c r="S202">
        <f>J202*(1000-(1000*0.61365*exp(17.502*W202/(240.97+W202))/(BO202+BP202)+BJ202)/2)/(1000*0.61365*exp(17.502*W202/(240.97+W202))/(BO202+BP202)-BJ202)</f>
        <v>0</v>
      </c>
      <c r="T202">
        <f>1/((BC202+1)/(Q202/1.6)+1/(R202/1.37)) + BC202/((BC202+1)/(Q202/1.6) + BC202/(R202/1.37))</f>
        <v>0</v>
      </c>
      <c r="U202">
        <f>(AX202*BA202)</f>
        <v>0</v>
      </c>
      <c r="V202">
        <f>(BQ202+(U202+2*0.95*5.67E-8*(((BQ202+$B$7)+273)^4-(BQ202+273)^4)-44100*J202)/(1.84*29.3*R202+8*0.95*5.67E-8*(BQ202+273)^3))</f>
        <v>0</v>
      </c>
      <c r="W202">
        <f>($C$7*BR202+$D$7*BS202+$E$7*V202)</f>
        <v>0</v>
      </c>
      <c r="X202">
        <f>0.61365*exp(17.502*W202/(240.97+W202))</f>
        <v>0</v>
      </c>
      <c r="Y202">
        <f>(Z202/AA202*100)</f>
        <v>0</v>
      </c>
      <c r="Z202">
        <f>BJ202*(BO202+BP202)/1000</f>
        <v>0</v>
      </c>
      <c r="AA202">
        <f>0.61365*exp(17.502*BQ202/(240.97+BQ202))</f>
        <v>0</v>
      </c>
      <c r="AB202">
        <f>(X202-BJ202*(BO202+BP202)/1000)</f>
        <v>0</v>
      </c>
      <c r="AC202">
        <f>(-J202*44100)</f>
        <v>0</v>
      </c>
      <c r="AD202">
        <f>2*29.3*R202*0.92*(BQ202-W202)</f>
        <v>0</v>
      </c>
      <c r="AE202">
        <f>2*0.95*5.67E-8*(((BQ202+$B$7)+273)^4-(W202+273)^4)</f>
        <v>0</v>
      </c>
      <c r="AF202">
        <f>U202+AE202+AC202+AD202</f>
        <v>0</v>
      </c>
      <c r="AG202">
        <f>BN202*AU202*(BI202-BH202*(1000-AU202*BK202)/(1000-AU202*BJ202))/(100*BB202)</f>
        <v>0</v>
      </c>
      <c r="AH202">
        <f>1000*BN202*AU202*(BJ202-BK202)/(100*BB202*(1000-AU202*BJ202))</f>
        <v>0</v>
      </c>
      <c r="AI202">
        <f>(AJ202 - AK202 - BO202*1E3/(8.314*(BQ202+273.15)) * AM202/BN202 * AL202) * BN202/(100*BB202) * (1000 - BK202)/1000</f>
        <v>0</v>
      </c>
      <c r="AJ202">
        <v>1511.31044406449</v>
      </c>
      <c r="AK202">
        <v>1485.00096969697</v>
      </c>
      <c r="AL202">
        <v>3.401349180520194</v>
      </c>
      <c r="AM202">
        <v>63.93369429513372</v>
      </c>
      <c r="AN202">
        <f>(AP202 - AO202 + BO202*1E3/(8.314*(BQ202+273.15)) * AR202/BN202 * AQ202) * BN202/(100*BB202) * 1000/(1000 - AP202)</f>
        <v>0</v>
      </c>
      <c r="AO202">
        <v>23.44993255038889</v>
      </c>
      <c r="AP202">
        <v>24.13520303030303</v>
      </c>
      <c r="AQ202">
        <v>-4.7380868877499E-07</v>
      </c>
      <c r="AR202">
        <v>100.9875523592358</v>
      </c>
      <c r="AS202">
        <v>3</v>
      </c>
      <c r="AT202">
        <v>1</v>
      </c>
      <c r="AU202">
        <f>IF(AS202*$H$13&gt;=AW202,1.0,(AW202/(AW202-AS202*$H$13)))</f>
        <v>0</v>
      </c>
      <c r="AV202">
        <f>(AU202-1)*100</f>
        <v>0</v>
      </c>
      <c r="AW202">
        <f>MAX(0,($B$13+$C$13*BV202)/(1+$D$13*BV202)*BO202/(BQ202+273)*$E$13)</f>
        <v>0</v>
      </c>
      <c r="AX202">
        <f>$B$11*BW202+$C$11*BX202+$F$11*CI202*(1-CL202)</f>
        <v>0</v>
      </c>
      <c r="AY202">
        <f>AX202*AZ202</f>
        <v>0</v>
      </c>
      <c r="AZ202">
        <f>($B$11*$D$9+$C$11*$D$9+$F$11*((CV202+CN202)/MAX(CV202+CN202+CW202, 0.1)*$I$9+CW202/MAX(CV202+CN202+CW202, 0.1)*$J$9))/($B$11+$C$11+$F$11)</f>
        <v>0</v>
      </c>
      <c r="BA202">
        <f>($B$11*$K$9+$C$11*$K$9+$F$11*((CV202+CN202)/MAX(CV202+CN202+CW202, 0.1)*$P$9+CW202/MAX(CV202+CN202+CW202, 0.1)*$Q$9))/($B$11+$C$11+$F$11)</f>
        <v>0</v>
      </c>
      <c r="BB202">
        <v>1.65</v>
      </c>
      <c r="BC202">
        <v>0.5</v>
      </c>
      <c r="BD202" t="s">
        <v>355</v>
      </c>
      <c r="BE202">
        <v>2</v>
      </c>
      <c r="BF202" t="b">
        <v>1</v>
      </c>
      <c r="BG202">
        <v>1679508724.314285</v>
      </c>
      <c r="BH202">
        <v>1425.110357142857</v>
      </c>
      <c r="BI202">
        <v>1459.214285714286</v>
      </c>
      <c r="BJ202">
        <v>24.13260714285714</v>
      </c>
      <c r="BK202">
        <v>23.44963928571429</v>
      </c>
      <c r="BL202">
        <v>1419.175357142857</v>
      </c>
      <c r="BM202">
        <v>23.77168214285714</v>
      </c>
      <c r="BN202">
        <v>500.0397142857142</v>
      </c>
      <c r="BO202">
        <v>90.11301071428572</v>
      </c>
      <c r="BP202">
        <v>0.1000307428571429</v>
      </c>
      <c r="BQ202">
        <v>26.51468214285714</v>
      </c>
      <c r="BR202">
        <v>27.51879285714285</v>
      </c>
      <c r="BS202">
        <v>999.9000000000002</v>
      </c>
      <c r="BT202">
        <v>0</v>
      </c>
      <c r="BU202">
        <v>0</v>
      </c>
      <c r="BV202">
        <v>10010.08928571429</v>
      </c>
      <c r="BW202">
        <v>0</v>
      </c>
      <c r="BX202">
        <v>9.317795714285714</v>
      </c>
      <c r="BY202">
        <v>-34.10370714285714</v>
      </c>
      <c r="BZ202">
        <v>1460.352142857143</v>
      </c>
      <c r="CA202">
        <v>1494.253214285715</v>
      </c>
      <c r="CB202">
        <v>0.6829712142857144</v>
      </c>
      <c r="CC202">
        <v>1459.214285714286</v>
      </c>
      <c r="CD202">
        <v>23.44963928571429</v>
      </c>
      <c r="CE202">
        <v>2.174662142857143</v>
      </c>
      <c r="CF202">
        <v>2.113116785714286</v>
      </c>
      <c r="CG202">
        <v>18.77686071428571</v>
      </c>
      <c r="CH202">
        <v>18.31840357142857</v>
      </c>
      <c r="CI202">
        <v>1999.993571428571</v>
      </c>
      <c r="CJ202">
        <v>0.979999142857143</v>
      </c>
      <c r="CK202">
        <v>0.02000048571428572</v>
      </c>
      <c r="CL202">
        <v>0</v>
      </c>
      <c r="CM202">
        <v>2.09245</v>
      </c>
      <c r="CN202">
        <v>0</v>
      </c>
      <c r="CO202">
        <v>3360.457857142857</v>
      </c>
      <c r="CP202">
        <v>17338.16785714286</v>
      </c>
      <c r="CQ202">
        <v>38.77217857142857</v>
      </c>
      <c r="CR202">
        <v>40.33232142857141</v>
      </c>
      <c r="CS202">
        <v>38.89485714285713</v>
      </c>
      <c r="CT202">
        <v>38.92828571428571</v>
      </c>
      <c r="CU202">
        <v>38.58457142857143</v>
      </c>
      <c r="CV202">
        <v>1959.992142857143</v>
      </c>
      <c r="CW202">
        <v>40.00142857142857</v>
      </c>
      <c r="CX202">
        <v>0</v>
      </c>
      <c r="CY202">
        <v>1679508762.3</v>
      </c>
      <c r="CZ202">
        <v>0</v>
      </c>
      <c r="DA202">
        <v>0</v>
      </c>
      <c r="DB202" t="s">
        <v>356</v>
      </c>
      <c r="DC202">
        <v>1679454360.5</v>
      </c>
      <c r="DD202">
        <v>1679454360.5</v>
      </c>
      <c r="DE202">
        <v>0</v>
      </c>
      <c r="DF202">
        <v>-0.152</v>
      </c>
      <c r="DG202">
        <v>-0.046</v>
      </c>
      <c r="DH202">
        <v>3.296</v>
      </c>
      <c r="DI202">
        <v>0.35</v>
      </c>
      <c r="DJ202">
        <v>420</v>
      </c>
      <c r="DK202">
        <v>24</v>
      </c>
      <c r="DL202">
        <v>0.27</v>
      </c>
      <c r="DM202">
        <v>0.09</v>
      </c>
      <c r="DN202">
        <v>-33.9893925</v>
      </c>
      <c r="DO202">
        <v>-3.088729080675471</v>
      </c>
      <c r="DP202">
        <v>0.3632577888961915</v>
      </c>
      <c r="DQ202">
        <v>0</v>
      </c>
      <c r="DR202">
        <v>0.68064775</v>
      </c>
      <c r="DS202">
        <v>0.04316136585365686</v>
      </c>
      <c r="DT202">
        <v>0.006226195217586745</v>
      </c>
      <c r="DU202">
        <v>1</v>
      </c>
      <c r="DV202">
        <v>1</v>
      </c>
      <c r="DW202">
        <v>2</v>
      </c>
      <c r="DX202" t="s">
        <v>357</v>
      </c>
      <c r="DY202">
        <v>2.98079</v>
      </c>
      <c r="DZ202">
        <v>2.72841</v>
      </c>
      <c r="EA202">
        <v>0.196949</v>
      </c>
      <c r="EB202">
        <v>0.201514</v>
      </c>
      <c r="EC202">
        <v>0.107438</v>
      </c>
      <c r="ED202">
        <v>0.106238</v>
      </c>
      <c r="EE202">
        <v>24155.8</v>
      </c>
      <c r="EF202">
        <v>23696.6</v>
      </c>
      <c r="EG202">
        <v>30604.4</v>
      </c>
      <c r="EH202">
        <v>29917.7</v>
      </c>
      <c r="EI202">
        <v>37679.1</v>
      </c>
      <c r="EJ202">
        <v>35198.3</v>
      </c>
      <c r="EK202">
        <v>46799.1</v>
      </c>
      <c r="EL202">
        <v>44484.9</v>
      </c>
      <c r="EM202">
        <v>1.8872</v>
      </c>
      <c r="EN202">
        <v>1.9125</v>
      </c>
      <c r="EO202">
        <v>0.123933</v>
      </c>
      <c r="EP202">
        <v>0</v>
      </c>
      <c r="EQ202">
        <v>25.4874</v>
      </c>
      <c r="ER202">
        <v>999.9</v>
      </c>
      <c r="ES202">
        <v>50.5</v>
      </c>
      <c r="ET202">
        <v>29.9</v>
      </c>
      <c r="EU202">
        <v>23.7378</v>
      </c>
      <c r="EV202">
        <v>62.9908</v>
      </c>
      <c r="EW202">
        <v>22.3638</v>
      </c>
      <c r="EX202">
        <v>1</v>
      </c>
      <c r="EY202">
        <v>-0.125965</v>
      </c>
      <c r="EZ202">
        <v>0.281348</v>
      </c>
      <c r="FA202">
        <v>20.2057</v>
      </c>
      <c r="FB202">
        <v>5.23122</v>
      </c>
      <c r="FC202">
        <v>11.968</v>
      </c>
      <c r="FD202">
        <v>4.9709</v>
      </c>
      <c r="FE202">
        <v>3.28965</v>
      </c>
      <c r="FF202">
        <v>9999</v>
      </c>
      <c r="FG202">
        <v>9999</v>
      </c>
      <c r="FH202">
        <v>9999</v>
      </c>
      <c r="FI202">
        <v>999.9</v>
      </c>
      <c r="FJ202">
        <v>4.97296</v>
      </c>
      <c r="FK202">
        <v>1.87698</v>
      </c>
      <c r="FL202">
        <v>1.87509</v>
      </c>
      <c r="FM202">
        <v>1.87791</v>
      </c>
      <c r="FN202">
        <v>1.87458</v>
      </c>
      <c r="FO202">
        <v>1.87824</v>
      </c>
      <c r="FP202">
        <v>1.87531</v>
      </c>
      <c r="FQ202">
        <v>1.87641</v>
      </c>
      <c r="FR202">
        <v>0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5.99</v>
      </c>
      <c r="GF202">
        <v>0.3609</v>
      </c>
      <c r="GG202">
        <v>1.972114183739502</v>
      </c>
      <c r="GH202">
        <v>0.004449671774874308</v>
      </c>
      <c r="GI202">
        <v>-1.829466635312074E-06</v>
      </c>
      <c r="GJ202">
        <v>4.661545964856727E-10</v>
      </c>
      <c r="GK202">
        <v>0.005649818396270764</v>
      </c>
      <c r="GL202">
        <v>0.003047750899037379</v>
      </c>
      <c r="GM202">
        <v>0.0005145890388989142</v>
      </c>
      <c r="GN202">
        <v>-5.930110997495773E-07</v>
      </c>
      <c r="GO202">
        <v>0</v>
      </c>
      <c r="GP202">
        <v>2134</v>
      </c>
      <c r="GQ202">
        <v>1</v>
      </c>
      <c r="GR202">
        <v>23</v>
      </c>
      <c r="GS202">
        <v>906.2</v>
      </c>
      <c r="GT202">
        <v>906.2</v>
      </c>
      <c r="GU202">
        <v>3.09326</v>
      </c>
      <c r="GV202">
        <v>2.53052</v>
      </c>
      <c r="GW202">
        <v>1.39893</v>
      </c>
      <c r="GX202">
        <v>2.3584</v>
      </c>
      <c r="GY202">
        <v>1.44897</v>
      </c>
      <c r="GZ202">
        <v>2.39868</v>
      </c>
      <c r="HA202">
        <v>36.1754</v>
      </c>
      <c r="HB202">
        <v>24.0525</v>
      </c>
      <c r="HC202">
        <v>18</v>
      </c>
      <c r="HD202">
        <v>488.807</v>
      </c>
      <c r="HE202">
        <v>475.912</v>
      </c>
      <c r="HF202">
        <v>24.4601</v>
      </c>
      <c r="HG202">
        <v>25.4722</v>
      </c>
      <c r="HH202">
        <v>30.0002</v>
      </c>
      <c r="HI202">
        <v>25.2829</v>
      </c>
      <c r="HJ202">
        <v>25.3536</v>
      </c>
      <c r="HK202">
        <v>61.9518</v>
      </c>
      <c r="HL202">
        <v>10.1058</v>
      </c>
      <c r="HM202">
        <v>100</v>
      </c>
      <c r="HN202">
        <v>24.4537</v>
      </c>
      <c r="HO202">
        <v>1504.21</v>
      </c>
      <c r="HP202">
        <v>23.4686</v>
      </c>
      <c r="HQ202">
        <v>101.152</v>
      </c>
      <c r="HR202">
        <v>102.296</v>
      </c>
    </row>
    <row r="203" spans="1:226">
      <c r="A203">
        <v>187</v>
      </c>
      <c r="B203">
        <v>1679508737.1</v>
      </c>
      <c r="C203">
        <v>3481</v>
      </c>
      <c r="D203" t="s">
        <v>733</v>
      </c>
      <c r="E203" t="s">
        <v>734</v>
      </c>
      <c r="F203">
        <v>5</v>
      </c>
      <c r="G203" t="s">
        <v>353</v>
      </c>
      <c r="H203" t="s">
        <v>354</v>
      </c>
      <c r="I203">
        <v>1679508729.6</v>
      </c>
      <c r="J203">
        <f>(K203)/1000</f>
        <v>0</v>
      </c>
      <c r="K203">
        <f>IF(BF203, AN203, AH203)</f>
        <v>0</v>
      </c>
      <c r="L203">
        <f>IF(BF203, AI203, AG203)</f>
        <v>0</v>
      </c>
      <c r="M203">
        <f>BH203 - IF(AU203&gt;1, L203*BB203*100.0/(AW203*BV203), 0)</f>
        <v>0</v>
      </c>
      <c r="N203">
        <f>((T203-J203/2)*M203-L203)/(T203+J203/2)</f>
        <v>0</v>
      </c>
      <c r="O203">
        <f>N203*(BO203+BP203)/1000.0</f>
        <v>0</v>
      </c>
      <c r="P203">
        <f>(BH203 - IF(AU203&gt;1, L203*BB203*100.0/(AW203*BV203), 0))*(BO203+BP203)/1000.0</f>
        <v>0</v>
      </c>
      <c r="Q203">
        <f>2.0/((1/S203-1/R203)+SIGN(S203)*SQRT((1/S203-1/R203)*(1/S203-1/R203) + 4*BC203/((BC203+1)*(BC203+1))*(2*1/S203*1/R203-1/R203*1/R203)))</f>
        <v>0</v>
      </c>
      <c r="R203">
        <f>IF(LEFT(BD203,1)&lt;&gt;"0",IF(LEFT(BD203,1)="1",3.0,BE203),$D$5+$E$5*(BV203*BO203/($K$5*1000))+$F$5*(BV203*BO203/($K$5*1000))*MAX(MIN(BB203,$J$5),$I$5)*MAX(MIN(BB203,$J$5),$I$5)+$G$5*MAX(MIN(BB203,$J$5),$I$5)*(BV203*BO203/($K$5*1000))+$H$5*(BV203*BO203/($K$5*1000))*(BV203*BO203/($K$5*1000)))</f>
        <v>0</v>
      </c>
      <c r="S203">
        <f>J203*(1000-(1000*0.61365*exp(17.502*W203/(240.97+W203))/(BO203+BP203)+BJ203)/2)/(1000*0.61365*exp(17.502*W203/(240.97+W203))/(BO203+BP203)-BJ203)</f>
        <v>0</v>
      </c>
      <c r="T203">
        <f>1/((BC203+1)/(Q203/1.6)+1/(R203/1.37)) + BC203/((BC203+1)/(Q203/1.6) + BC203/(R203/1.37))</f>
        <v>0</v>
      </c>
      <c r="U203">
        <f>(AX203*BA203)</f>
        <v>0</v>
      </c>
      <c r="V203">
        <f>(BQ203+(U203+2*0.95*5.67E-8*(((BQ203+$B$7)+273)^4-(BQ203+273)^4)-44100*J203)/(1.84*29.3*R203+8*0.95*5.67E-8*(BQ203+273)^3))</f>
        <v>0</v>
      </c>
      <c r="W203">
        <f>($C$7*BR203+$D$7*BS203+$E$7*V203)</f>
        <v>0</v>
      </c>
      <c r="X203">
        <f>0.61365*exp(17.502*W203/(240.97+W203))</f>
        <v>0</v>
      </c>
      <c r="Y203">
        <f>(Z203/AA203*100)</f>
        <v>0</v>
      </c>
      <c r="Z203">
        <f>BJ203*(BO203+BP203)/1000</f>
        <v>0</v>
      </c>
      <c r="AA203">
        <f>0.61365*exp(17.502*BQ203/(240.97+BQ203))</f>
        <v>0</v>
      </c>
      <c r="AB203">
        <f>(X203-BJ203*(BO203+BP203)/1000)</f>
        <v>0</v>
      </c>
      <c r="AC203">
        <f>(-J203*44100)</f>
        <v>0</v>
      </c>
      <c r="AD203">
        <f>2*29.3*R203*0.92*(BQ203-W203)</f>
        <v>0</v>
      </c>
      <c r="AE203">
        <f>2*0.95*5.67E-8*(((BQ203+$B$7)+273)^4-(W203+273)^4)</f>
        <v>0</v>
      </c>
      <c r="AF203">
        <f>U203+AE203+AC203+AD203</f>
        <v>0</v>
      </c>
      <c r="AG203">
        <f>BN203*AU203*(BI203-BH203*(1000-AU203*BK203)/(1000-AU203*BJ203))/(100*BB203)</f>
        <v>0</v>
      </c>
      <c r="AH203">
        <f>1000*BN203*AU203*(BJ203-BK203)/(100*BB203*(1000-AU203*BJ203))</f>
        <v>0</v>
      </c>
      <c r="AI203">
        <f>(AJ203 - AK203 - BO203*1E3/(8.314*(BQ203+273.15)) * AM203/BN203 * AL203) * BN203/(100*BB203) * (1000 - BK203)/1000</f>
        <v>0</v>
      </c>
      <c r="AJ203">
        <v>1528.390036177128</v>
      </c>
      <c r="AK203">
        <v>1502.131454545455</v>
      </c>
      <c r="AL203">
        <v>3.436311674584284</v>
      </c>
      <c r="AM203">
        <v>63.93369429513372</v>
      </c>
      <c r="AN203">
        <f>(AP203 - AO203 + BO203*1E3/(8.314*(BQ203+273.15)) * AR203/BN203 * AQ203) * BN203/(100*BB203) * 1000/(1000 - AP203)</f>
        <v>0</v>
      </c>
      <c r="AO203">
        <v>23.44958193545947</v>
      </c>
      <c r="AP203">
        <v>24.13246303030303</v>
      </c>
      <c r="AQ203">
        <v>-8.312143449048586E-07</v>
      </c>
      <c r="AR203">
        <v>100.9875523592358</v>
      </c>
      <c r="AS203">
        <v>2</v>
      </c>
      <c r="AT203">
        <v>0</v>
      </c>
      <c r="AU203">
        <f>IF(AS203*$H$13&gt;=AW203,1.0,(AW203/(AW203-AS203*$H$13)))</f>
        <v>0</v>
      </c>
      <c r="AV203">
        <f>(AU203-1)*100</f>
        <v>0</v>
      </c>
      <c r="AW203">
        <f>MAX(0,($B$13+$C$13*BV203)/(1+$D$13*BV203)*BO203/(BQ203+273)*$E$13)</f>
        <v>0</v>
      </c>
      <c r="AX203">
        <f>$B$11*BW203+$C$11*BX203+$F$11*CI203*(1-CL203)</f>
        <v>0</v>
      </c>
      <c r="AY203">
        <f>AX203*AZ203</f>
        <v>0</v>
      </c>
      <c r="AZ203">
        <f>($B$11*$D$9+$C$11*$D$9+$F$11*((CV203+CN203)/MAX(CV203+CN203+CW203, 0.1)*$I$9+CW203/MAX(CV203+CN203+CW203, 0.1)*$J$9))/($B$11+$C$11+$F$11)</f>
        <v>0</v>
      </c>
      <c r="BA203">
        <f>($B$11*$K$9+$C$11*$K$9+$F$11*((CV203+CN203)/MAX(CV203+CN203+CW203, 0.1)*$P$9+CW203/MAX(CV203+CN203+CW203, 0.1)*$Q$9))/($B$11+$C$11+$F$11)</f>
        <v>0</v>
      </c>
      <c r="BB203">
        <v>1.65</v>
      </c>
      <c r="BC203">
        <v>0.5</v>
      </c>
      <c r="BD203" t="s">
        <v>355</v>
      </c>
      <c r="BE203">
        <v>2</v>
      </c>
      <c r="BF203" t="b">
        <v>1</v>
      </c>
      <c r="BG203">
        <v>1679508729.6</v>
      </c>
      <c r="BH203">
        <v>1442.541481481481</v>
      </c>
      <c r="BI203">
        <v>1476.934814814815</v>
      </c>
      <c r="BJ203">
        <v>24.13454444444444</v>
      </c>
      <c r="BK203">
        <v>23.4496962962963</v>
      </c>
      <c r="BL203">
        <v>1436.57</v>
      </c>
      <c r="BM203">
        <v>23.77355925925926</v>
      </c>
      <c r="BN203">
        <v>500.0358518518519</v>
      </c>
      <c r="BO203">
        <v>90.11229629629631</v>
      </c>
      <c r="BP203">
        <v>0.09997516296296298</v>
      </c>
      <c r="BQ203">
        <v>26.51419629629629</v>
      </c>
      <c r="BR203">
        <v>27.51957407407408</v>
      </c>
      <c r="BS203">
        <v>999.9000000000001</v>
      </c>
      <c r="BT203">
        <v>0</v>
      </c>
      <c r="BU203">
        <v>0</v>
      </c>
      <c r="BV203">
        <v>10016.66481481482</v>
      </c>
      <c r="BW203">
        <v>0</v>
      </c>
      <c r="BX203">
        <v>9.308930740740742</v>
      </c>
      <c r="BY203">
        <v>-34.39349259259259</v>
      </c>
      <c r="BZ203">
        <v>1478.217037037037</v>
      </c>
      <c r="CA203">
        <v>1512.399259259259</v>
      </c>
      <c r="CB203">
        <v>0.6848471111111112</v>
      </c>
      <c r="CC203">
        <v>1476.934814814815</v>
      </c>
      <c r="CD203">
        <v>23.4496962962963</v>
      </c>
      <c r="CE203">
        <v>2.174819629629629</v>
      </c>
      <c r="CF203">
        <v>2.113106296296296</v>
      </c>
      <c r="CG203">
        <v>18.77801111111111</v>
      </c>
      <c r="CH203">
        <v>18.31833333333333</v>
      </c>
      <c r="CI203">
        <v>1999.976296296297</v>
      </c>
      <c r="CJ203">
        <v>0.9799997777777777</v>
      </c>
      <c r="CK203">
        <v>0.01999982962962963</v>
      </c>
      <c r="CL203">
        <v>0</v>
      </c>
      <c r="CM203">
        <v>2.132966666666667</v>
      </c>
      <c r="CN203">
        <v>0</v>
      </c>
      <c r="CO203">
        <v>3360.841481481482</v>
      </c>
      <c r="CP203">
        <v>17338.02592592593</v>
      </c>
      <c r="CQ203">
        <v>38.8632962962963</v>
      </c>
      <c r="CR203">
        <v>40.40714814814815</v>
      </c>
      <c r="CS203">
        <v>38.99051851851851</v>
      </c>
      <c r="CT203">
        <v>39.05755555555555</v>
      </c>
      <c r="CU203">
        <v>38.67562962962963</v>
      </c>
      <c r="CV203">
        <v>1959.975185185185</v>
      </c>
      <c r="CW203">
        <v>40.00074074074074</v>
      </c>
      <c r="CX203">
        <v>0</v>
      </c>
      <c r="CY203">
        <v>1679508767.1</v>
      </c>
      <c r="CZ203">
        <v>0</v>
      </c>
      <c r="DA203">
        <v>0</v>
      </c>
      <c r="DB203" t="s">
        <v>356</v>
      </c>
      <c r="DC203">
        <v>1679454360.5</v>
      </c>
      <c r="DD203">
        <v>1679454360.5</v>
      </c>
      <c r="DE203">
        <v>0</v>
      </c>
      <c r="DF203">
        <v>-0.152</v>
      </c>
      <c r="DG203">
        <v>-0.046</v>
      </c>
      <c r="DH203">
        <v>3.296</v>
      </c>
      <c r="DI203">
        <v>0.35</v>
      </c>
      <c r="DJ203">
        <v>420</v>
      </c>
      <c r="DK203">
        <v>24</v>
      </c>
      <c r="DL203">
        <v>0.27</v>
      </c>
      <c r="DM203">
        <v>0.09</v>
      </c>
      <c r="DN203">
        <v>-34.19026829268292</v>
      </c>
      <c r="DO203">
        <v>-3.319777003484436</v>
      </c>
      <c r="DP203">
        <v>0.3567814289155709</v>
      </c>
      <c r="DQ203">
        <v>0</v>
      </c>
      <c r="DR203">
        <v>0.6831150731707318</v>
      </c>
      <c r="DS203">
        <v>0.02438441811846523</v>
      </c>
      <c r="DT203">
        <v>0.003565933000685482</v>
      </c>
      <c r="DU203">
        <v>1</v>
      </c>
      <c r="DV203">
        <v>1</v>
      </c>
      <c r="DW203">
        <v>2</v>
      </c>
      <c r="DX203" t="s">
        <v>357</v>
      </c>
      <c r="DY203">
        <v>2.98088</v>
      </c>
      <c r="DZ203">
        <v>2.72841</v>
      </c>
      <c r="EA203">
        <v>0.198298</v>
      </c>
      <c r="EB203">
        <v>0.202866</v>
      </c>
      <c r="EC203">
        <v>0.10743</v>
      </c>
      <c r="ED203">
        <v>0.106236</v>
      </c>
      <c r="EE203">
        <v>24115</v>
      </c>
      <c r="EF203">
        <v>23656.1</v>
      </c>
      <c r="EG203">
        <v>30604.1</v>
      </c>
      <c r="EH203">
        <v>29917.2</v>
      </c>
      <c r="EI203">
        <v>37679.2</v>
      </c>
      <c r="EJ203">
        <v>35197.8</v>
      </c>
      <c r="EK203">
        <v>46798.7</v>
      </c>
      <c r="EL203">
        <v>44484.1</v>
      </c>
      <c r="EM203">
        <v>1.88825</v>
      </c>
      <c r="EN203">
        <v>1.91255</v>
      </c>
      <c r="EO203">
        <v>0.125743</v>
      </c>
      <c r="EP203">
        <v>0</v>
      </c>
      <c r="EQ203">
        <v>25.4874</v>
      </c>
      <c r="ER203">
        <v>999.9</v>
      </c>
      <c r="ES203">
        <v>50.5</v>
      </c>
      <c r="ET203">
        <v>29.9</v>
      </c>
      <c r="EU203">
        <v>23.7406</v>
      </c>
      <c r="EV203">
        <v>63.0008</v>
      </c>
      <c r="EW203">
        <v>22.2476</v>
      </c>
      <c r="EX203">
        <v>1</v>
      </c>
      <c r="EY203">
        <v>-0.125633</v>
      </c>
      <c r="EZ203">
        <v>0.283303</v>
      </c>
      <c r="FA203">
        <v>20.2056</v>
      </c>
      <c r="FB203">
        <v>5.23092</v>
      </c>
      <c r="FC203">
        <v>11.968</v>
      </c>
      <c r="FD203">
        <v>4.9707</v>
      </c>
      <c r="FE203">
        <v>3.28965</v>
      </c>
      <c r="FF203">
        <v>9999</v>
      </c>
      <c r="FG203">
        <v>9999</v>
      </c>
      <c r="FH203">
        <v>9999</v>
      </c>
      <c r="FI203">
        <v>999.9</v>
      </c>
      <c r="FJ203">
        <v>4.97295</v>
      </c>
      <c r="FK203">
        <v>1.87698</v>
      </c>
      <c r="FL203">
        <v>1.87512</v>
      </c>
      <c r="FM203">
        <v>1.8779</v>
      </c>
      <c r="FN203">
        <v>1.87461</v>
      </c>
      <c r="FO203">
        <v>1.87826</v>
      </c>
      <c r="FP203">
        <v>1.87532</v>
      </c>
      <c r="FQ203">
        <v>1.8764</v>
      </c>
      <c r="FR203">
        <v>0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6.02</v>
      </c>
      <c r="GF203">
        <v>0.361</v>
      </c>
      <c r="GG203">
        <v>1.972114183739502</v>
      </c>
      <c r="GH203">
        <v>0.004449671774874308</v>
      </c>
      <c r="GI203">
        <v>-1.829466635312074E-06</v>
      </c>
      <c r="GJ203">
        <v>4.661545964856727E-10</v>
      </c>
      <c r="GK203">
        <v>0.005649818396270764</v>
      </c>
      <c r="GL203">
        <v>0.003047750899037379</v>
      </c>
      <c r="GM203">
        <v>0.0005145890388989142</v>
      </c>
      <c r="GN203">
        <v>-5.930110997495773E-07</v>
      </c>
      <c r="GO203">
        <v>0</v>
      </c>
      <c r="GP203">
        <v>2134</v>
      </c>
      <c r="GQ203">
        <v>1</v>
      </c>
      <c r="GR203">
        <v>23</v>
      </c>
      <c r="GS203">
        <v>906.3</v>
      </c>
      <c r="GT203">
        <v>906.3</v>
      </c>
      <c r="GU203">
        <v>3.1189</v>
      </c>
      <c r="GV203">
        <v>2.52441</v>
      </c>
      <c r="GW203">
        <v>1.39893</v>
      </c>
      <c r="GX203">
        <v>2.3584</v>
      </c>
      <c r="GY203">
        <v>1.44897</v>
      </c>
      <c r="GZ203">
        <v>2.50732</v>
      </c>
      <c r="HA203">
        <v>36.1989</v>
      </c>
      <c r="HB203">
        <v>24.0612</v>
      </c>
      <c r="HC203">
        <v>18</v>
      </c>
      <c r="HD203">
        <v>489.385</v>
      </c>
      <c r="HE203">
        <v>475.954</v>
      </c>
      <c r="HF203">
        <v>24.4433</v>
      </c>
      <c r="HG203">
        <v>25.4743</v>
      </c>
      <c r="HH203">
        <v>30.0004</v>
      </c>
      <c r="HI203">
        <v>25.284</v>
      </c>
      <c r="HJ203">
        <v>25.3546</v>
      </c>
      <c r="HK203">
        <v>62.4553</v>
      </c>
      <c r="HL203">
        <v>10.1058</v>
      </c>
      <c r="HM203">
        <v>100</v>
      </c>
      <c r="HN203">
        <v>24.4375</v>
      </c>
      <c r="HO203">
        <v>1524.27</v>
      </c>
      <c r="HP203">
        <v>23.4687</v>
      </c>
      <c r="HQ203">
        <v>101.151</v>
      </c>
      <c r="HR203">
        <v>102.294</v>
      </c>
    </row>
    <row r="204" spans="1:226">
      <c r="A204">
        <v>188</v>
      </c>
      <c r="B204">
        <v>1679508742.1</v>
      </c>
      <c r="C204">
        <v>3486</v>
      </c>
      <c r="D204" t="s">
        <v>735</v>
      </c>
      <c r="E204" t="s">
        <v>736</v>
      </c>
      <c r="F204">
        <v>5</v>
      </c>
      <c r="G204" t="s">
        <v>353</v>
      </c>
      <c r="H204" t="s">
        <v>354</v>
      </c>
      <c r="I204">
        <v>1679508734.314285</v>
      </c>
      <c r="J204">
        <f>(K204)/1000</f>
        <v>0</v>
      </c>
      <c r="K204">
        <f>IF(BF204, AN204, AH204)</f>
        <v>0</v>
      </c>
      <c r="L204">
        <f>IF(BF204, AI204, AG204)</f>
        <v>0</v>
      </c>
      <c r="M204">
        <f>BH204 - IF(AU204&gt;1, L204*BB204*100.0/(AW204*BV204), 0)</f>
        <v>0</v>
      </c>
      <c r="N204">
        <f>((T204-J204/2)*M204-L204)/(T204+J204/2)</f>
        <v>0</v>
      </c>
      <c r="O204">
        <f>N204*(BO204+BP204)/1000.0</f>
        <v>0</v>
      </c>
      <c r="P204">
        <f>(BH204 - IF(AU204&gt;1, L204*BB204*100.0/(AW204*BV204), 0))*(BO204+BP204)/1000.0</f>
        <v>0</v>
      </c>
      <c r="Q204">
        <f>2.0/((1/S204-1/R204)+SIGN(S204)*SQRT((1/S204-1/R204)*(1/S204-1/R204) + 4*BC204/((BC204+1)*(BC204+1))*(2*1/S204*1/R204-1/R204*1/R204)))</f>
        <v>0</v>
      </c>
      <c r="R204">
        <f>IF(LEFT(BD204,1)&lt;&gt;"0",IF(LEFT(BD204,1)="1",3.0,BE204),$D$5+$E$5*(BV204*BO204/($K$5*1000))+$F$5*(BV204*BO204/($K$5*1000))*MAX(MIN(BB204,$J$5),$I$5)*MAX(MIN(BB204,$J$5),$I$5)+$G$5*MAX(MIN(BB204,$J$5),$I$5)*(BV204*BO204/($K$5*1000))+$H$5*(BV204*BO204/($K$5*1000))*(BV204*BO204/($K$5*1000)))</f>
        <v>0</v>
      </c>
      <c r="S204">
        <f>J204*(1000-(1000*0.61365*exp(17.502*W204/(240.97+W204))/(BO204+BP204)+BJ204)/2)/(1000*0.61365*exp(17.502*W204/(240.97+W204))/(BO204+BP204)-BJ204)</f>
        <v>0</v>
      </c>
      <c r="T204">
        <f>1/((BC204+1)/(Q204/1.6)+1/(R204/1.37)) + BC204/((BC204+1)/(Q204/1.6) + BC204/(R204/1.37))</f>
        <v>0</v>
      </c>
      <c r="U204">
        <f>(AX204*BA204)</f>
        <v>0</v>
      </c>
      <c r="V204">
        <f>(BQ204+(U204+2*0.95*5.67E-8*(((BQ204+$B$7)+273)^4-(BQ204+273)^4)-44100*J204)/(1.84*29.3*R204+8*0.95*5.67E-8*(BQ204+273)^3))</f>
        <v>0</v>
      </c>
      <c r="W204">
        <f>($C$7*BR204+$D$7*BS204+$E$7*V204)</f>
        <v>0</v>
      </c>
      <c r="X204">
        <f>0.61365*exp(17.502*W204/(240.97+W204))</f>
        <v>0</v>
      </c>
      <c r="Y204">
        <f>(Z204/AA204*100)</f>
        <v>0</v>
      </c>
      <c r="Z204">
        <f>BJ204*(BO204+BP204)/1000</f>
        <v>0</v>
      </c>
      <c r="AA204">
        <f>0.61365*exp(17.502*BQ204/(240.97+BQ204))</f>
        <v>0</v>
      </c>
      <c r="AB204">
        <f>(X204-BJ204*(BO204+BP204)/1000)</f>
        <v>0</v>
      </c>
      <c r="AC204">
        <f>(-J204*44100)</f>
        <v>0</v>
      </c>
      <c r="AD204">
        <f>2*29.3*R204*0.92*(BQ204-W204)</f>
        <v>0</v>
      </c>
      <c r="AE204">
        <f>2*0.95*5.67E-8*(((BQ204+$B$7)+273)^4-(W204+273)^4)</f>
        <v>0</v>
      </c>
      <c r="AF204">
        <f>U204+AE204+AC204+AD204</f>
        <v>0</v>
      </c>
      <c r="AG204">
        <f>BN204*AU204*(BI204-BH204*(1000-AU204*BK204)/(1000-AU204*BJ204))/(100*BB204)</f>
        <v>0</v>
      </c>
      <c r="AH204">
        <f>1000*BN204*AU204*(BJ204-BK204)/(100*BB204*(1000-AU204*BJ204))</f>
        <v>0</v>
      </c>
      <c r="AI204">
        <f>(AJ204 - AK204 - BO204*1E3/(8.314*(BQ204+273.15)) * AM204/BN204 * AL204) * BN204/(100*BB204) * (1000 - BK204)/1000</f>
        <v>0</v>
      </c>
      <c r="AJ204">
        <v>1545.52803515765</v>
      </c>
      <c r="AK204">
        <v>1519.161999999999</v>
      </c>
      <c r="AL204">
        <v>3.409337561368448</v>
      </c>
      <c r="AM204">
        <v>63.93369429513372</v>
      </c>
      <c r="AN204">
        <f>(AP204 - AO204 + BO204*1E3/(8.314*(BQ204+273.15)) * AR204/BN204 * AQ204) * BN204/(100*BB204) * 1000/(1000 - AP204)</f>
        <v>0</v>
      </c>
      <c r="AO204">
        <v>23.4476503759953</v>
      </c>
      <c r="AP204">
        <v>24.13009212121212</v>
      </c>
      <c r="AQ204">
        <v>-1.329122096171765E-06</v>
      </c>
      <c r="AR204">
        <v>100.9875523592358</v>
      </c>
      <c r="AS204">
        <v>3</v>
      </c>
      <c r="AT204">
        <v>1</v>
      </c>
      <c r="AU204">
        <f>IF(AS204*$H$13&gt;=AW204,1.0,(AW204/(AW204-AS204*$H$13)))</f>
        <v>0</v>
      </c>
      <c r="AV204">
        <f>(AU204-1)*100</f>
        <v>0</v>
      </c>
      <c r="AW204">
        <f>MAX(0,($B$13+$C$13*BV204)/(1+$D$13*BV204)*BO204/(BQ204+273)*$E$13)</f>
        <v>0</v>
      </c>
      <c r="AX204">
        <f>$B$11*BW204+$C$11*BX204+$F$11*CI204*(1-CL204)</f>
        <v>0</v>
      </c>
      <c r="AY204">
        <f>AX204*AZ204</f>
        <v>0</v>
      </c>
      <c r="AZ204">
        <f>($B$11*$D$9+$C$11*$D$9+$F$11*((CV204+CN204)/MAX(CV204+CN204+CW204, 0.1)*$I$9+CW204/MAX(CV204+CN204+CW204, 0.1)*$J$9))/($B$11+$C$11+$F$11)</f>
        <v>0</v>
      </c>
      <c r="BA204">
        <f>($B$11*$K$9+$C$11*$K$9+$F$11*((CV204+CN204)/MAX(CV204+CN204+CW204, 0.1)*$P$9+CW204/MAX(CV204+CN204+CW204, 0.1)*$Q$9))/($B$11+$C$11+$F$11)</f>
        <v>0</v>
      </c>
      <c r="BB204">
        <v>1.65</v>
      </c>
      <c r="BC204">
        <v>0.5</v>
      </c>
      <c r="BD204" t="s">
        <v>355</v>
      </c>
      <c r="BE204">
        <v>2</v>
      </c>
      <c r="BF204" t="b">
        <v>1</v>
      </c>
      <c r="BG204">
        <v>1679508734.314285</v>
      </c>
      <c r="BH204">
        <v>1458.225</v>
      </c>
      <c r="BI204">
        <v>1492.747142857143</v>
      </c>
      <c r="BJ204">
        <v>24.13336785714286</v>
      </c>
      <c r="BK204">
        <v>23.44911071428572</v>
      </c>
      <c r="BL204">
        <v>1452.220357142857</v>
      </c>
      <c r="BM204">
        <v>23.772425</v>
      </c>
      <c r="BN204">
        <v>500.0384285714285</v>
      </c>
      <c r="BO204">
        <v>90.11154642857142</v>
      </c>
      <c r="BP204">
        <v>0.1000322071428572</v>
      </c>
      <c r="BQ204">
        <v>26.5128</v>
      </c>
      <c r="BR204">
        <v>27.52937857142857</v>
      </c>
      <c r="BS204">
        <v>999.9000000000002</v>
      </c>
      <c r="BT204">
        <v>0</v>
      </c>
      <c r="BU204">
        <v>0</v>
      </c>
      <c r="BV204">
        <v>10008.99464285714</v>
      </c>
      <c r="BW204">
        <v>0</v>
      </c>
      <c r="BX204">
        <v>9.301789642857143</v>
      </c>
      <c r="BY204">
        <v>-34.52268928571429</v>
      </c>
      <c r="BZ204">
        <v>1494.286785714285</v>
      </c>
      <c r="CA204">
        <v>1528.591428571428</v>
      </c>
      <c r="CB204">
        <v>0.6842629642857141</v>
      </c>
      <c r="CC204">
        <v>1492.747142857143</v>
      </c>
      <c r="CD204">
        <v>23.44911071428572</v>
      </c>
      <c r="CE204">
        <v>2.174696071428571</v>
      </c>
      <c r="CF204">
        <v>2.113036428571429</v>
      </c>
      <c r="CG204">
        <v>18.77711071428572</v>
      </c>
      <c r="CH204">
        <v>18.3178</v>
      </c>
      <c r="CI204">
        <v>2000.012857142857</v>
      </c>
      <c r="CJ204">
        <v>0.9799990357142858</v>
      </c>
      <c r="CK204">
        <v>0.02000059642857143</v>
      </c>
      <c r="CL204">
        <v>0</v>
      </c>
      <c r="CM204">
        <v>2.111996428571429</v>
      </c>
      <c r="CN204">
        <v>0</v>
      </c>
      <c r="CO204">
        <v>3362.322142857142</v>
      </c>
      <c r="CP204">
        <v>17338.33214285714</v>
      </c>
      <c r="CQ204">
        <v>38.92846428571428</v>
      </c>
      <c r="CR204">
        <v>40.48185714285713</v>
      </c>
      <c r="CS204">
        <v>39.06896428571428</v>
      </c>
      <c r="CT204">
        <v>39.17378571428571</v>
      </c>
      <c r="CU204">
        <v>38.75867857142857</v>
      </c>
      <c r="CV204">
        <v>1960.008928571429</v>
      </c>
      <c r="CW204">
        <v>40.00357142857143</v>
      </c>
      <c r="CX204">
        <v>0</v>
      </c>
      <c r="CY204">
        <v>1679508771.9</v>
      </c>
      <c r="CZ204">
        <v>0</v>
      </c>
      <c r="DA204">
        <v>0</v>
      </c>
      <c r="DB204" t="s">
        <v>356</v>
      </c>
      <c r="DC204">
        <v>1679454360.5</v>
      </c>
      <c r="DD204">
        <v>1679454360.5</v>
      </c>
      <c r="DE204">
        <v>0</v>
      </c>
      <c r="DF204">
        <v>-0.152</v>
      </c>
      <c r="DG204">
        <v>-0.046</v>
      </c>
      <c r="DH204">
        <v>3.296</v>
      </c>
      <c r="DI204">
        <v>0.35</v>
      </c>
      <c r="DJ204">
        <v>420</v>
      </c>
      <c r="DK204">
        <v>24</v>
      </c>
      <c r="DL204">
        <v>0.27</v>
      </c>
      <c r="DM204">
        <v>0.09</v>
      </c>
      <c r="DN204">
        <v>-34.42128</v>
      </c>
      <c r="DO204">
        <v>-1.699348592870572</v>
      </c>
      <c r="DP204">
        <v>0.1825825186046026</v>
      </c>
      <c r="DQ204">
        <v>0</v>
      </c>
      <c r="DR204">
        <v>0.6844170749999999</v>
      </c>
      <c r="DS204">
        <v>-0.00550857410881947</v>
      </c>
      <c r="DT204">
        <v>0.001334619615986148</v>
      </c>
      <c r="DU204">
        <v>1</v>
      </c>
      <c r="DV204">
        <v>1</v>
      </c>
      <c r="DW204">
        <v>2</v>
      </c>
      <c r="DX204" t="s">
        <v>357</v>
      </c>
      <c r="DY204">
        <v>2.98082</v>
      </c>
      <c r="DZ204">
        <v>2.72838</v>
      </c>
      <c r="EA204">
        <v>0.199634</v>
      </c>
      <c r="EB204">
        <v>0.204204</v>
      </c>
      <c r="EC204">
        <v>0.10742</v>
      </c>
      <c r="ED204">
        <v>0.106235</v>
      </c>
      <c r="EE204">
        <v>24073.9</v>
      </c>
      <c r="EF204">
        <v>23616.6</v>
      </c>
      <c r="EG204">
        <v>30602.9</v>
      </c>
      <c r="EH204">
        <v>29917.5</v>
      </c>
      <c r="EI204">
        <v>37678.3</v>
      </c>
      <c r="EJ204">
        <v>35198.1</v>
      </c>
      <c r="EK204">
        <v>46796.9</v>
      </c>
      <c r="EL204">
        <v>44484.4</v>
      </c>
      <c r="EM204">
        <v>1.88695</v>
      </c>
      <c r="EN204">
        <v>1.91245</v>
      </c>
      <c r="EO204">
        <v>0.125967</v>
      </c>
      <c r="EP204">
        <v>0</v>
      </c>
      <c r="EQ204">
        <v>25.4852</v>
      </c>
      <c r="ER204">
        <v>999.9</v>
      </c>
      <c r="ES204">
        <v>50.5</v>
      </c>
      <c r="ET204">
        <v>29.9</v>
      </c>
      <c r="EU204">
        <v>23.74</v>
      </c>
      <c r="EV204">
        <v>62.9809</v>
      </c>
      <c r="EW204">
        <v>22.3998</v>
      </c>
      <c r="EX204">
        <v>1</v>
      </c>
      <c r="EY204">
        <v>-0.125437</v>
      </c>
      <c r="EZ204">
        <v>0.37335</v>
      </c>
      <c r="FA204">
        <v>20.2054</v>
      </c>
      <c r="FB204">
        <v>5.23077</v>
      </c>
      <c r="FC204">
        <v>11.968</v>
      </c>
      <c r="FD204">
        <v>4.97055</v>
      </c>
      <c r="FE204">
        <v>3.28955</v>
      </c>
      <c r="FF204">
        <v>9999</v>
      </c>
      <c r="FG204">
        <v>9999</v>
      </c>
      <c r="FH204">
        <v>9999</v>
      </c>
      <c r="FI204">
        <v>999.9</v>
      </c>
      <c r="FJ204">
        <v>4.97295</v>
      </c>
      <c r="FK204">
        <v>1.87698</v>
      </c>
      <c r="FL204">
        <v>1.87514</v>
      </c>
      <c r="FM204">
        <v>1.8779</v>
      </c>
      <c r="FN204">
        <v>1.87465</v>
      </c>
      <c r="FO204">
        <v>1.87826</v>
      </c>
      <c r="FP204">
        <v>1.87531</v>
      </c>
      <c r="FQ204">
        <v>1.87643</v>
      </c>
      <c r="FR204">
        <v>0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6.06</v>
      </c>
      <c r="GF204">
        <v>0.3608</v>
      </c>
      <c r="GG204">
        <v>1.972114183739502</v>
      </c>
      <c r="GH204">
        <v>0.004449671774874308</v>
      </c>
      <c r="GI204">
        <v>-1.829466635312074E-06</v>
      </c>
      <c r="GJ204">
        <v>4.661545964856727E-10</v>
      </c>
      <c r="GK204">
        <v>0.005649818396270764</v>
      </c>
      <c r="GL204">
        <v>0.003047750899037379</v>
      </c>
      <c r="GM204">
        <v>0.0005145890388989142</v>
      </c>
      <c r="GN204">
        <v>-5.930110997495773E-07</v>
      </c>
      <c r="GO204">
        <v>0</v>
      </c>
      <c r="GP204">
        <v>2134</v>
      </c>
      <c r="GQ204">
        <v>1</v>
      </c>
      <c r="GR204">
        <v>23</v>
      </c>
      <c r="GS204">
        <v>906.4</v>
      </c>
      <c r="GT204">
        <v>906.4</v>
      </c>
      <c r="GU204">
        <v>3.14575</v>
      </c>
      <c r="GV204">
        <v>2.5293</v>
      </c>
      <c r="GW204">
        <v>1.39893</v>
      </c>
      <c r="GX204">
        <v>2.3584</v>
      </c>
      <c r="GY204">
        <v>1.44897</v>
      </c>
      <c r="GZ204">
        <v>2.3938</v>
      </c>
      <c r="HA204">
        <v>36.1754</v>
      </c>
      <c r="HB204">
        <v>24.0525</v>
      </c>
      <c r="HC204">
        <v>18</v>
      </c>
      <c r="HD204">
        <v>488.686</v>
      </c>
      <c r="HE204">
        <v>475.903</v>
      </c>
      <c r="HF204">
        <v>24.4221</v>
      </c>
      <c r="HG204">
        <v>25.4759</v>
      </c>
      <c r="HH204">
        <v>30.0001</v>
      </c>
      <c r="HI204">
        <v>25.2851</v>
      </c>
      <c r="HJ204">
        <v>25.3563</v>
      </c>
      <c r="HK204">
        <v>63.0299</v>
      </c>
      <c r="HL204">
        <v>10.1058</v>
      </c>
      <c r="HM204">
        <v>100</v>
      </c>
      <c r="HN204">
        <v>24.3962</v>
      </c>
      <c r="HO204">
        <v>1537.63</v>
      </c>
      <c r="HP204">
        <v>23.471</v>
      </c>
      <c r="HQ204">
        <v>101.147</v>
      </c>
      <c r="HR204">
        <v>102.295</v>
      </c>
    </row>
    <row r="205" spans="1:226">
      <c r="A205">
        <v>189</v>
      </c>
      <c r="B205">
        <v>1679508747.1</v>
      </c>
      <c r="C205">
        <v>3491</v>
      </c>
      <c r="D205" t="s">
        <v>737</v>
      </c>
      <c r="E205" t="s">
        <v>738</v>
      </c>
      <c r="F205">
        <v>5</v>
      </c>
      <c r="G205" t="s">
        <v>353</v>
      </c>
      <c r="H205" t="s">
        <v>354</v>
      </c>
      <c r="I205">
        <v>1679508739.6</v>
      </c>
      <c r="J205">
        <f>(K205)/1000</f>
        <v>0</v>
      </c>
      <c r="K205">
        <f>IF(BF205, AN205, AH205)</f>
        <v>0</v>
      </c>
      <c r="L205">
        <f>IF(BF205, AI205, AG205)</f>
        <v>0</v>
      </c>
      <c r="M205">
        <f>BH205 - IF(AU205&gt;1, L205*BB205*100.0/(AW205*BV205), 0)</f>
        <v>0</v>
      </c>
      <c r="N205">
        <f>((T205-J205/2)*M205-L205)/(T205+J205/2)</f>
        <v>0</v>
      </c>
      <c r="O205">
        <f>N205*(BO205+BP205)/1000.0</f>
        <v>0</v>
      </c>
      <c r="P205">
        <f>(BH205 - IF(AU205&gt;1, L205*BB205*100.0/(AW205*BV205), 0))*(BO205+BP205)/1000.0</f>
        <v>0</v>
      </c>
      <c r="Q205">
        <f>2.0/((1/S205-1/R205)+SIGN(S205)*SQRT((1/S205-1/R205)*(1/S205-1/R205) + 4*BC205/((BC205+1)*(BC205+1))*(2*1/S205*1/R205-1/R205*1/R205)))</f>
        <v>0</v>
      </c>
      <c r="R205">
        <f>IF(LEFT(BD205,1)&lt;&gt;"0",IF(LEFT(BD205,1)="1",3.0,BE205),$D$5+$E$5*(BV205*BO205/($K$5*1000))+$F$5*(BV205*BO205/($K$5*1000))*MAX(MIN(BB205,$J$5),$I$5)*MAX(MIN(BB205,$J$5),$I$5)+$G$5*MAX(MIN(BB205,$J$5),$I$5)*(BV205*BO205/($K$5*1000))+$H$5*(BV205*BO205/($K$5*1000))*(BV205*BO205/($K$5*1000)))</f>
        <v>0</v>
      </c>
      <c r="S205">
        <f>J205*(1000-(1000*0.61365*exp(17.502*W205/(240.97+W205))/(BO205+BP205)+BJ205)/2)/(1000*0.61365*exp(17.502*W205/(240.97+W205))/(BO205+BP205)-BJ205)</f>
        <v>0</v>
      </c>
      <c r="T205">
        <f>1/((BC205+1)/(Q205/1.6)+1/(R205/1.37)) + BC205/((BC205+1)/(Q205/1.6) + BC205/(R205/1.37))</f>
        <v>0</v>
      </c>
      <c r="U205">
        <f>(AX205*BA205)</f>
        <v>0</v>
      </c>
      <c r="V205">
        <f>(BQ205+(U205+2*0.95*5.67E-8*(((BQ205+$B$7)+273)^4-(BQ205+273)^4)-44100*J205)/(1.84*29.3*R205+8*0.95*5.67E-8*(BQ205+273)^3))</f>
        <v>0</v>
      </c>
      <c r="W205">
        <f>($C$7*BR205+$D$7*BS205+$E$7*V205)</f>
        <v>0</v>
      </c>
      <c r="X205">
        <f>0.61365*exp(17.502*W205/(240.97+W205))</f>
        <v>0</v>
      </c>
      <c r="Y205">
        <f>(Z205/AA205*100)</f>
        <v>0</v>
      </c>
      <c r="Z205">
        <f>BJ205*(BO205+BP205)/1000</f>
        <v>0</v>
      </c>
      <c r="AA205">
        <f>0.61365*exp(17.502*BQ205/(240.97+BQ205))</f>
        <v>0</v>
      </c>
      <c r="AB205">
        <f>(X205-BJ205*(BO205+BP205)/1000)</f>
        <v>0</v>
      </c>
      <c r="AC205">
        <f>(-J205*44100)</f>
        <v>0</v>
      </c>
      <c r="AD205">
        <f>2*29.3*R205*0.92*(BQ205-W205)</f>
        <v>0</v>
      </c>
      <c r="AE205">
        <f>2*0.95*5.67E-8*(((BQ205+$B$7)+273)^4-(W205+273)^4)</f>
        <v>0</v>
      </c>
      <c r="AF205">
        <f>U205+AE205+AC205+AD205</f>
        <v>0</v>
      </c>
      <c r="AG205">
        <f>BN205*AU205*(BI205-BH205*(1000-AU205*BK205)/(1000-AU205*BJ205))/(100*BB205)</f>
        <v>0</v>
      </c>
      <c r="AH205">
        <f>1000*BN205*AU205*(BJ205-BK205)/(100*BB205*(1000-AU205*BJ205))</f>
        <v>0</v>
      </c>
      <c r="AI205">
        <f>(AJ205 - AK205 - BO205*1E3/(8.314*(BQ205+273.15)) * AM205/BN205 * AL205) * BN205/(100*BB205) * (1000 - BK205)/1000</f>
        <v>0</v>
      </c>
      <c r="AJ205">
        <v>1562.742930735001</v>
      </c>
      <c r="AK205">
        <v>1536.388181818181</v>
      </c>
      <c r="AL205">
        <v>3.4429424188418</v>
      </c>
      <c r="AM205">
        <v>63.93369429513372</v>
      </c>
      <c r="AN205">
        <f>(AP205 - AO205 + BO205*1E3/(8.314*(BQ205+273.15)) * AR205/BN205 * AQ205) * BN205/(100*BB205) * 1000/(1000 - AP205)</f>
        <v>0</v>
      </c>
      <c r="AO205">
        <v>23.45021460219759</v>
      </c>
      <c r="AP205">
        <v>24.12504545454545</v>
      </c>
      <c r="AQ205">
        <v>-2.752287869897264E-06</v>
      </c>
      <c r="AR205">
        <v>100.9875523592358</v>
      </c>
      <c r="AS205">
        <v>3</v>
      </c>
      <c r="AT205">
        <v>1</v>
      </c>
      <c r="AU205">
        <f>IF(AS205*$H$13&gt;=AW205,1.0,(AW205/(AW205-AS205*$H$13)))</f>
        <v>0</v>
      </c>
      <c r="AV205">
        <f>(AU205-1)*100</f>
        <v>0</v>
      </c>
      <c r="AW205">
        <f>MAX(0,($B$13+$C$13*BV205)/(1+$D$13*BV205)*BO205/(BQ205+273)*$E$13)</f>
        <v>0</v>
      </c>
      <c r="AX205">
        <f>$B$11*BW205+$C$11*BX205+$F$11*CI205*(1-CL205)</f>
        <v>0</v>
      </c>
      <c r="AY205">
        <f>AX205*AZ205</f>
        <v>0</v>
      </c>
      <c r="AZ205">
        <f>($B$11*$D$9+$C$11*$D$9+$F$11*((CV205+CN205)/MAX(CV205+CN205+CW205, 0.1)*$I$9+CW205/MAX(CV205+CN205+CW205, 0.1)*$J$9))/($B$11+$C$11+$F$11)</f>
        <v>0</v>
      </c>
      <c r="BA205">
        <f>($B$11*$K$9+$C$11*$K$9+$F$11*((CV205+CN205)/MAX(CV205+CN205+CW205, 0.1)*$P$9+CW205/MAX(CV205+CN205+CW205, 0.1)*$Q$9))/($B$11+$C$11+$F$11)</f>
        <v>0</v>
      </c>
      <c r="BB205">
        <v>1.65</v>
      </c>
      <c r="BC205">
        <v>0.5</v>
      </c>
      <c r="BD205" t="s">
        <v>355</v>
      </c>
      <c r="BE205">
        <v>2</v>
      </c>
      <c r="BF205" t="b">
        <v>1</v>
      </c>
      <c r="BG205">
        <v>1679508739.6</v>
      </c>
      <c r="BH205">
        <v>1475.870370370371</v>
      </c>
      <c r="BI205">
        <v>1510.464074074074</v>
      </c>
      <c r="BJ205">
        <v>24.13044814814815</v>
      </c>
      <c r="BK205">
        <v>23.4490074074074</v>
      </c>
      <c r="BL205">
        <v>1469.828518518518</v>
      </c>
      <c r="BM205">
        <v>23.76958148148148</v>
      </c>
      <c r="BN205">
        <v>500.022962962963</v>
      </c>
      <c r="BO205">
        <v>90.11163703703706</v>
      </c>
      <c r="BP205">
        <v>0.09991507777777778</v>
      </c>
      <c r="BQ205">
        <v>26.51077037037037</v>
      </c>
      <c r="BR205">
        <v>27.54042592592592</v>
      </c>
      <c r="BS205">
        <v>999.9000000000001</v>
      </c>
      <c r="BT205">
        <v>0</v>
      </c>
      <c r="BU205">
        <v>0</v>
      </c>
      <c r="BV205">
        <v>10007.24518518519</v>
      </c>
      <c r="BW205">
        <v>0</v>
      </c>
      <c r="BX205">
        <v>9.295907037037038</v>
      </c>
      <c r="BY205">
        <v>-34.59415555555555</v>
      </c>
      <c r="BZ205">
        <v>1512.364074074074</v>
      </c>
      <c r="CA205">
        <v>1546.733333333333</v>
      </c>
      <c r="CB205">
        <v>0.6814382962962962</v>
      </c>
      <c r="CC205">
        <v>1510.464074074074</v>
      </c>
      <c r="CD205">
        <v>23.4490074074074</v>
      </c>
      <c r="CE205">
        <v>2.174434444444445</v>
      </c>
      <c r="CF205">
        <v>2.113029259259259</v>
      </c>
      <c r="CG205">
        <v>18.77519259259259</v>
      </c>
      <c r="CH205">
        <v>18.31774444444444</v>
      </c>
      <c r="CI205">
        <v>1999.983333333334</v>
      </c>
      <c r="CJ205">
        <v>0.9799983333333335</v>
      </c>
      <c r="CK205">
        <v>0.02000132222222222</v>
      </c>
      <c r="CL205">
        <v>0</v>
      </c>
      <c r="CM205">
        <v>2.07167037037037</v>
      </c>
      <c r="CN205">
        <v>0</v>
      </c>
      <c r="CO205">
        <v>3363.727407407408</v>
      </c>
      <c r="CP205">
        <v>17338.06296296296</v>
      </c>
      <c r="CQ205">
        <v>39.03692592592593</v>
      </c>
      <c r="CR205">
        <v>40.56918518518518</v>
      </c>
      <c r="CS205">
        <v>39.15481481481482</v>
      </c>
      <c r="CT205">
        <v>39.30748148148148</v>
      </c>
      <c r="CU205">
        <v>38.85388888888888</v>
      </c>
      <c r="CV205">
        <v>1959.98037037037</v>
      </c>
      <c r="CW205">
        <v>40.00259259259259</v>
      </c>
      <c r="CX205">
        <v>0</v>
      </c>
      <c r="CY205">
        <v>1679508777.3</v>
      </c>
      <c r="CZ205">
        <v>0</v>
      </c>
      <c r="DA205">
        <v>0</v>
      </c>
      <c r="DB205" t="s">
        <v>356</v>
      </c>
      <c r="DC205">
        <v>1679454360.5</v>
      </c>
      <c r="DD205">
        <v>1679454360.5</v>
      </c>
      <c r="DE205">
        <v>0</v>
      </c>
      <c r="DF205">
        <v>-0.152</v>
      </c>
      <c r="DG205">
        <v>-0.046</v>
      </c>
      <c r="DH205">
        <v>3.296</v>
      </c>
      <c r="DI205">
        <v>0.35</v>
      </c>
      <c r="DJ205">
        <v>420</v>
      </c>
      <c r="DK205">
        <v>24</v>
      </c>
      <c r="DL205">
        <v>0.27</v>
      </c>
      <c r="DM205">
        <v>0.09</v>
      </c>
      <c r="DN205">
        <v>-34.546465</v>
      </c>
      <c r="DO205">
        <v>-0.9025508442775996</v>
      </c>
      <c r="DP205">
        <v>0.1011117761440274</v>
      </c>
      <c r="DQ205">
        <v>0</v>
      </c>
      <c r="DR205">
        <v>0.68299</v>
      </c>
      <c r="DS205">
        <v>-0.02831914446529317</v>
      </c>
      <c r="DT205">
        <v>0.003007088010018999</v>
      </c>
      <c r="DU205">
        <v>1</v>
      </c>
      <c r="DV205">
        <v>1</v>
      </c>
      <c r="DW205">
        <v>2</v>
      </c>
      <c r="DX205" t="s">
        <v>357</v>
      </c>
      <c r="DY205">
        <v>2.98065</v>
      </c>
      <c r="DZ205">
        <v>2.72831</v>
      </c>
      <c r="EA205">
        <v>0.200974</v>
      </c>
      <c r="EB205">
        <v>0.205533</v>
      </c>
      <c r="EC205">
        <v>0.107403</v>
      </c>
      <c r="ED205">
        <v>0.106236</v>
      </c>
      <c r="EE205">
        <v>24033.6</v>
      </c>
      <c r="EF205">
        <v>23577.2</v>
      </c>
      <c r="EG205">
        <v>30602.9</v>
      </c>
      <c r="EH205">
        <v>29917.5</v>
      </c>
      <c r="EI205">
        <v>37678.9</v>
      </c>
      <c r="EJ205">
        <v>35198.2</v>
      </c>
      <c r="EK205">
        <v>46796.6</v>
      </c>
      <c r="EL205">
        <v>44484.4</v>
      </c>
      <c r="EM205">
        <v>1.88647</v>
      </c>
      <c r="EN205">
        <v>1.91273</v>
      </c>
      <c r="EO205">
        <v>0.125691</v>
      </c>
      <c r="EP205">
        <v>0</v>
      </c>
      <c r="EQ205">
        <v>25.4837</v>
      </c>
      <c r="ER205">
        <v>999.9</v>
      </c>
      <c r="ES205">
        <v>50.5</v>
      </c>
      <c r="ET205">
        <v>29.9</v>
      </c>
      <c r="EU205">
        <v>23.7401</v>
      </c>
      <c r="EV205">
        <v>62.9009</v>
      </c>
      <c r="EW205">
        <v>22.3197</v>
      </c>
      <c r="EX205">
        <v>1</v>
      </c>
      <c r="EY205">
        <v>-0.125069</v>
      </c>
      <c r="EZ205">
        <v>0.448105</v>
      </c>
      <c r="FA205">
        <v>20.2049</v>
      </c>
      <c r="FB205">
        <v>5.22942</v>
      </c>
      <c r="FC205">
        <v>11.968</v>
      </c>
      <c r="FD205">
        <v>4.9691</v>
      </c>
      <c r="FE205">
        <v>3.28948</v>
      </c>
      <c r="FF205">
        <v>9999</v>
      </c>
      <c r="FG205">
        <v>9999</v>
      </c>
      <c r="FH205">
        <v>9999</v>
      </c>
      <c r="FI205">
        <v>999.9</v>
      </c>
      <c r="FJ205">
        <v>4.97292</v>
      </c>
      <c r="FK205">
        <v>1.87698</v>
      </c>
      <c r="FL205">
        <v>1.87509</v>
      </c>
      <c r="FM205">
        <v>1.8779</v>
      </c>
      <c r="FN205">
        <v>1.87462</v>
      </c>
      <c r="FO205">
        <v>1.87827</v>
      </c>
      <c r="FP205">
        <v>1.87531</v>
      </c>
      <c r="FQ205">
        <v>1.87641</v>
      </c>
      <c r="FR205">
        <v>0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6.09</v>
      </c>
      <c r="GF205">
        <v>0.3607</v>
      </c>
      <c r="GG205">
        <v>1.972114183739502</v>
      </c>
      <c r="GH205">
        <v>0.004449671774874308</v>
      </c>
      <c r="GI205">
        <v>-1.829466635312074E-06</v>
      </c>
      <c r="GJ205">
        <v>4.661545964856727E-10</v>
      </c>
      <c r="GK205">
        <v>0.005649818396270764</v>
      </c>
      <c r="GL205">
        <v>0.003047750899037379</v>
      </c>
      <c r="GM205">
        <v>0.0005145890388989142</v>
      </c>
      <c r="GN205">
        <v>-5.930110997495773E-07</v>
      </c>
      <c r="GO205">
        <v>0</v>
      </c>
      <c r="GP205">
        <v>2134</v>
      </c>
      <c r="GQ205">
        <v>1</v>
      </c>
      <c r="GR205">
        <v>23</v>
      </c>
      <c r="GS205">
        <v>906.4</v>
      </c>
      <c r="GT205">
        <v>906.4</v>
      </c>
      <c r="GU205">
        <v>3.17261</v>
      </c>
      <c r="GV205">
        <v>2.52319</v>
      </c>
      <c r="GW205">
        <v>1.39893</v>
      </c>
      <c r="GX205">
        <v>2.3584</v>
      </c>
      <c r="GY205">
        <v>1.44897</v>
      </c>
      <c r="GZ205">
        <v>2.5061</v>
      </c>
      <c r="HA205">
        <v>36.1754</v>
      </c>
      <c r="HB205">
        <v>24.0612</v>
      </c>
      <c r="HC205">
        <v>18</v>
      </c>
      <c r="HD205">
        <v>488.445</v>
      </c>
      <c r="HE205">
        <v>476.1</v>
      </c>
      <c r="HF205">
        <v>24.3825</v>
      </c>
      <c r="HG205">
        <v>25.4779</v>
      </c>
      <c r="HH205">
        <v>30.0005</v>
      </c>
      <c r="HI205">
        <v>25.2872</v>
      </c>
      <c r="HJ205">
        <v>25.3584</v>
      </c>
      <c r="HK205">
        <v>63.525</v>
      </c>
      <c r="HL205">
        <v>10.1058</v>
      </c>
      <c r="HM205">
        <v>100</v>
      </c>
      <c r="HN205">
        <v>24.3499</v>
      </c>
      <c r="HO205">
        <v>1557.67</v>
      </c>
      <c r="HP205">
        <v>23.4798</v>
      </c>
      <c r="HQ205">
        <v>101.147</v>
      </c>
      <c r="HR205">
        <v>102.295</v>
      </c>
    </row>
    <row r="206" spans="1:226">
      <c r="A206">
        <v>190</v>
      </c>
      <c r="B206">
        <v>1679508752.1</v>
      </c>
      <c r="C206">
        <v>3496</v>
      </c>
      <c r="D206" t="s">
        <v>739</v>
      </c>
      <c r="E206" t="s">
        <v>740</v>
      </c>
      <c r="F206">
        <v>5</v>
      </c>
      <c r="G206" t="s">
        <v>353</v>
      </c>
      <c r="H206" t="s">
        <v>354</v>
      </c>
      <c r="I206">
        <v>1679508744.314285</v>
      </c>
      <c r="J206">
        <f>(K206)/1000</f>
        <v>0</v>
      </c>
      <c r="K206">
        <f>IF(BF206, AN206, AH206)</f>
        <v>0</v>
      </c>
      <c r="L206">
        <f>IF(BF206, AI206, AG206)</f>
        <v>0</v>
      </c>
      <c r="M206">
        <f>BH206 - IF(AU206&gt;1, L206*BB206*100.0/(AW206*BV206), 0)</f>
        <v>0</v>
      </c>
      <c r="N206">
        <f>((T206-J206/2)*M206-L206)/(T206+J206/2)</f>
        <v>0</v>
      </c>
      <c r="O206">
        <f>N206*(BO206+BP206)/1000.0</f>
        <v>0</v>
      </c>
      <c r="P206">
        <f>(BH206 - IF(AU206&gt;1, L206*BB206*100.0/(AW206*BV206), 0))*(BO206+BP206)/1000.0</f>
        <v>0</v>
      </c>
      <c r="Q206">
        <f>2.0/((1/S206-1/R206)+SIGN(S206)*SQRT((1/S206-1/R206)*(1/S206-1/R206) + 4*BC206/((BC206+1)*(BC206+1))*(2*1/S206*1/R206-1/R206*1/R206)))</f>
        <v>0</v>
      </c>
      <c r="R206">
        <f>IF(LEFT(BD206,1)&lt;&gt;"0",IF(LEFT(BD206,1)="1",3.0,BE206),$D$5+$E$5*(BV206*BO206/($K$5*1000))+$F$5*(BV206*BO206/($K$5*1000))*MAX(MIN(BB206,$J$5),$I$5)*MAX(MIN(BB206,$J$5),$I$5)+$G$5*MAX(MIN(BB206,$J$5),$I$5)*(BV206*BO206/($K$5*1000))+$H$5*(BV206*BO206/($K$5*1000))*(BV206*BO206/($K$5*1000)))</f>
        <v>0</v>
      </c>
      <c r="S206">
        <f>J206*(1000-(1000*0.61365*exp(17.502*W206/(240.97+W206))/(BO206+BP206)+BJ206)/2)/(1000*0.61365*exp(17.502*W206/(240.97+W206))/(BO206+BP206)-BJ206)</f>
        <v>0</v>
      </c>
      <c r="T206">
        <f>1/((BC206+1)/(Q206/1.6)+1/(R206/1.37)) + BC206/((BC206+1)/(Q206/1.6) + BC206/(R206/1.37))</f>
        <v>0</v>
      </c>
      <c r="U206">
        <f>(AX206*BA206)</f>
        <v>0</v>
      </c>
      <c r="V206">
        <f>(BQ206+(U206+2*0.95*5.67E-8*(((BQ206+$B$7)+273)^4-(BQ206+273)^4)-44100*J206)/(1.84*29.3*R206+8*0.95*5.67E-8*(BQ206+273)^3))</f>
        <v>0</v>
      </c>
      <c r="W206">
        <f>($C$7*BR206+$D$7*BS206+$E$7*V206)</f>
        <v>0</v>
      </c>
      <c r="X206">
        <f>0.61365*exp(17.502*W206/(240.97+W206))</f>
        <v>0</v>
      </c>
      <c r="Y206">
        <f>(Z206/AA206*100)</f>
        <v>0</v>
      </c>
      <c r="Z206">
        <f>BJ206*(BO206+BP206)/1000</f>
        <v>0</v>
      </c>
      <c r="AA206">
        <f>0.61365*exp(17.502*BQ206/(240.97+BQ206))</f>
        <v>0</v>
      </c>
      <c r="AB206">
        <f>(X206-BJ206*(BO206+BP206)/1000)</f>
        <v>0</v>
      </c>
      <c r="AC206">
        <f>(-J206*44100)</f>
        <v>0</v>
      </c>
      <c r="AD206">
        <f>2*29.3*R206*0.92*(BQ206-W206)</f>
        <v>0</v>
      </c>
      <c r="AE206">
        <f>2*0.95*5.67E-8*(((BQ206+$B$7)+273)^4-(W206+273)^4)</f>
        <v>0</v>
      </c>
      <c r="AF206">
        <f>U206+AE206+AC206+AD206</f>
        <v>0</v>
      </c>
      <c r="AG206">
        <f>BN206*AU206*(BI206-BH206*(1000-AU206*BK206)/(1000-AU206*BJ206))/(100*BB206)</f>
        <v>0</v>
      </c>
      <c r="AH206">
        <f>1000*BN206*AU206*(BJ206-BK206)/(100*BB206*(1000-AU206*BJ206))</f>
        <v>0</v>
      </c>
      <c r="AI206">
        <f>(AJ206 - AK206 - BO206*1E3/(8.314*(BQ206+273.15)) * AM206/BN206 * AL206) * BN206/(100*BB206) * (1000 - BK206)/1000</f>
        <v>0</v>
      </c>
      <c r="AJ206">
        <v>1579.859724423583</v>
      </c>
      <c r="AK206">
        <v>1553.442969696969</v>
      </c>
      <c r="AL206">
        <v>3.414494453683143</v>
      </c>
      <c r="AM206">
        <v>63.93369429513372</v>
      </c>
      <c r="AN206">
        <f>(AP206 - AO206 + BO206*1E3/(8.314*(BQ206+273.15)) * AR206/BN206 * AQ206) * BN206/(100*BB206) * 1000/(1000 - AP206)</f>
        <v>0</v>
      </c>
      <c r="AO206">
        <v>23.44689949226836</v>
      </c>
      <c r="AP206">
        <v>24.11707818181818</v>
      </c>
      <c r="AQ206">
        <v>-4.568605049378742E-06</v>
      </c>
      <c r="AR206">
        <v>100.9875523592358</v>
      </c>
      <c r="AS206">
        <v>3</v>
      </c>
      <c r="AT206">
        <v>1</v>
      </c>
      <c r="AU206">
        <f>IF(AS206*$H$13&gt;=AW206,1.0,(AW206/(AW206-AS206*$H$13)))</f>
        <v>0</v>
      </c>
      <c r="AV206">
        <f>(AU206-1)*100</f>
        <v>0</v>
      </c>
      <c r="AW206">
        <f>MAX(0,($B$13+$C$13*BV206)/(1+$D$13*BV206)*BO206/(BQ206+273)*$E$13)</f>
        <v>0</v>
      </c>
      <c r="AX206">
        <f>$B$11*BW206+$C$11*BX206+$F$11*CI206*(1-CL206)</f>
        <v>0</v>
      </c>
      <c r="AY206">
        <f>AX206*AZ206</f>
        <v>0</v>
      </c>
      <c r="AZ206">
        <f>($B$11*$D$9+$C$11*$D$9+$F$11*((CV206+CN206)/MAX(CV206+CN206+CW206, 0.1)*$I$9+CW206/MAX(CV206+CN206+CW206, 0.1)*$J$9))/($B$11+$C$11+$F$11)</f>
        <v>0</v>
      </c>
      <c r="BA206">
        <f>($B$11*$K$9+$C$11*$K$9+$F$11*((CV206+CN206)/MAX(CV206+CN206+CW206, 0.1)*$P$9+CW206/MAX(CV206+CN206+CW206, 0.1)*$Q$9))/($B$11+$C$11+$F$11)</f>
        <v>0</v>
      </c>
      <c r="BB206">
        <v>1.65</v>
      </c>
      <c r="BC206">
        <v>0.5</v>
      </c>
      <c r="BD206" t="s">
        <v>355</v>
      </c>
      <c r="BE206">
        <v>2</v>
      </c>
      <c r="BF206" t="b">
        <v>1</v>
      </c>
      <c r="BG206">
        <v>1679508744.314285</v>
      </c>
      <c r="BH206">
        <v>1491.627142857143</v>
      </c>
      <c r="BI206">
        <v>1526.2575</v>
      </c>
      <c r="BJ206">
        <v>24.12641428571429</v>
      </c>
      <c r="BK206">
        <v>23.44831428571429</v>
      </c>
      <c r="BL206">
        <v>1485.553214285714</v>
      </c>
      <c r="BM206">
        <v>23.76566071428571</v>
      </c>
      <c r="BN206">
        <v>500.0450714285714</v>
      </c>
      <c r="BO206">
        <v>90.11147142857143</v>
      </c>
      <c r="BP206">
        <v>0.1000529642857143</v>
      </c>
      <c r="BQ206">
        <v>26.50956071428572</v>
      </c>
      <c r="BR206">
        <v>27.54393571428571</v>
      </c>
      <c r="BS206">
        <v>999.9000000000002</v>
      </c>
      <c r="BT206">
        <v>0</v>
      </c>
      <c r="BU206">
        <v>0</v>
      </c>
      <c r="BV206">
        <v>9996.92</v>
      </c>
      <c r="BW206">
        <v>0</v>
      </c>
      <c r="BX206">
        <v>9.3052375</v>
      </c>
      <c r="BY206">
        <v>-34.63045357142857</v>
      </c>
      <c r="BZ206">
        <v>1528.504642857143</v>
      </c>
      <c r="CA206">
        <v>1562.905357142857</v>
      </c>
      <c r="CB206">
        <v>0.6781070357142857</v>
      </c>
      <c r="CC206">
        <v>1526.2575</v>
      </c>
      <c r="CD206">
        <v>23.44831428571429</v>
      </c>
      <c r="CE206">
        <v>2.174067142857143</v>
      </c>
      <c r="CF206">
        <v>2.112962142857143</v>
      </c>
      <c r="CG206">
        <v>18.77248928571428</v>
      </c>
      <c r="CH206">
        <v>18.31723928571429</v>
      </c>
      <c r="CI206">
        <v>1999.979285714286</v>
      </c>
      <c r="CJ206">
        <v>0.9799990357142858</v>
      </c>
      <c r="CK206">
        <v>0.02000059642857143</v>
      </c>
      <c r="CL206">
        <v>0</v>
      </c>
      <c r="CM206">
        <v>2.045825</v>
      </c>
      <c r="CN206">
        <v>0</v>
      </c>
      <c r="CO206">
        <v>3364.251428571428</v>
      </c>
      <c r="CP206">
        <v>17338.03214285714</v>
      </c>
      <c r="CQ206">
        <v>39.14714285714285</v>
      </c>
      <c r="CR206">
        <v>40.64707142857143</v>
      </c>
      <c r="CS206">
        <v>39.23628571428571</v>
      </c>
      <c r="CT206">
        <v>39.41035714285714</v>
      </c>
      <c r="CU206">
        <v>38.94610714285714</v>
      </c>
      <c r="CV206">
        <v>1959.979285714286</v>
      </c>
      <c r="CW206">
        <v>39.99964285714286</v>
      </c>
      <c r="CX206">
        <v>0</v>
      </c>
      <c r="CY206">
        <v>1679508782.1</v>
      </c>
      <c r="CZ206">
        <v>0</v>
      </c>
      <c r="DA206">
        <v>0</v>
      </c>
      <c r="DB206" t="s">
        <v>356</v>
      </c>
      <c r="DC206">
        <v>1679454360.5</v>
      </c>
      <c r="DD206">
        <v>1679454360.5</v>
      </c>
      <c r="DE206">
        <v>0</v>
      </c>
      <c r="DF206">
        <v>-0.152</v>
      </c>
      <c r="DG206">
        <v>-0.046</v>
      </c>
      <c r="DH206">
        <v>3.296</v>
      </c>
      <c r="DI206">
        <v>0.35</v>
      </c>
      <c r="DJ206">
        <v>420</v>
      </c>
      <c r="DK206">
        <v>24</v>
      </c>
      <c r="DL206">
        <v>0.27</v>
      </c>
      <c r="DM206">
        <v>0.09</v>
      </c>
      <c r="DN206">
        <v>-34.596555</v>
      </c>
      <c r="DO206">
        <v>-0.6554881801125483</v>
      </c>
      <c r="DP206">
        <v>0.08928950372244186</v>
      </c>
      <c r="DQ206">
        <v>0</v>
      </c>
      <c r="DR206">
        <v>0.6800511499999999</v>
      </c>
      <c r="DS206">
        <v>-0.04393251782363941</v>
      </c>
      <c r="DT206">
        <v>0.004388481426131375</v>
      </c>
      <c r="DU206">
        <v>1</v>
      </c>
      <c r="DV206">
        <v>1</v>
      </c>
      <c r="DW206">
        <v>2</v>
      </c>
      <c r="DX206" t="s">
        <v>357</v>
      </c>
      <c r="DY206">
        <v>2.98065</v>
      </c>
      <c r="DZ206">
        <v>2.72826</v>
      </c>
      <c r="EA206">
        <v>0.202292</v>
      </c>
      <c r="EB206">
        <v>0.206835</v>
      </c>
      <c r="EC206">
        <v>0.107379</v>
      </c>
      <c r="ED206">
        <v>0.106228</v>
      </c>
      <c r="EE206">
        <v>23994.2</v>
      </c>
      <c r="EF206">
        <v>23537.9</v>
      </c>
      <c r="EG206">
        <v>30603.2</v>
      </c>
      <c r="EH206">
        <v>29916.7</v>
      </c>
      <c r="EI206">
        <v>37680.5</v>
      </c>
      <c r="EJ206">
        <v>35197.8</v>
      </c>
      <c r="EK206">
        <v>46797.1</v>
      </c>
      <c r="EL206">
        <v>44483.4</v>
      </c>
      <c r="EM206">
        <v>1.8866</v>
      </c>
      <c r="EN206">
        <v>1.91267</v>
      </c>
      <c r="EO206">
        <v>0.12584</v>
      </c>
      <c r="EP206">
        <v>0</v>
      </c>
      <c r="EQ206">
        <v>25.482</v>
      </c>
      <c r="ER206">
        <v>999.9</v>
      </c>
      <c r="ES206">
        <v>50.5</v>
      </c>
      <c r="ET206">
        <v>29.9</v>
      </c>
      <c r="EU206">
        <v>23.7411</v>
      </c>
      <c r="EV206">
        <v>63.1509</v>
      </c>
      <c r="EW206">
        <v>22.4119</v>
      </c>
      <c r="EX206">
        <v>1</v>
      </c>
      <c r="EY206">
        <v>-0.124766</v>
      </c>
      <c r="EZ206">
        <v>0.491852</v>
      </c>
      <c r="FA206">
        <v>20.205</v>
      </c>
      <c r="FB206">
        <v>5.23107</v>
      </c>
      <c r="FC206">
        <v>11.968</v>
      </c>
      <c r="FD206">
        <v>4.9708</v>
      </c>
      <c r="FE206">
        <v>3.28958</v>
      </c>
      <c r="FF206">
        <v>9999</v>
      </c>
      <c r="FG206">
        <v>9999</v>
      </c>
      <c r="FH206">
        <v>9999</v>
      </c>
      <c r="FI206">
        <v>999.9</v>
      </c>
      <c r="FJ206">
        <v>4.97296</v>
      </c>
      <c r="FK206">
        <v>1.87698</v>
      </c>
      <c r="FL206">
        <v>1.87514</v>
      </c>
      <c r="FM206">
        <v>1.87791</v>
      </c>
      <c r="FN206">
        <v>1.87464</v>
      </c>
      <c r="FO206">
        <v>1.87829</v>
      </c>
      <c r="FP206">
        <v>1.87531</v>
      </c>
      <c r="FQ206">
        <v>1.87646</v>
      </c>
      <c r="FR206">
        <v>0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6.13</v>
      </c>
      <c r="GF206">
        <v>0.3605</v>
      </c>
      <c r="GG206">
        <v>1.972114183739502</v>
      </c>
      <c r="GH206">
        <v>0.004449671774874308</v>
      </c>
      <c r="GI206">
        <v>-1.829466635312074E-06</v>
      </c>
      <c r="GJ206">
        <v>4.661545964856727E-10</v>
      </c>
      <c r="GK206">
        <v>0.005649818396270764</v>
      </c>
      <c r="GL206">
        <v>0.003047750899037379</v>
      </c>
      <c r="GM206">
        <v>0.0005145890388989142</v>
      </c>
      <c r="GN206">
        <v>-5.930110997495773E-07</v>
      </c>
      <c r="GO206">
        <v>0</v>
      </c>
      <c r="GP206">
        <v>2134</v>
      </c>
      <c r="GQ206">
        <v>1</v>
      </c>
      <c r="GR206">
        <v>23</v>
      </c>
      <c r="GS206">
        <v>906.5</v>
      </c>
      <c r="GT206">
        <v>906.5</v>
      </c>
      <c r="GU206">
        <v>3.19946</v>
      </c>
      <c r="GV206">
        <v>2.5293</v>
      </c>
      <c r="GW206">
        <v>1.39893</v>
      </c>
      <c r="GX206">
        <v>2.3584</v>
      </c>
      <c r="GY206">
        <v>1.44897</v>
      </c>
      <c r="GZ206">
        <v>2.38525</v>
      </c>
      <c r="HA206">
        <v>36.1754</v>
      </c>
      <c r="HB206">
        <v>24.0525</v>
      </c>
      <c r="HC206">
        <v>18</v>
      </c>
      <c r="HD206">
        <v>488.527</v>
      </c>
      <c r="HE206">
        <v>476.081</v>
      </c>
      <c r="HF206">
        <v>24.3323</v>
      </c>
      <c r="HG206">
        <v>25.4796</v>
      </c>
      <c r="HH206">
        <v>30.0004</v>
      </c>
      <c r="HI206">
        <v>25.2893</v>
      </c>
      <c r="HJ206">
        <v>25.36</v>
      </c>
      <c r="HK206">
        <v>64.1053</v>
      </c>
      <c r="HL206">
        <v>10.1058</v>
      </c>
      <c r="HM206">
        <v>100</v>
      </c>
      <c r="HN206">
        <v>24.3077</v>
      </c>
      <c r="HO206">
        <v>1571.16</v>
      </c>
      <c r="HP206">
        <v>23.4834</v>
      </c>
      <c r="HQ206">
        <v>101.148</v>
      </c>
      <c r="HR206">
        <v>102.293</v>
      </c>
    </row>
    <row r="207" spans="1:226">
      <c r="A207">
        <v>191</v>
      </c>
      <c r="B207">
        <v>1679508757.1</v>
      </c>
      <c r="C207">
        <v>3501</v>
      </c>
      <c r="D207" t="s">
        <v>741</v>
      </c>
      <c r="E207" t="s">
        <v>742</v>
      </c>
      <c r="F207">
        <v>5</v>
      </c>
      <c r="G207" t="s">
        <v>353</v>
      </c>
      <c r="H207" t="s">
        <v>354</v>
      </c>
      <c r="I207">
        <v>1679508749.6</v>
      </c>
      <c r="J207">
        <f>(K207)/1000</f>
        <v>0</v>
      </c>
      <c r="K207">
        <f>IF(BF207, AN207, AH207)</f>
        <v>0</v>
      </c>
      <c r="L207">
        <f>IF(BF207, AI207, AG207)</f>
        <v>0</v>
      </c>
      <c r="M207">
        <f>BH207 - IF(AU207&gt;1, L207*BB207*100.0/(AW207*BV207), 0)</f>
        <v>0</v>
      </c>
      <c r="N207">
        <f>((T207-J207/2)*M207-L207)/(T207+J207/2)</f>
        <v>0</v>
      </c>
      <c r="O207">
        <f>N207*(BO207+BP207)/1000.0</f>
        <v>0</v>
      </c>
      <c r="P207">
        <f>(BH207 - IF(AU207&gt;1, L207*BB207*100.0/(AW207*BV207), 0))*(BO207+BP207)/1000.0</f>
        <v>0</v>
      </c>
      <c r="Q207">
        <f>2.0/((1/S207-1/R207)+SIGN(S207)*SQRT((1/S207-1/R207)*(1/S207-1/R207) + 4*BC207/((BC207+1)*(BC207+1))*(2*1/S207*1/R207-1/R207*1/R207)))</f>
        <v>0</v>
      </c>
      <c r="R207">
        <f>IF(LEFT(BD207,1)&lt;&gt;"0",IF(LEFT(BD207,1)="1",3.0,BE207),$D$5+$E$5*(BV207*BO207/($K$5*1000))+$F$5*(BV207*BO207/($K$5*1000))*MAX(MIN(BB207,$J$5),$I$5)*MAX(MIN(BB207,$J$5),$I$5)+$G$5*MAX(MIN(BB207,$J$5),$I$5)*(BV207*BO207/($K$5*1000))+$H$5*(BV207*BO207/($K$5*1000))*(BV207*BO207/($K$5*1000)))</f>
        <v>0</v>
      </c>
      <c r="S207">
        <f>J207*(1000-(1000*0.61365*exp(17.502*W207/(240.97+W207))/(BO207+BP207)+BJ207)/2)/(1000*0.61365*exp(17.502*W207/(240.97+W207))/(BO207+BP207)-BJ207)</f>
        <v>0</v>
      </c>
      <c r="T207">
        <f>1/((BC207+1)/(Q207/1.6)+1/(R207/1.37)) + BC207/((BC207+1)/(Q207/1.6) + BC207/(R207/1.37))</f>
        <v>0</v>
      </c>
      <c r="U207">
        <f>(AX207*BA207)</f>
        <v>0</v>
      </c>
      <c r="V207">
        <f>(BQ207+(U207+2*0.95*5.67E-8*(((BQ207+$B$7)+273)^4-(BQ207+273)^4)-44100*J207)/(1.84*29.3*R207+8*0.95*5.67E-8*(BQ207+273)^3))</f>
        <v>0</v>
      </c>
      <c r="W207">
        <f>($C$7*BR207+$D$7*BS207+$E$7*V207)</f>
        <v>0</v>
      </c>
      <c r="X207">
        <f>0.61365*exp(17.502*W207/(240.97+W207))</f>
        <v>0</v>
      </c>
      <c r="Y207">
        <f>(Z207/AA207*100)</f>
        <v>0</v>
      </c>
      <c r="Z207">
        <f>BJ207*(BO207+BP207)/1000</f>
        <v>0</v>
      </c>
      <c r="AA207">
        <f>0.61365*exp(17.502*BQ207/(240.97+BQ207))</f>
        <v>0</v>
      </c>
      <c r="AB207">
        <f>(X207-BJ207*(BO207+BP207)/1000)</f>
        <v>0</v>
      </c>
      <c r="AC207">
        <f>(-J207*44100)</f>
        <v>0</v>
      </c>
      <c r="AD207">
        <f>2*29.3*R207*0.92*(BQ207-W207)</f>
        <v>0</v>
      </c>
      <c r="AE207">
        <f>2*0.95*5.67E-8*(((BQ207+$B$7)+273)^4-(W207+273)^4)</f>
        <v>0</v>
      </c>
      <c r="AF207">
        <f>U207+AE207+AC207+AD207</f>
        <v>0</v>
      </c>
      <c r="AG207">
        <f>BN207*AU207*(BI207-BH207*(1000-AU207*BK207)/(1000-AU207*BJ207))/(100*BB207)</f>
        <v>0</v>
      </c>
      <c r="AH207">
        <f>1000*BN207*AU207*(BJ207-BK207)/(100*BB207*(1000-AU207*BJ207))</f>
        <v>0</v>
      </c>
      <c r="AI207">
        <f>(AJ207 - AK207 - BO207*1E3/(8.314*(BQ207+273.15)) * AM207/BN207 * AL207) * BN207/(100*BB207) * (1000 - BK207)/1000</f>
        <v>0</v>
      </c>
      <c r="AJ207">
        <v>1597.074574943252</v>
      </c>
      <c r="AK207">
        <v>1570.484424242424</v>
      </c>
      <c r="AL207">
        <v>3.411755942198326</v>
      </c>
      <c r="AM207">
        <v>63.93369429513372</v>
      </c>
      <c r="AN207">
        <f>(AP207 - AO207 + BO207*1E3/(8.314*(BQ207+273.15)) * AR207/BN207 * AQ207) * BN207/(100*BB207) * 1000/(1000 - AP207)</f>
        <v>0</v>
      </c>
      <c r="AO207">
        <v>23.44573834372344</v>
      </c>
      <c r="AP207">
        <v>24.10845151515151</v>
      </c>
      <c r="AQ207">
        <v>-4.530168101590254E-06</v>
      </c>
      <c r="AR207">
        <v>100.9875523592358</v>
      </c>
      <c r="AS207">
        <v>3</v>
      </c>
      <c r="AT207">
        <v>1</v>
      </c>
      <c r="AU207">
        <f>IF(AS207*$H$13&gt;=AW207,1.0,(AW207/(AW207-AS207*$H$13)))</f>
        <v>0</v>
      </c>
      <c r="AV207">
        <f>(AU207-1)*100</f>
        <v>0</v>
      </c>
      <c r="AW207">
        <f>MAX(0,($B$13+$C$13*BV207)/(1+$D$13*BV207)*BO207/(BQ207+273)*$E$13)</f>
        <v>0</v>
      </c>
      <c r="AX207">
        <f>$B$11*BW207+$C$11*BX207+$F$11*CI207*(1-CL207)</f>
        <v>0</v>
      </c>
      <c r="AY207">
        <f>AX207*AZ207</f>
        <v>0</v>
      </c>
      <c r="AZ207">
        <f>($B$11*$D$9+$C$11*$D$9+$F$11*((CV207+CN207)/MAX(CV207+CN207+CW207, 0.1)*$I$9+CW207/MAX(CV207+CN207+CW207, 0.1)*$J$9))/($B$11+$C$11+$F$11)</f>
        <v>0</v>
      </c>
      <c r="BA207">
        <f>($B$11*$K$9+$C$11*$K$9+$F$11*((CV207+CN207)/MAX(CV207+CN207+CW207, 0.1)*$P$9+CW207/MAX(CV207+CN207+CW207, 0.1)*$Q$9))/($B$11+$C$11+$F$11)</f>
        <v>0</v>
      </c>
      <c r="BB207">
        <v>1.65</v>
      </c>
      <c r="BC207">
        <v>0.5</v>
      </c>
      <c r="BD207" t="s">
        <v>355</v>
      </c>
      <c r="BE207">
        <v>2</v>
      </c>
      <c r="BF207" t="b">
        <v>1</v>
      </c>
      <c r="BG207">
        <v>1679508749.6</v>
      </c>
      <c r="BH207">
        <v>1509.292592592593</v>
      </c>
      <c r="BI207">
        <v>1543.976666666666</v>
      </c>
      <c r="BJ207">
        <v>24.12001111111111</v>
      </c>
      <c r="BK207">
        <v>23.44751851851852</v>
      </c>
      <c r="BL207">
        <v>1503.180740740741</v>
      </c>
      <c r="BM207">
        <v>23.75941481481481</v>
      </c>
      <c r="BN207">
        <v>500.0400740740741</v>
      </c>
      <c r="BO207">
        <v>90.11135185185185</v>
      </c>
      <c r="BP207">
        <v>0.1000384222222222</v>
      </c>
      <c r="BQ207">
        <v>26.50747777777778</v>
      </c>
      <c r="BR207">
        <v>27.54047037037037</v>
      </c>
      <c r="BS207">
        <v>999.9000000000001</v>
      </c>
      <c r="BT207">
        <v>0</v>
      </c>
      <c r="BU207">
        <v>0</v>
      </c>
      <c r="BV207">
        <v>9995.391481481482</v>
      </c>
      <c r="BW207">
        <v>0</v>
      </c>
      <c r="BX207">
        <v>9.311127777777779</v>
      </c>
      <c r="BY207">
        <v>-34.68400740740741</v>
      </c>
      <c r="BZ207">
        <v>1546.595185185185</v>
      </c>
      <c r="CA207">
        <v>1581.048148148148</v>
      </c>
      <c r="CB207">
        <v>0.6724863703703704</v>
      </c>
      <c r="CC207">
        <v>1543.976666666666</v>
      </c>
      <c r="CD207">
        <v>23.44751851851852</v>
      </c>
      <c r="CE207">
        <v>2.173486296296296</v>
      </c>
      <c r="CF207">
        <v>2.112888148148148</v>
      </c>
      <c r="CG207">
        <v>18.7682037037037</v>
      </c>
      <c r="CH207">
        <v>18.31667777777778</v>
      </c>
      <c r="CI207">
        <v>1999.923333333334</v>
      </c>
      <c r="CJ207">
        <v>0.9800021851851852</v>
      </c>
      <c r="CK207">
        <v>0.01999764814814815</v>
      </c>
      <c r="CL207">
        <v>0</v>
      </c>
      <c r="CM207">
        <v>2.099340740740741</v>
      </c>
      <c r="CN207">
        <v>0</v>
      </c>
      <c r="CO207">
        <v>3356.4</v>
      </c>
      <c r="CP207">
        <v>17337.57037037037</v>
      </c>
      <c r="CQ207">
        <v>39.24281481481481</v>
      </c>
      <c r="CR207">
        <v>40.74051851851851</v>
      </c>
      <c r="CS207">
        <v>39.32614814814815</v>
      </c>
      <c r="CT207">
        <v>39.52059259259259</v>
      </c>
      <c r="CU207">
        <v>39.03437037037037</v>
      </c>
      <c r="CV207">
        <v>1959.931481481481</v>
      </c>
      <c r="CW207">
        <v>39.99296296296297</v>
      </c>
      <c r="CX207">
        <v>0</v>
      </c>
      <c r="CY207">
        <v>1679508786.9</v>
      </c>
      <c r="CZ207">
        <v>0</v>
      </c>
      <c r="DA207">
        <v>0</v>
      </c>
      <c r="DB207" t="s">
        <v>356</v>
      </c>
      <c r="DC207">
        <v>1679454360.5</v>
      </c>
      <c r="DD207">
        <v>1679454360.5</v>
      </c>
      <c r="DE207">
        <v>0</v>
      </c>
      <c r="DF207">
        <v>-0.152</v>
      </c>
      <c r="DG207">
        <v>-0.046</v>
      </c>
      <c r="DH207">
        <v>3.296</v>
      </c>
      <c r="DI207">
        <v>0.35</v>
      </c>
      <c r="DJ207">
        <v>420</v>
      </c>
      <c r="DK207">
        <v>24</v>
      </c>
      <c r="DL207">
        <v>0.27</v>
      </c>
      <c r="DM207">
        <v>0.09</v>
      </c>
      <c r="DN207">
        <v>-34.66186829268293</v>
      </c>
      <c r="DO207">
        <v>-0.5249372822300604</v>
      </c>
      <c r="DP207">
        <v>0.08608640707133117</v>
      </c>
      <c r="DQ207">
        <v>0</v>
      </c>
      <c r="DR207">
        <v>0.6755349756097561</v>
      </c>
      <c r="DS207">
        <v>-0.06194793031358829</v>
      </c>
      <c r="DT207">
        <v>0.006185637871509607</v>
      </c>
      <c r="DU207">
        <v>1</v>
      </c>
      <c r="DV207">
        <v>1</v>
      </c>
      <c r="DW207">
        <v>2</v>
      </c>
      <c r="DX207" t="s">
        <v>357</v>
      </c>
      <c r="DY207">
        <v>2.98079</v>
      </c>
      <c r="DZ207">
        <v>2.72851</v>
      </c>
      <c r="EA207">
        <v>0.203605</v>
      </c>
      <c r="EB207">
        <v>0.208157</v>
      </c>
      <c r="EC207">
        <v>0.107351</v>
      </c>
      <c r="ED207">
        <v>0.106224</v>
      </c>
      <c r="EE207">
        <v>23954.8</v>
      </c>
      <c r="EF207">
        <v>23498.7</v>
      </c>
      <c r="EG207">
        <v>30603.3</v>
      </c>
      <c r="EH207">
        <v>29916.7</v>
      </c>
      <c r="EI207">
        <v>37682</v>
      </c>
      <c r="EJ207">
        <v>35198</v>
      </c>
      <c r="EK207">
        <v>46797.4</v>
      </c>
      <c r="EL207">
        <v>44483.2</v>
      </c>
      <c r="EM207">
        <v>1.88715</v>
      </c>
      <c r="EN207">
        <v>1.91262</v>
      </c>
      <c r="EO207">
        <v>0.125021</v>
      </c>
      <c r="EP207">
        <v>0</v>
      </c>
      <c r="EQ207">
        <v>25.4805</v>
      </c>
      <c r="ER207">
        <v>999.9</v>
      </c>
      <c r="ES207">
        <v>50.5</v>
      </c>
      <c r="ET207">
        <v>29.9</v>
      </c>
      <c r="EU207">
        <v>23.7421</v>
      </c>
      <c r="EV207">
        <v>63.3109</v>
      </c>
      <c r="EW207">
        <v>22.512</v>
      </c>
      <c r="EX207">
        <v>1</v>
      </c>
      <c r="EY207">
        <v>-0.124726</v>
      </c>
      <c r="EZ207">
        <v>0.5104959999999999</v>
      </c>
      <c r="FA207">
        <v>20.2046</v>
      </c>
      <c r="FB207">
        <v>5.23077</v>
      </c>
      <c r="FC207">
        <v>11.968</v>
      </c>
      <c r="FD207">
        <v>4.97095</v>
      </c>
      <c r="FE207">
        <v>3.28965</v>
      </c>
      <c r="FF207">
        <v>9999</v>
      </c>
      <c r="FG207">
        <v>9999</v>
      </c>
      <c r="FH207">
        <v>9999</v>
      </c>
      <c r="FI207">
        <v>999.9</v>
      </c>
      <c r="FJ207">
        <v>4.97295</v>
      </c>
      <c r="FK207">
        <v>1.87698</v>
      </c>
      <c r="FL207">
        <v>1.87511</v>
      </c>
      <c r="FM207">
        <v>1.8779</v>
      </c>
      <c r="FN207">
        <v>1.87459</v>
      </c>
      <c r="FO207">
        <v>1.87828</v>
      </c>
      <c r="FP207">
        <v>1.87532</v>
      </c>
      <c r="FQ207">
        <v>1.87645</v>
      </c>
      <c r="FR207">
        <v>0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6.17</v>
      </c>
      <c r="GF207">
        <v>0.3603</v>
      </c>
      <c r="GG207">
        <v>1.972114183739502</v>
      </c>
      <c r="GH207">
        <v>0.004449671774874308</v>
      </c>
      <c r="GI207">
        <v>-1.829466635312074E-06</v>
      </c>
      <c r="GJ207">
        <v>4.661545964856727E-10</v>
      </c>
      <c r="GK207">
        <v>0.005649818396270764</v>
      </c>
      <c r="GL207">
        <v>0.003047750899037379</v>
      </c>
      <c r="GM207">
        <v>0.0005145890388989142</v>
      </c>
      <c r="GN207">
        <v>-5.930110997495773E-07</v>
      </c>
      <c r="GO207">
        <v>0</v>
      </c>
      <c r="GP207">
        <v>2134</v>
      </c>
      <c r="GQ207">
        <v>1</v>
      </c>
      <c r="GR207">
        <v>23</v>
      </c>
      <c r="GS207">
        <v>906.6</v>
      </c>
      <c r="GT207">
        <v>906.6</v>
      </c>
      <c r="GU207">
        <v>3.22632</v>
      </c>
      <c r="GV207">
        <v>2.52197</v>
      </c>
      <c r="GW207">
        <v>1.39893</v>
      </c>
      <c r="GX207">
        <v>2.3584</v>
      </c>
      <c r="GY207">
        <v>1.44897</v>
      </c>
      <c r="GZ207">
        <v>2.50854</v>
      </c>
      <c r="HA207">
        <v>36.1754</v>
      </c>
      <c r="HB207">
        <v>24.0525</v>
      </c>
      <c r="HC207">
        <v>18</v>
      </c>
      <c r="HD207">
        <v>488.835</v>
      </c>
      <c r="HE207">
        <v>476.061</v>
      </c>
      <c r="HF207">
        <v>24.2884</v>
      </c>
      <c r="HG207">
        <v>25.4822</v>
      </c>
      <c r="HH207">
        <v>30.0002</v>
      </c>
      <c r="HI207">
        <v>25.2908</v>
      </c>
      <c r="HJ207">
        <v>25.3614</v>
      </c>
      <c r="HK207">
        <v>64.6023</v>
      </c>
      <c r="HL207">
        <v>10.1058</v>
      </c>
      <c r="HM207">
        <v>100</v>
      </c>
      <c r="HN207">
        <v>24.267</v>
      </c>
      <c r="HO207">
        <v>1591.19</v>
      </c>
      <c r="HP207">
        <v>23.4975</v>
      </c>
      <c r="HQ207">
        <v>101.149</v>
      </c>
      <c r="HR207">
        <v>102.292</v>
      </c>
    </row>
    <row r="208" spans="1:226">
      <c r="A208">
        <v>192</v>
      </c>
      <c r="B208">
        <v>1679508762.1</v>
      </c>
      <c r="C208">
        <v>3506</v>
      </c>
      <c r="D208" t="s">
        <v>743</v>
      </c>
      <c r="E208" t="s">
        <v>744</v>
      </c>
      <c r="F208">
        <v>5</v>
      </c>
      <c r="G208" t="s">
        <v>353</v>
      </c>
      <c r="H208" t="s">
        <v>354</v>
      </c>
      <c r="I208">
        <v>1679508754.314285</v>
      </c>
      <c r="J208">
        <f>(K208)/1000</f>
        <v>0</v>
      </c>
      <c r="K208">
        <f>IF(BF208, AN208, AH208)</f>
        <v>0</v>
      </c>
      <c r="L208">
        <f>IF(BF208, AI208, AG208)</f>
        <v>0</v>
      </c>
      <c r="M208">
        <f>BH208 - IF(AU208&gt;1, L208*BB208*100.0/(AW208*BV208), 0)</f>
        <v>0</v>
      </c>
      <c r="N208">
        <f>((T208-J208/2)*M208-L208)/(T208+J208/2)</f>
        <v>0</v>
      </c>
      <c r="O208">
        <f>N208*(BO208+BP208)/1000.0</f>
        <v>0</v>
      </c>
      <c r="P208">
        <f>(BH208 - IF(AU208&gt;1, L208*BB208*100.0/(AW208*BV208), 0))*(BO208+BP208)/1000.0</f>
        <v>0</v>
      </c>
      <c r="Q208">
        <f>2.0/((1/S208-1/R208)+SIGN(S208)*SQRT((1/S208-1/R208)*(1/S208-1/R208) + 4*BC208/((BC208+1)*(BC208+1))*(2*1/S208*1/R208-1/R208*1/R208)))</f>
        <v>0</v>
      </c>
      <c r="R208">
        <f>IF(LEFT(BD208,1)&lt;&gt;"0",IF(LEFT(BD208,1)="1",3.0,BE208),$D$5+$E$5*(BV208*BO208/($K$5*1000))+$F$5*(BV208*BO208/($K$5*1000))*MAX(MIN(BB208,$J$5),$I$5)*MAX(MIN(BB208,$J$5),$I$5)+$G$5*MAX(MIN(BB208,$J$5),$I$5)*(BV208*BO208/($K$5*1000))+$H$5*(BV208*BO208/($K$5*1000))*(BV208*BO208/($K$5*1000)))</f>
        <v>0</v>
      </c>
      <c r="S208">
        <f>J208*(1000-(1000*0.61365*exp(17.502*W208/(240.97+W208))/(BO208+BP208)+BJ208)/2)/(1000*0.61365*exp(17.502*W208/(240.97+W208))/(BO208+BP208)-BJ208)</f>
        <v>0</v>
      </c>
      <c r="T208">
        <f>1/((BC208+1)/(Q208/1.6)+1/(R208/1.37)) + BC208/((BC208+1)/(Q208/1.6) + BC208/(R208/1.37))</f>
        <v>0</v>
      </c>
      <c r="U208">
        <f>(AX208*BA208)</f>
        <v>0</v>
      </c>
      <c r="V208">
        <f>(BQ208+(U208+2*0.95*5.67E-8*(((BQ208+$B$7)+273)^4-(BQ208+273)^4)-44100*J208)/(1.84*29.3*R208+8*0.95*5.67E-8*(BQ208+273)^3))</f>
        <v>0</v>
      </c>
      <c r="W208">
        <f>($C$7*BR208+$D$7*BS208+$E$7*V208)</f>
        <v>0</v>
      </c>
      <c r="X208">
        <f>0.61365*exp(17.502*W208/(240.97+W208))</f>
        <v>0</v>
      </c>
      <c r="Y208">
        <f>(Z208/AA208*100)</f>
        <v>0</v>
      </c>
      <c r="Z208">
        <f>BJ208*(BO208+BP208)/1000</f>
        <v>0</v>
      </c>
      <c r="AA208">
        <f>0.61365*exp(17.502*BQ208/(240.97+BQ208))</f>
        <v>0</v>
      </c>
      <c r="AB208">
        <f>(X208-BJ208*(BO208+BP208)/1000)</f>
        <v>0</v>
      </c>
      <c r="AC208">
        <f>(-J208*44100)</f>
        <v>0</v>
      </c>
      <c r="AD208">
        <f>2*29.3*R208*0.92*(BQ208-W208)</f>
        <v>0</v>
      </c>
      <c r="AE208">
        <f>2*0.95*5.67E-8*(((BQ208+$B$7)+273)^4-(W208+273)^4)</f>
        <v>0</v>
      </c>
      <c r="AF208">
        <f>U208+AE208+AC208+AD208</f>
        <v>0</v>
      </c>
      <c r="AG208">
        <f>BN208*AU208*(BI208-BH208*(1000-AU208*BK208)/(1000-AU208*BJ208))/(100*BB208)</f>
        <v>0</v>
      </c>
      <c r="AH208">
        <f>1000*BN208*AU208*(BJ208-BK208)/(100*BB208*(1000-AU208*BJ208))</f>
        <v>0</v>
      </c>
      <c r="AI208">
        <f>(AJ208 - AK208 - BO208*1E3/(8.314*(BQ208+273.15)) * AM208/BN208 * AL208) * BN208/(100*BB208) * (1000 - BK208)/1000</f>
        <v>0</v>
      </c>
      <c r="AJ208">
        <v>1614.225221062859</v>
      </c>
      <c r="AK208">
        <v>1587.603818181817</v>
      </c>
      <c r="AL208">
        <v>3.423057581158065</v>
      </c>
      <c r="AM208">
        <v>63.93369429513372</v>
      </c>
      <c r="AN208">
        <f>(AP208 - AO208 + BO208*1E3/(8.314*(BQ208+273.15)) * AR208/BN208 * AQ208) * BN208/(100*BB208) * 1000/(1000 - AP208)</f>
        <v>0</v>
      </c>
      <c r="AO208">
        <v>23.44496839006938</v>
      </c>
      <c r="AP208">
        <v>24.10101999999999</v>
      </c>
      <c r="AQ208">
        <v>-3.88566516225316E-06</v>
      </c>
      <c r="AR208">
        <v>100.9875523592358</v>
      </c>
      <c r="AS208">
        <v>3</v>
      </c>
      <c r="AT208">
        <v>1</v>
      </c>
      <c r="AU208">
        <f>IF(AS208*$H$13&gt;=AW208,1.0,(AW208/(AW208-AS208*$H$13)))</f>
        <v>0</v>
      </c>
      <c r="AV208">
        <f>(AU208-1)*100</f>
        <v>0</v>
      </c>
      <c r="AW208">
        <f>MAX(0,($B$13+$C$13*BV208)/(1+$D$13*BV208)*BO208/(BQ208+273)*$E$13)</f>
        <v>0</v>
      </c>
      <c r="AX208">
        <f>$B$11*BW208+$C$11*BX208+$F$11*CI208*(1-CL208)</f>
        <v>0</v>
      </c>
      <c r="AY208">
        <f>AX208*AZ208</f>
        <v>0</v>
      </c>
      <c r="AZ208">
        <f>($B$11*$D$9+$C$11*$D$9+$F$11*((CV208+CN208)/MAX(CV208+CN208+CW208, 0.1)*$I$9+CW208/MAX(CV208+CN208+CW208, 0.1)*$J$9))/($B$11+$C$11+$F$11)</f>
        <v>0</v>
      </c>
      <c r="BA208">
        <f>($B$11*$K$9+$C$11*$K$9+$F$11*((CV208+CN208)/MAX(CV208+CN208+CW208, 0.1)*$P$9+CW208/MAX(CV208+CN208+CW208, 0.1)*$Q$9))/($B$11+$C$11+$F$11)</f>
        <v>0</v>
      </c>
      <c r="BB208">
        <v>1.65</v>
      </c>
      <c r="BC208">
        <v>0.5</v>
      </c>
      <c r="BD208" t="s">
        <v>355</v>
      </c>
      <c r="BE208">
        <v>2</v>
      </c>
      <c r="BF208" t="b">
        <v>1</v>
      </c>
      <c r="BG208">
        <v>1679508754.314285</v>
      </c>
      <c r="BH208">
        <v>1525.023214285714</v>
      </c>
      <c r="BI208">
        <v>1559.781785714286</v>
      </c>
      <c r="BJ208">
        <v>24.11274285714286</v>
      </c>
      <c r="BK208">
        <v>23.44605</v>
      </c>
      <c r="BL208">
        <v>1518.878928571429</v>
      </c>
      <c r="BM208">
        <v>23.75233571428572</v>
      </c>
      <c r="BN208">
        <v>500.0536071428571</v>
      </c>
      <c r="BO208">
        <v>90.11075714285714</v>
      </c>
      <c r="BP208">
        <v>0.1000622321428571</v>
      </c>
      <c r="BQ208">
        <v>26.50556428571429</v>
      </c>
      <c r="BR208">
        <v>27.53327142857142</v>
      </c>
      <c r="BS208">
        <v>999.9000000000002</v>
      </c>
      <c r="BT208">
        <v>0</v>
      </c>
      <c r="BU208">
        <v>0</v>
      </c>
      <c r="BV208">
        <v>9997.8325</v>
      </c>
      <c r="BW208">
        <v>0</v>
      </c>
      <c r="BX208">
        <v>9.316072857142858</v>
      </c>
      <c r="BY208">
        <v>-34.75872857142857</v>
      </c>
      <c r="BZ208">
        <v>1562.702142857143</v>
      </c>
      <c r="CA208">
        <v>1597.230357142857</v>
      </c>
      <c r="CB208">
        <v>0.6666893928571429</v>
      </c>
      <c r="CC208">
        <v>1559.781785714286</v>
      </c>
      <c r="CD208">
        <v>23.44605</v>
      </c>
      <c r="CE208">
        <v>2.172817857142857</v>
      </c>
      <c r="CF208">
        <v>2.112742142857143</v>
      </c>
      <c r="CG208">
        <v>18.76327857142857</v>
      </c>
      <c r="CH208">
        <v>18.31557857142857</v>
      </c>
      <c r="CI208">
        <v>1999.942857142858</v>
      </c>
      <c r="CJ208">
        <v>0.9800040357142857</v>
      </c>
      <c r="CK208">
        <v>0.01999598214285715</v>
      </c>
      <c r="CL208">
        <v>0</v>
      </c>
      <c r="CM208">
        <v>2.142207142857143</v>
      </c>
      <c r="CN208">
        <v>0</v>
      </c>
      <c r="CO208">
        <v>3349.191785714286</v>
      </c>
      <c r="CP208">
        <v>17337.74285714286</v>
      </c>
      <c r="CQ208">
        <v>39.29217857142857</v>
      </c>
      <c r="CR208">
        <v>40.80782142857142</v>
      </c>
      <c r="CS208">
        <v>39.41057142857142</v>
      </c>
      <c r="CT208">
        <v>39.62264285714286</v>
      </c>
      <c r="CU208">
        <v>39.11575</v>
      </c>
      <c r="CV208">
        <v>1959.953928571429</v>
      </c>
      <c r="CW208">
        <v>39.99035714285714</v>
      </c>
      <c r="CX208">
        <v>0</v>
      </c>
      <c r="CY208">
        <v>1679508792.3</v>
      </c>
      <c r="CZ208">
        <v>0</v>
      </c>
      <c r="DA208">
        <v>0</v>
      </c>
      <c r="DB208" t="s">
        <v>356</v>
      </c>
      <c r="DC208">
        <v>1679454360.5</v>
      </c>
      <c r="DD208">
        <v>1679454360.5</v>
      </c>
      <c r="DE208">
        <v>0</v>
      </c>
      <c r="DF208">
        <v>-0.152</v>
      </c>
      <c r="DG208">
        <v>-0.046</v>
      </c>
      <c r="DH208">
        <v>3.296</v>
      </c>
      <c r="DI208">
        <v>0.35</v>
      </c>
      <c r="DJ208">
        <v>420</v>
      </c>
      <c r="DK208">
        <v>24</v>
      </c>
      <c r="DL208">
        <v>0.27</v>
      </c>
      <c r="DM208">
        <v>0.09</v>
      </c>
      <c r="DN208">
        <v>-34.71645853658536</v>
      </c>
      <c r="DO208">
        <v>-0.7177087108013932</v>
      </c>
      <c r="DP208">
        <v>0.1048496577000124</v>
      </c>
      <c r="DQ208">
        <v>0</v>
      </c>
      <c r="DR208">
        <v>0.6709820731707317</v>
      </c>
      <c r="DS208">
        <v>-0.07331753310104426</v>
      </c>
      <c r="DT208">
        <v>0.007290801436057075</v>
      </c>
      <c r="DU208">
        <v>1</v>
      </c>
      <c r="DV208">
        <v>1</v>
      </c>
      <c r="DW208">
        <v>2</v>
      </c>
      <c r="DX208" t="s">
        <v>357</v>
      </c>
      <c r="DY208">
        <v>2.98069</v>
      </c>
      <c r="DZ208">
        <v>2.72846</v>
      </c>
      <c r="EA208">
        <v>0.20491</v>
      </c>
      <c r="EB208">
        <v>0.209461</v>
      </c>
      <c r="EC208">
        <v>0.107326</v>
      </c>
      <c r="ED208">
        <v>0.106216</v>
      </c>
      <c r="EE208">
        <v>23915.5</v>
      </c>
      <c r="EF208">
        <v>23460.2</v>
      </c>
      <c r="EG208">
        <v>30603.2</v>
      </c>
      <c r="EH208">
        <v>29917</v>
      </c>
      <c r="EI208">
        <v>37683</v>
      </c>
      <c r="EJ208">
        <v>35199</v>
      </c>
      <c r="EK208">
        <v>46797.3</v>
      </c>
      <c r="EL208">
        <v>44484</v>
      </c>
      <c r="EM208">
        <v>1.88708</v>
      </c>
      <c r="EN208">
        <v>1.91285</v>
      </c>
      <c r="EO208">
        <v>0.124328</v>
      </c>
      <c r="EP208">
        <v>0</v>
      </c>
      <c r="EQ208">
        <v>25.4788</v>
      </c>
      <c r="ER208">
        <v>999.9</v>
      </c>
      <c r="ES208">
        <v>50.5</v>
      </c>
      <c r="ET208">
        <v>29.9</v>
      </c>
      <c r="EU208">
        <v>23.7379</v>
      </c>
      <c r="EV208">
        <v>63.0809</v>
      </c>
      <c r="EW208">
        <v>22.5481</v>
      </c>
      <c r="EX208">
        <v>1</v>
      </c>
      <c r="EY208">
        <v>-0.124588</v>
      </c>
      <c r="EZ208">
        <v>0.492062</v>
      </c>
      <c r="FA208">
        <v>20.2049</v>
      </c>
      <c r="FB208">
        <v>5.23047</v>
      </c>
      <c r="FC208">
        <v>11.968</v>
      </c>
      <c r="FD208">
        <v>4.97075</v>
      </c>
      <c r="FE208">
        <v>3.28958</v>
      </c>
      <c r="FF208">
        <v>9999</v>
      </c>
      <c r="FG208">
        <v>9999</v>
      </c>
      <c r="FH208">
        <v>9999</v>
      </c>
      <c r="FI208">
        <v>999.9</v>
      </c>
      <c r="FJ208">
        <v>4.97294</v>
      </c>
      <c r="FK208">
        <v>1.87698</v>
      </c>
      <c r="FL208">
        <v>1.87511</v>
      </c>
      <c r="FM208">
        <v>1.8779</v>
      </c>
      <c r="FN208">
        <v>1.87464</v>
      </c>
      <c r="FO208">
        <v>1.87827</v>
      </c>
      <c r="FP208">
        <v>1.87531</v>
      </c>
      <c r="FQ208">
        <v>1.87641</v>
      </c>
      <c r="FR208">
        <v>0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6.19</v>
      </c>
      <c r="GF208">
        <v>0.3601</v>
      </c>
      <c r="GG208">
        <v>1.972114183739502</v>
      </c>
      <c r="GH208">
        <v>0.004449671774874308</v>
      </c>
      <c r="GI208">
        <v>-1.829466635312074E-06</v>
      </c>
      <c r="GJ208">
        <v>4.661545964856727E-10</v>
      </c>
      <c r="GK208">
        <v>0.005649818396270764</v>
      </c>
      <c r="GL208">
        <v>0.003047750899037379</v>
      </c>
      <c r="GM208">
        <v>0.0005145890388989142</v>
      </c>
      <c r="GN208">
        <v>-5.930110997495773E-07</v>
      </c>
      <c r="GO208">
        <v>0</v>
      </c>
      <c r="GP208">
        <v>2134</v>
      </c>
      <c r="GQ208">
        <v>1</v>
      </c>
      <c r="GR208">
        <v>23</v>
      </c>
      <c r="GS208">
        <v>906.7</v>
      </c>
      <c r="GT208">
        <v>906.7</v>
      </c>
      <c r="GU208">
        <v>3.25317</v>
      </c>
      <c r="GV208">
        <v>2.52686</v>
      </c>
      <c r="GW208">
        <v>1.39893</v>
      </c>
      <c r="GX208">
        <v>2.3584</v>
      </c>
      <c r="GY208">
        <v>1.44897</v>
      </c>
      <c r="GZ208">
        <v>2.41333</v>
      </c>
      <c r="HA208">
        <v>36.1754</v>
      </c>
      <c r="HB208">
        <v>24.0525</v>
      </c>
      <c r="HC208">
        <v>18</v>
      </c>
      <c r="HD208">
        <v>488.806</v>
      </c>
      <c r="HE208">
        <v>476.222</v>
      </c>
      <c r="HF208">
        <v>24.2474</v>
      </c>
      <c r="HG208">
        <v>25.4839</v>
      </c>
      <c r="HH208">
        <v>30.0002</v>
      </c>
      <c r="HI208">
        <v>25.2925</v>
      </c>
      <c r="HJ208">
        <v>25.3631</v>
      </c>
      <c r="HK208">
        <v>65.17359999999999</v>
      </c>
      <c r="HL208">
        <v>10.1058</v>
      </c>
      <c r="HM208">
        <v>100</v>
      </c>
      <c r="HN208">
        <v>24.2374</v>
      </c>
      <c r="HO208">
        <v>1604.61</v>
      </c>
      <c r="HP208">
        <v>23.5181</v>
      </c>
      <c r="HQ208">
        <v>101.148</v>
      </c>
      <c r="HR208">
        <v>102.294</v>
      </c>
    </row>
    <row r="209" spans="1:226">
      <c r="A209">
        <v>193</v>
      </c>
      <c r="B209">
        <v>1679509518.6</v>
      </c>
      <c r="C209">
        <v>4262.5</v>
      </c>
      <c r="D209" t="s">
        <v>745</v>
      </c>
      <c r="E209" t="s">
        <v>746</v>
      </c>
      <c r="F209">
        <v>5</v>
      </c>
      <c r="G209" t="s">
        <v>353</v>
      </c>
      <c r="H209" t="s">
        <v>747</v>
      </c>
      <c r="I209">
        <v>1679509510.849999</v>
      </c>
      <c r="J209">
        <f>(K209)/1000</f>
        <v>0</v>
      </c>
      <c r="K209">
        <f>IF(BF209, AN209, AH209)</f>
        <v>0</v>
      </c>
      <c r="L209">
        <f>IF(BF209, AI209, AG209)</f>
        <v>0</v>
      </c>
      <c r="M209">
        <f>BH209 - IF(AU209&gt;1, L209*BB209*100.0/(AW209*BV209), 0)</f>
        <v>0</v>
      </c>
      <c r="N209">
        <f>((T209-J209/2)*M209-L209)/(T209+J209/2)</f>
        <v>0</v>
      </c>
      <c r="O209">
        <f>N209*(BO209+BP209)/1000.0</f>
        <v>0</v>
      </c>
      <c r="P209">
        <f>(BH209 - IF(AU209&gt;1, L209*BB209*100.0/(AW209*BV209), 0))*(BO209+BP209)/1000.0</f>
        <v>0</v>
      </c>
      <c r="Q209">
        <f>2.0/((1/S209-1/R209)+SIGN(S209)*SQRT((1/S209-1/R209)*(1/S209-1/R209) + 4*BC209/((BC209+1)*(BC209+1))*(2*1/S209*1/R209-1/R209*1/R209)))</f>
        <v>0</v>
      </c>
      <c r="R209">
        <f>IF(LEFT(BD209,1)&lt;&gt;"0",IF(LEFT(BD209,1)="1",3.0,BE209),$D$5+$E$5*(BV209*BO209/($K$5*1000))+$F$5*(BV209*BO209/($K$5*1000))*MAX(MIN(BB209,$J$5),$I$5)*MAX(MIN(BB209,$J$5),$I$5)+$G$5*MAX(MIN(BB209,$J$5),$I$5)*(BV209*BO209/($K$5*1000))+$H$5*(BV209*BO209/($K$5*1000))*(BV209*BO209/($K$5*1000)))</f>
        <v>0</v>
      </c>
      <c r="S209">
        <f>J209*(1000-(1000*0.61365*exp(17.502*W209/(240.97+W209))/(BO209+BP209)+BJ209)/2)/(1000*0.61365*exp(17.502*W209/(240.97+W209))/(BO209+BP209)-BJ209)</f>
        <v>0</v>
      </c>
      <c r="T209">
        <f>1/((BC209+1)/(Q209/1.6)+1/(R209/1.37)) + BC209/((BC209+1)/(Q209/1.6) + BC209/(R209/1.37))</f>
        <v>0</v>
      </c>
      <c r="U209">
        <f>(AX209*BA209)</f>
        <v>0</v>
      </c>
      <c r="V209">
        <f>(BQ209+(U209+2*0.95*5.67E-8*(((BQ209+$B$7)+273)^4-(BQ209+273)^4)-44100*J209)/(1.84*29.3*R209+8*0.95*5.67E-8*(BQ209+273)^3))</f>
        <v>0</v>
      </c>
      <c r="W209">
        <f>($C$7*BR209+$D$7*BS209+$E$7*V209)</f>
        <v>0</v>
      </c>
      <c r="X209">
        <f>0.61365*exp(17.502*W209/(240.97+W209))</f>
        <v>0</v>
      </c>
      <c r="Y209">
        <f>(Z209/AA209*100)</f>
        <v>0</v>
      </c>
      <c r="Z209">
        <f>BJ209*(BO209+BP209)/1000</f>
        <v>0</v>
      </c>
      <c r="AA209">
        <f>0.61365*exp(17.502*BQ209/(240.97+BQ209))</f>
        <v>0</v>
      </c>
      <c r="AB209">
        <f>(X209-BJ209*(BO209+BP209)/1000)</f>
        <v>0</v>
      </c>
      <c r="AC209">
        <f>(-J209*44100)</f>
        <v>0</v>
      </c>
      <c r="AD209">
        <f>2*29.3*R209*0.92*(BQ209-W209)</f>
        <v>0</v>
      </c>
      <c r="AE209">
        <f>2*0.95*5.67E-8*(((BQ209+$B$7)+273)^4-(W209+273)^4)</f>
        <v>0</v>
      </c>
      <c r="AF209">
        <f>U209+AE209+AC209+AD209</f>
        <v>0</v>
      </c>
      <c r="AG209">
        <f>BN209*AU209*(BI209-BH209*(1000-AU209*BK209)/(1000-AU209*BJ209))/(100*BB209)</f>
        <v>0</v>
      </c>
      <c r="AH209">
        <f>1000*BN209*AU209*(BJ209-BK209)/(100*BB209*(1000-AU209*BJ209))</f>
        <v>0</v>
      </c>
      <c r="AI209">
        <f>(AJ209 - AK209 - BO209*1E3/(8.314*(BQ209+273.15)) * AM209/BN209 * AL209) * BN209/(100*BB209) * (1000 - BK209)/1000</f>
        <v>0</v>
      </c>
      <c r="AJ209">
        <v>423.8940324435259</v>
      </c>
      <c r="AK209">
        <v>420.3122121212122</v>
      </c>
      <c r="AL209">
        <v>-0.00136694840016905</v>
      </c>
      <c r="AM209">
        <v>63.74903472312772</v>
      </c>
      <c r="AN209">
        <f>(AP209 - AO209 + BO209*1E3/(8.314*(BQ209+273.15)) * AR209/BN209 * AQ209) * BN209/(100*BB209) * 1000/(1000 - AP209)</f>
        <v>0</v>
      </c>
      <c r="AO209">
        <v>8.909835699626404</v>
      </c>
      <c r="AP209">
        <v>9.355632060606057</v>
      </c>
      <c r="AQ209">
        <v>-6.428020725693178E-05</v>
      </c>
      <c r="AR209">
        <v>101.983239414424</v>
      </c>
      <c r="AS209">
        <v>2</v>
      </c>
      <c r="AT209">
        <v>0</v>
      </c>
      <c r="AU209">
        <f>IF(AS209*$H$13&gt;=AW209,1.0,(AW209/(AW209-AS209*$H$13)))</f>
        <v>0</v>
      </c>
      <c r="AV209">
        <f>(AU209-1)*100</f>
        <v>0</v>
      </c>
      <c r="AW209">
        <f>MAX(0,($B$13+$C$13*BV209)/(1+$D$13*BV209)*BO209/(BQ209+273)*$E$13)</f>
        <v>0</v>
      </c>
      <c r="AX209">
        <f>$B$11*BW209+$C$11*BX209+$F$11*CI209*(1-CL209)</f>
        <v>0</v>
      </c>
      <c r="AY209">
        <f>AX209*AZ209</f>
        <v>0</v>
      </c>
      <c r="AZ209">
        <f>($B$11*$D$9+$C$11*$D$9+$F$11*((CV209+CN209)/MAX(CV209+CN209+CW209, 0.1)*$I$9+CW209/MAX(CV209+CN209+CW209, 0.1)*$J$9))/($B$11+$C$11+$F$11)</f>
        <v>0</v>
      </c>
      <c r="BA209">
        <f>($B$11*$K$9+$C$11*$K$9+$F$11*((CV209+CN209)/MAX(CV209+CN209+CW209, 0.1)*$P$9+CW209/MAX(CV209+CN209+CW209, 0.1)*$Q$9))/($B$11+$C$11+$F$11)</f>
        <v>0</v>
      </c>
      <c r="BB209">
        <v>1.91</v>
      </c>
      <c r="BC209">
        <v>0.5</v>
      </c>
      <c r="BD209" t="s">
        <v>355</v>
      </c>
      <c r="BE209">
        <v>2</v>
      </c>
      <c r="BF209" t="b">
        <v>1</v>
      </c>
      <c r="BG209">
        <v>1679509510.849999</v>
      </c>
      <c r="BH209">
        <v>416.3732333333333</v>
      </c>
      <c r="BI209">
        <v>420.1314666666666</v>
      </c>
      <c r="BJ209">
        <v>9.363808333333333</v>
      </c>
      <c r="BK209">
        <v>8.931917</v>
      </c>
      <c r="BL209">
        <v>412.8431666666667</v>
      </c>
      <c r="BM209">
        <v>9.285960333333332</v>
      </c>
      <c r="BN209">
        <v>500.0493333333333</v>
      </c>
      <c r="BO209">
        <v>90.10488000000001</v>
      </c>
      <c r="BP209">
        <v>0.10005009</v>
      </c>
      <c r="BQ209">
        <v>18.95370333333333</v>
      </c>
      <c r="BR209">
        <v>19.98944</v>
      </c>
      <c r="BS209">
        <v>999.9000000000002</v>
      </c>
      <c r="BT209">
        <v>0</v>
      </c>
      <c r="BU209">
        <v>0</v>
      </c>
      <c r="BV209">
        <v>9998.469000000001</v>
      </c>
      <c r="BW209">
        <v>0</v>
      </c>
      <c r="BX209">
        <v>9.329156333333334</v>
      </c>
      <c r="BY209">
        <v>-3.758182333333333</v>
      </c>
      <c r="BZ209">
        <v>420.3088666666666</v>
      </c>
      <c r="CA209">
        <v>423.9177333333333</v>
      </c>
      <c r="CB209">
        <v>0.4318925</v>
      </c>
      <c r="CC209">
        <v>420.1314666666666</v>
      </c>
      <c r="CD209">
        <v>8.931917</v>
      </c>
      <c r="CE209">
        <v>0.8437248000000001</v>
      </c>
      <c r="CF209">
        <v>0.8048092</v>
      </c>
      <c r="CG209">
        <v>4.465027</v>
      </c>
      <c r="CH209">
        <v>3.792395666666666</v>
      </c>
      <c r="CI209">
        <v>2000.041333333334</v>
      </c>
      <c r="CJ209">
        <v>0.9800057999999999</v>
      </c>
      <c r="CK209">
        <v>0.01999397333333333</v>
      </c>
      <c r="CL209">
        <v>0</v>
      </c>
      <c r="CM209">
        <v>2.080773333333334</v>
      </c>
      <c r="CN209">
        <v>0</v>
      </c>
      <c r="CO209">
        <v>4017.448333333334</v>
      </c>
      <c r="CP209">
        <v>17338.62</v>
      </c>
      <c r="CQ209">
        <v>36.49966666666666</v>
      </c>
      <c r="CR209">
        <v>38.08719999999999</v>
      </c>
      <c r="CS209">
        <v>36.82879999999999</v>
      </c>
      <c r="CT209">
        <v>35.97466666666666</v>
      </c>
      <c r="CU209">
        <v>35.73299999999999</v>
      </c>
      <c r="CV209">
        <v>1960.051333333333</v>
      </c>
      <c r="CW209">
        <v>39.99</v>
      </c>
      <c r="CX209">
        <v>0</v>
      </c>
      <c r="CY209">
        <v>1679509548.9</v>
      </c>
      <c r="CZ209">
        <v>0</v>
      </c>
      <c r="DA209">
        <v>0</v>
      </c>
      <c r="DB209" t="s">
        <v>356</v>
      </c>
      <c r="DC209">
        <v>1679454360.5</v>
      </c>
      <c r="DD209">
        <v>1679454360.5</v>
      </c>
      <c r="DE209">
        <v>0</v>
      </c>
      <c r="DF209">
        <v>-0.152</v>
      </c>
      <c r="DG209">
        <v>-0.046</v>
      </c>
      <c r="DH209">
        <v>3.296</v>
      </c>
      <c r="DI209">
        <v>0.35</v>
      </c>
      <c r="DJ209">
        <v>420</v>
      </c>
      <c r="DK209">
        <v>24</v>
      </c>
      <c r="DL209">
        <v>0.27</v>
      </c>
      <c r="DM209">
        <v>0.09</v>
      </c>
      <c r="DN209">
        <v>-3.746393</v>
      </c>
      <c r="DO209">
        <v>-0.0811758348968029</v>
      </c>
      <c r="DP209">
        <v>0.07491955940206803</v>
      </c>
      <c r="DQ209">
        <v>1</v>
      </c>
      <c r="DR209">
        <v>0.432162675</v>
      </c>
      <c r="DS209">
        <v>0.04700378611632221</v>
      </c>
      <c r="DT209">
        <v>0.01207292062507557</v>
      </c>
      <c r="DU209">
        <v>1</v>
      </c>
      <c r="DV209">
        <v>2</v>
      </c>
      <c r="DW209">
        <v>2</v>
      </c>
      <c r="DX209" t="s">
        <v>438</v>
      </c>
      <c r="DY209">
        <v>2.97982</v>
      </c>
      <c r="DZ209">
        <v>2.72806</v>
      </c>
      <c r="EA209">
        <v>0.08480210000000001</v>
      </c>
      <c r="EB209">
        <v>0.0863573</v>
      </c>
      <c r="EC209">
        <v>0.0539419</v>
      </c>
      <c r="ED209">
        <v>0.0526092</v>
      </c>
      <c r="EE209">
        <v>27476.1</v>
      </c>
      <c r="EF209">
        <v>27079.3</v>
      </c>
      <c r="EG209">
        <v>30550</v>
      </c>
      <c r="EH209">
        <v>29883.9</v>
      </c>
      <c r="EI209">
        <v>39895.1</v>
      </c>
      <c r="EJ209">
        <v>37289.4</v>
      </c>
      <c r="EK209">
        <v>46723.1</v>
      </c>
      <c r="EL209">
        <v>44436.2</v>
      </c>
      <c r="EM209">
        <v>1.88057</v>
      </c>
      <c r="EN209">
        <v>1.85795</v>
      </c>
      <c r="EO209">
        <v>0.0291131</v>
      </c>
      <c r="EP209">
        <v>0</v>
      </c>
      <c r="EQ209">
        <v>19.5008</v>
      </c>
      <c r="ER209">
        <v>999.9</v>
      </c>
      <c r="ES209">
        <v>41.1</v>
      </c>
      <c r="ET209">
        <v>30.1</v>
      </c>
      <c r="EU209">
        <v>19.5437</v>
      </c>
      <c r="EV209">
        <v>63.861</v>
      </c>
      <c r="EW209">
        <v>23.6058</v>
      </c>
      <c r="EX209">
        <v>1</v>
      </c>
      <c r="EY209">
        <v>-0.0462348</v>
      </c>
      <c r="EZ209">
        <v>5.29474</v>
      </c>
      <c r="FA209">
        <v>20.1279</v>
      </c>
      <c r="FB209">
        <v>5.23226</v>
      </c>
      <c r="FC209">
        <v>11.974</v>
      </c>
      <c r="FD209">
        <v>4.97225</v>
      </c>
      <c r="FE209">
        <v>3.29028</v>
      </c>
      <c r="FF209">
        <v>9999</v>
      </c>
      <c r="FG209">
        <v>9999</v>
      </c>
      <c r="FH209">
        <v>9999</v>
      </c>
      <c r="FI209">
        <v>999.9</v>
      </c>
      <c r="FJ209">
        <v>4.97295</v>
      </c>
      <c r="FK209">
        <v>1.87704</v>
      </c>
      <c r="FL209">
        <v>1.87515</v>
      </c>
      <c r="FM209">
        <v>1.87794</v>
      </c>
      <c r="FN209">
        <v>1.87469</v>
      </c>
      <c r="FO209">
        <v>1.87833</v>
      </c>
      <c r="FP209">
        <v>1.87531</v>
      </c>
      <c r="FQ209">
        <v>1.87651</v>
      </c>
      <c r="FR209">
        <v>0</v>
      </c>
      <c r="FS209">
        <v>0</v>
      </c>
      <c r="FT209">
        <v>0</v>
      </c>
      <c r="FU209">
        <v>0</v>
      </c>
      <c r="FV209" t="s">
        <v>358</v>
      </c>
      <c r="FW209" t="s">
        <v>359</v>
      </c>
      <c r="FX209" t="s">
        <v>360</v>
      </c>
      <c r="FY209" t="s">
        <v>360</v>
      </c>
      <c r="FZ209" t="s">
        <v>360</v>
      </c>
      <c r="GA209" t="s">
        <v>360</v>
      </c>
      <c r="GB209">
        <v>0</v>
      </c>
      <c r="GC209">
        <v>100</v>
      </c>
      <c r="GD209">
        <v>100</v>
      </c>
      <c r="GE209">
        <v>3.53</v>
      </c>
      <c r="GF209">
        <v>0.07770000000000001</v>
      </c>
      <c r="GG209">
        <v>1.972114183739502</v>
      </c>
      <c r="GH209">
        <v>0.004449671774874308</v>
      </c>
      <c r="GI209">
        <v>-1.829466635312074E-06</v>
      </c>
      <c r="GJ209">
        <v>4.661545964856727E-10</v>
      </c>
      <c r="GK209">
        <v>0.005649818396270764</v>
      </c>
      <c r="GL209">
        <v>0.003047750899037379</v>
      </c>
      <c r="GM209">
        <v>0.0005145890388989142</v>
      </c>
      <c r="GN209">
        <v>-5.930110997495773E-07</v>
      </c>
      <c r="GO209">
        <v>0</v>
      </c>
      <c r="GP209">
        <v>2134</v>
      </c>
      <c r="GQ209">
        <v>1</v>
      </c>
      <c r="GR209">
        <v>23</v>
      </c>
      <c r="GS209">
        <v>919.3</v>
      </c>
      <c r="GT209">
        <v>919.3</v>
      </c>
      <c r="GU209">
        <v>1.10352</v>
      </c>
      <c r="GV209">
        <v>2.52808</v>
      </c>
      <c r="GW209">
        <v>1.39893</v>
      </c>
      <c r="GX209">
        <v>2.34253</v>
      </c>
      <c r="GY209">
        <v>1.44897</v>
      </c>
      <c r="GZ209">
        <v>2.48169</v>
      </c>
      <c r="HA209">
        <v>36.4814</v>
      </c>
      <c r="HB209">
        <v>24.0087</v>
      </c>
      <c r="HC209">
        <v>18</v>
      </c>
      <c r="HD209">
        <v>490.085</v>
      </c>
      <c r="HE209">
        <v>446.894</v>
      </c>
      <c r="HF209">
        <v>13.5744</v>
      </c>
      <c r="HG209">
        <v>26.2511</v>
      </c>
      <c r="HH209">
        <v>30</v>
      </c>
      <c r="HI209">
        <v>25.9777</v>
      </c>
      <c r="HJ209">
        <v>26.0209</v>
      </c>
      <c r="HK209">
        <v>22.1381</v>
      </c>
      <c r="HL209">
        <v>51.7128</v>
      </c>
      <c r="HM209">
        <v>65.0235</v>
      </c>
      <c r="HN209">
        <v>13.5863</v>
      </c>
      <c r="HO209">
        <v>420.089</v>
      </c>
      <c r="HP209">
        <v>9.009130000000001</v>
      </c>
      <c r="HQ209">
        <v>100.982</v>
      </c>
      <c r="HR209">
        <v>102.183</v>
      </c>
    </row>
    <row r="210" spans="1:226">
      <c r="A210">
        <v>194</v>
      </c>
      <c r="B210">
        <v>1679509523.6</v>
      </c>
      <c r="C210">
        <v>4267.5</v>
      </c>
      <c r="D210" t="s">
        <v>748</v>
      </c>
      <c r="E210" t="s">
        <v>749</v>
      </c>
      <c r="F210">
        <v>5</v>
      </c>
      <c r="G210" t="s">
        <v>353</v>
      </c>
      <c r="H210" t="s">
        <v>747</v>
      </c>
      <c r="I210">
        <v>1679509515.755172</v>
      </c>
      <c r="J210">
        <f>(K210)/1000</f>
        <v>0</v>
      </c>
      <c r="K210">
        <f>IF(BF210, AN210, AH210)</f>
        <v>0</v>
      </c>
      <c r="L210">
        <f>IF(BF210, AI210, AG210)</f>
        <v>0</v>
      </c>
      <c r="M210">
        <f>BH210 - IF(AU210&gt;1, L210*BB210*100.0/(AW210*BV210), 0)</f>
        <v>0</v>
      </c>
      <c r="N210">
        <f>((T210-J210/2)*M210-L210)/(T210+J210/2)</f>
        <v>0</v>
      </c>
      <c r="O210">
        <f>N210*(BO210+BP210)/1000.0</f>
        <v>0</v>
      </c>
      <c r="P210">
        <f>(BH210 - IF(AU210&gt;1, L210*BB210*100.0/(AW210*BV210), 0))*(BO210+BP210)/1000.0</f>
        <v>0</v>
      </c>
      <c r="Q210">
        <f>2.0/((1/S210-1/R210)+SIGN(S210)*SQRT((1/S210-1/R210)*(1/S210-1/R210) + 4*BC210/((BC210+1)*(BC210+1))*(2*1/S210*1/R210-1/R210*1/R210)))</f>
        <v>0</v>
      </c>
      <c r="R210">
        <f>IF(LEFT(BD210,1)&lt;&gt;"0",IF(LEFT(BD210,1)="1",3.0,BE210),$D$5+$E$5*(BV210*BO210/($K$5*1000))+$F$5*(BV210*BO210/($K$5*1000))*MAX(MIN(BB210,$J$5),$I$5)*MAX(MIN(BB210,$J$5),$I$5)+$G$5*MAX(MIN(BB210,$J$5),$I$5)*(BV210*BO210/($K$5*1000))+$H$5*(BV210*BO210/($K$5*1000))*(BV210*BO210/($K$5*1000)))</f>
        <v>0</v>
      </c>
      <c r="S210">
        <f>J210*(1000-(1000*0.61365*exp(17.502*W210/(240.97+W210))/(BO210+BP210)+BJ210)/2)/(1000*0.61365*exp(17.502*W210/(240.97+W210))/(BO210+BP210)-BJ210)</f>
        <v>0</v>
      </c>
      <c r="T210">
        <f>1/((BC210+1)/(Q210/1.6)+1/(R210/1.37)) + BC210/((BC210+1)/(Q210/1.6) + BC210/(R210/1.37))</f>
        <v>0</v>
      </c>
      <c r="U210">
        <f>(AX210*BA210)</f>
        <v>0</v>
      </c>
      <c r="V210">
        <f>(BQ210+(U210+2*0.95*5.67E-8*(((BQ210+$B$7)+273)^4-(BQ210+273)^4)-44100*J210)/(1.84*29.3*R210+8*0.95*5.67E-8*(BQ210+273)^3))</f>
        <v>0</v>
      </c>
      <c r="W210">
        <f>($C$7*BR210+$D$7*BS210+$E$7*V210)</f>
        <v>0</v>
      </c>
      <c r="X210">
        <f>0.61365*exp(17.502*W210/(240.97+W210))</f>
        <v>0</v>
      </c>
      <c r="Y210">
        <f>(Z210/AA210*100)</f>
        <v>0</v>
      </c>
      <c r="Z210">
        <f>BJ210*(BO210+BP210)/1000</f>
        <v>0</v>
      </c>
      <c r="AA210">
        <f>0.61365*exp(17.502*BQ210/(240.97+BQ210))</f>
        <v>0</v>
      </c>
      <c r="AB210">
        <f>(X210-BJ210*(BO210+BP210)/1000)</f>
        <v>0</v>
      </c>
      <c r="AC210">
        <f>(-J210*44100)</f>
        <v>0</v>
      </c>
      <c r="AD210">
        <f>2*29.3*R210*0.92*(BQ210-W210)</f>
        <v>0</v>
      </c>
      <c r="AE210">
        <f>2*0.95*5.67E-8*(((BQ210+$B$7)+273)^4-(W210+273)^4)</f>
        <v>0</v>
      </c>
      <c r="AF210">
        <f>U210+AE210+AC210+AD210</f>
        <v>0</v>
      </c>
      <c r="AG210">
        <f>BN210*AU210*(BI210-BH210*(1000-AU210*BK210)/(1000-AU210*BJ210))/(100*BB210)</f>
        <v>0</v>
      </c>
      <c r="AH210">
        <f>1000*BN210*AU210*(BJ210-BK210)/(100*BB210*(1000-AU210*BJ210))</f>
        <v>0</v>
      </c>
      <c r="AI210">
        <f>(AJ210 - AK210 - BO210*1E3/(8.314*(BQ210+273.15)) * AM210/BN210 * AL210) * BN210/(100*BB210) * (1000 - BK210)/1000</f>
        <v>0</v>
      </c>
      <c r="AJ210">
        <v>423.9313238272562</v>
      </c>
      <c r="AK210">
        <v>420.2639272727274</v>
      </c>
      <c r="AL210">
        <v>-0.0008423312751957431</v>
      </c>
      <c r="AM210">
        <v>63.74903472312772</v>
      </c>
      <c r="AN210">
        <f>(AP210 - AO210 + BO210*1E3/(8.314*(BQ210+273.15)) * AR210/BN210 * AQ210) * BN210/(100*BB210) * 1000/(1000 - AP210)</f>
        <v>0</v>
      </c>
      <c r="AO210">
        <v>8.925657598911915</v>
      </c>
      <c r="AP210">
        <v>9.353619515151516</v>
      </c>
      <c r="AQ210">
        <v>-2.130949261472537E-06</v>
      </c>
      <c r="AR210">
        <v>101.983239414424</v>
      </c>
      <c r="AS210">
        <v>2</v>
      </c>
      <c r="AT210">
        <v>0</v>
      </c>
      <c r="AU210">
        <f>IF(AS210*$H$13&gt;=AW210,1.0,(AW210/(AW210-AS210*$H$13)))</f>
        <v>0</v>
      </c>
      <c r="AV210">
        <f>(AU210-1)*100</f>
        <v>0</v>
      </c>
      <c r="AW210">
        <f>MAX(0,($B$13+$C$13*BV210)/(1+$D$13*BV210)*BO210/(BQ210+273)*$E$13)</f>
        <v>0</v>
      </c>
      <c r="AX210">
        <f>$B$11*BW210+$C$11*BX210+$F$11*CI210*(1-CL210)</f>
        <v>0</v>
      </c>
      <c r="AY210">
        <f>AX210*AZ210</f>
        <v>0</v>
      </c>
      <c r="AZ210">
        <f>($B$11*$D$9+$C$11*$D$9+$F$11*((CV210+CN210)/MAX(CV210+CN210+CW210, 0.1)*$I$9+CW210/MAX(CV210+CN210+CW210, 0.1)*$J$9))/($B$11+$C$11+$F$11)</f>
        <v>0</v>
      </c>
      <c r="BA210">
        <f>($B$11*$K$9+$C$11*$K$9+$F$11*((CV210+CN210)/MAX(CV210+CN210+CW210, 0.1)*$P$9+CW210/MAX(CV210+CN210+CW210, 0.1)*$Q$9))/($B$11+$C$11+$F$11)</f>
        <v>0</v>
      </c>
      <c r="BB210">
        <v>1.91</v>
      </c>
      <c r="BC210">
        <v>0.5</v>
      </c>
      <c r="BD210" t="s">
        <v>355</v>
      </c>
      <c r="BE210">
        <v>2</v>
      </c>
      <c r="BF210" t="b">
        <v>1</v>
      </c>
      <c r="BG210">
        <v>1679509515.755172</v>
      </c>
      <c r="BH210">
        <v>416.378</v>
      </c>
      <c r="BI210">
        <v>420.023275862069</v>
      </c>
      <c r="BJ210">
        <v>9.361066206896551</v>
      </c>
      <c r="BK210">
        <v>8.926777931034483</v>
      </c>
      <c r="BL210">
        <v>412.8479310344828</v>
      </c>
      <c r="BM210">
        <v>9.283251724137932</v>
      </c>
      <c r="BN210">
        <v>500.0310344827587</v>
      </c>
      <c r="BO210">
        <v>90.1052827586207</v>
      </c>
      <c r="BP210">
        <v>0.09992959655172415</v>
      </c>
      <c r="BQ210">
        <v>18.95181724137931</v>
      </c>
      <c r="BR210">
        <v>19.9848448275862</v>
      </c>
      <c r="BS210">
        <v>999.9000000000002</v>
      </c>
      <c r="BT210">
        <v>0</v>
      </c>
      <c r="BU210">
        <v>0</v>
      </c>
      <c r="BV210">
        <v>10002.23</v>
      </c>
      <c r="BW210">
        <v>0</v>
      </c>
      <c r="BX210">
        <v>9.332946206896551</v>
      </c>
      <c r="BY210">
        <v>-3.645260344827586</v>
      </c>
      <c r="BZ210">
        <v>420.3124827586206</v>
      </c>
      <c r="CA210">
        <v>423.8064827586207</v>
      </c>
      <c r="CB210">
        <v>0.4342885862068965</v>
      </c>
      <c r="CC210">
        <v>420.023275862069</v>
      </c>
      <c r="CD210">
        <v>8.926777931034483</v>
      </c>
      <c r="CE210">
        <v>0.8434815862068965</v>
      </c>
      <c r="CF210">
        <v>0.8043498965517241</v>
      </c>
      <c r="CG210">
        <v>4.46090724137931</v>
      </c>
      <c r="CH210">
        <v>3.784291724137931</v>
      </c>
      <c r="CI210">
        <v>2000.042068965517</v>
      </c>
      <c r="CJ210">
        <v>0.980005620689655</v>
      </c>
      <c r="CK210">
        <v>0.01999415862068965</v>
      </c>
      <c r="CL210">
        <v>0</v>
      </c>
      <c r="CM210">
        <v>2.101637931034483</v>
      </c>
      <c r="CN210">
        <v>0</v>
      </c>
      <c r="CO210">
        <v>4015.053103448275</v>
      </c>
      <c r="CP210">
        <v>17338.63103448276</v>
      </c>
      <c r="CQ210">
        <v>36.45655172413793</v>
      </c>
      <c r="CR210">
        <v>38.0706896551724</v>
      </c>
      <c r="CS210">
        <v>36.84668965517242</v>
      </c>
      <c r="CT210">
        <v>35.96086206896552</v>
      </c>
      <c r="CU210">
        <v>35.73031034482759</v>
      </c>
      <c r="CV210">
        <v>1960.052068965517</v>
      </c>
      <c r="CW210">
        <v>39.99</v>
      </c>
      <c r="CX210">
        <v>0</v>
      </c>
      <c r="CY210">
        <v>1679509553.7</v>
      </c>
      <c r="CZ210">
        <v>0</v>
      </c>
      <c r="DA210">
        <v>0</v>
      </c>
      <c r="DB210" t="s">
        <v>356</v>
      </c>
      <c r="DC210">
        <v>1679454360.5</v>
      </c>
      <c r="DD210">
        <v>1679454360.5</v>
      </c>
      <c r="DE210">
        <v>0</v>
      </c>
      <c r="DF210">
        <v>-0.152</v>
      </c>
      <c r="DG210">
        <v>-0.046</v>
      </c>
      <c r="DH210">
        <v>3.296</v>
      </c>
      <c r="DI210">
        <v>0.35</v>
      </c>
      <c r="DJ210">
        <v>420</v>
      </c>
      <c r="DK210">
        <v>24</v>
      </c>
      <c r="DL210">
        <v>0.27</v>
      </c>
      <c r="DM210">
        <v>0.09</v>
      </c>
      <c r="DN210">
        <v>-3.708862195121951</v>
      </c>
      <c r="DO210">
        <v>0.8841255052264765</v>
      </c>
      <c r="DP210">
        <v>0.1697937093768846</v>
      </c>
      <c r="DQ210">
        <v>0</v>
      </c>
      <c r="DR210">
        <v>0.4316867317073171</v>
      </c>
      <c r="DS210">
        <v>0.01909143554006974</v>
      </c>
      <c r="DT210">
        <v>0.01210802404379394</v>
      </c>
      <c r="DU210">
        <v>1</v>
      </c>
      <c r="DV210">
        <v>1</v>
      </c>
      <c r="DW210">
        <v>2</v>
      </c>
      <c r="DX210" t="s">
        <v>357</v>
      </c>
      <c r="DY210">
        <v>2.98012</v>
      </c>
      <c r="DZ210">
        <v>2.72841</v>
      </c>
      <c r="EA210">
        <v>0.0847859</v>
      </c>
      <c r="EB210">
        <v>0.086019</v>
      </c>
      <c r="EC210">
        <v>0.0539289</v>
      </c>
      <c r="ED210">
        <v>0.0525368</v>
      </c>
      <c r="EE210">
        <v>27477</v>
      </c>
      <c r="EF210">
        <v>27089.2</v>
      </c>
      <c r="EG210">
        <v>30550.4</v>
      </c>
      <c r="EH210">
        <v>29883.8</v>
      </c>
      <c r="EI210">
        <v>39895.9</v>
      </c>
      <c r="EJ210">
        <v>37292.2</v>
      </c>
      <c r="EK210">
        <v>46723.3</v>
      </c>
      <c r="EL210">
        <v>44436.2</v>
      </c>
      <c r="EM210">
        <v>1.8804</v>
      </c>
      <c r="EN210">
        <v>1.85772</v>
      </c>
      <c r="EO210">
        <v>0.0286251</v>
      </c>
      <c r="EP210">
        <v>0</v>
      </c>
      <c r="EQ210">
        <v>19.4897</v>
      </c>
      <c r="ER210">
        <v>999.9</v>
      </c>
      <c r="ES210">
        <v>41</v>
      </c>
      <c r="ET210">
        <v>30.1</v>
      </c>
      <c r="EU210">
        <v>19.4979</v>
      </c>
      <c r="EV210">
        <v>63.751</v>
      </c>
      <c r="EW210">
        <v>23.6498</v>
      </c>
      <c r="EX210">
        <v>1</v>
      </c>
      <c r="EY210">
        <v>-0.0462652</v>
      </c>
      <c r="EZ210">
        <v>5.25605</v>
      </c>
      <c r="FA210">
        <v>20.1286</v>
      </c>
      <c r="FB210">
        <v>5.22972</v>
      </c>
      <c r="FC210">
        <v>11.974</v>
      </c>
      <c r="FD210">
        <v>4.97145</v>
      </c>
      <c r="FE210">
        <v>3.28973</v>
      </c>
      <c r="FF210">
        <v>9999</v>
      </c>
      <c r="FG210">
        <v>9999</v>
      </c>
      <c r="FH210">
        <v>9999</v>
      </c>
      <c r="FI210">
        <v>999.9</v>
      </c>
      <c r="FJ210">
        <v>4.97293</v>
      </c>
      <c r="FK210">
        <v>1.87702</v>
      </c>
      <c r="FL210">
        <v>1.87514</v>
      </c>
      <c r="FM210">
        <v>1.87792</v>
      </c>
      <c r="FN210">
        <v>1.87468</v>
      </c>
      <c r="FO210">
        <v>1.87828</v>
      </c>
      <c r="FP210">
        <v>1.87533</v>
      </c>
      <c r="FQ210">
        <v>1.87649</v>
      </c>
      <c r="FR210">
        <v>0</v>
      </c>
      <c r="FS210">
        <v>0</v>
      </c>
      <c r="FT210">
        <v>0</v>
      </c>
      <c r="FU210">
        <v>0</v>
      </c>
      <c r="FV210" t="s">
        <v>358</v>
      </c>
      <c r="FW210" t="s">
        <v>359</v>
      </c>
      <c r="FX210" t="s">
        <v>360</v>
      </c>
      <c r="FY210" t="s">
        <v>360</v>
      </c>
      <c r="FZ210" t="s">
        <v>360</v>
      </c>
      <c r="GA210" t="s">
        <v>360</v>
      </c>
      <c r="GB210">
        <v>0</v>
      </c>
      <c r="GC210">
        <v>100</v>
      </c>
      <c r="GD210">
        <v>100</v>
      </c>
      <c r="GE210">
        <v>3.529</v>
      </c>
      <c r="GF210">
        <v>0.07770000000000001</v>
      </c>
      <c r="GG210">
        <v>1.972114183739502</v>
      </c>
      <c r="GH210">
        <v>0.004449671774874308</v>
      </c>
      <c r="GI210">
        <v>-1.829466635312074E-06</v>
      </c>
      <c r="GJ210">
        <v>4.661545964856727E-10</v>
      </c>
      <c r="GK210">
        <v>0.005649818396270764</v>
      </c>
      <c r="GL210">
        <v>0.003047750899037379</v>
      </c>
      <c r="GM210">
        <v>0.0005145890388989142</v>
      </c>
      <c r="GN210">
        <v>-5.930110997495773E-07</v>
      </c>
      <c r="GO210">
        <v>0</v>
      </c>
      <c r="GP210">
        <v>2134</v>
      </c>
      <c r="GQ210">
        <v>1</v>
      </c>
      <c r="GR210">
        <v>23</v>
      </c>
      <c r="GS210">
        <v>919.4</v>
      </c>
      <c r="GT210">
        <v>919.4</v>
      </c>
      <c r="GU210">
        <v>1.0791</v>
      </c>
      <c r="GV210">
        <v>2.53784</v>
      </c>
      <c r="GW210">
        <v>1.39893</v>
      </c>
      <c r="GX210">
        <v>2.34253</v>
      </c>
      <c r="GY210">
        <v>1.44897</v>
      </c>
      <c r="GZ210">
        <v>2.42798</v>
      </c>
      <c r="HA210">
        <v>36.4814</v>
      </c>
      <c r="HB210">
        <v>24.0087</v>
      </c>
      <c r="HC210">
        <v>18</v>
      </c>
      <c r="HD210">
        <v>489.99</v>
      </c>
      <c r="HE210">
        <v>446.764</v>
      </c>
      <c r="HF210">
        <v>13.5839</v>
      </c>
      <c r="HG210">
        <v>26.2478</v>
      </c>
      <c r="HH210">
        <v>30</v>
      </c>
      <c r="HI210">
        <v>25.9777</v>
      </c>
      <c r="HJ210">
        <v>26.022</v>
      </c>
      <c r="HK210">
        <v>21.5876</v>
      </c>
      <c r="HL210">
        <v>51.4178</v>
      </c>
      <c r="HM210">
        <v>64.65309999999999</v>
      </c>
      <c r="HN210">
        <v>13.6</v>
      </c>
      <c r="HO210">
        <v>400.045</v>
      </c>
      <c r="HP210">
        <v>9.009130000000001</v>
      </c>
      <c r="HQ210">
        <v>100.983</v>
      </c>
      <c r="HR210">
        <v>102.183</v>
      </c>
    </row>
    <row r="211" spans="1:226">
      <c r="A211">
        <v>195</v>
      </c>
      <c r="B211">
        <v>1679509528.6</v>
      </c>
      <c r="C211">
        <v>4272.5</v>
      </c>
      <c r="D211" t="s">
        <v>750</v>
      </c>
      <c r="E211" t="s">
        <v>751</v>
      </c>
      <c r="F211">
        <v>5</v>
      </c>
      <c r="G211" t="s">
        <v>353</v>
      </c>
      <c r="H211" t="s">
        <v>747</v>
      </c>
      <c r="I211">
        <v>1679509520.832142</v>
      </c>
      <c r="J211">
        <f>(K211)/1000</f>
        <v>0</v>
      </c>
      <c r="K211">
        <f>IF(BF211, AN211, AH211)</f>
        <v>0</v>
      </c>
      <c r="L211">
        <f>IF(BF211, AI211, AG211)</f>
        <v>0</v>
      </c>
      <c r="M211">
        <f>BH211 - IF(AU211&gt;1, L211*BB211*100.0/(AW211*BV211), 0)</f>
        <v>0</v>
      </c>
      <c r="N211">
        <f>((T211-J211/2)*M211-L211)/(T211+J211/2)</f>
        <v>0</v>
      </c>
      <c r="O211">
        <f>N211*(BO211+BP211)/1000.0</f>
        <v>0</v>
      </c>
      <c r="P211">
        <f>(BH211 - IF(AU211&gt;1, L211*BB211*100.0/(AW211*BV211), 0))*(BO211+BP211)/1000.0</f>
        <v>0</v>
      </c>
      <c r="Q211">
        <f>2.0/((1/S211-1/R211)+SIGN(S211)*SQRT((1/S211-1/R211)*(1/S211-1/R211) + 4*BC211/((BC211+1)*(BC211+1))*(2*1/S211*1/R211-1/R211*1/R211)))</f>
        <v>0</v>
      </c>
      <c r="R211">
        <f>IF(LEFT(BD211,1)&lt;&gt;"0",IF(LEFT(BD211,1)="1",3.0,BE211),$D$5+$E$5*(BV211*BO211/($K$5*1000))+$F$5*(BV211*BO211/($K$5*1000))*MAX(MIN(BB211,$J$5),$I$5)*MAX(MIN(BB211,$J$5),$I$5)+$G$5*MAX(MIN(BB211,$J$5),$I$5)*(BV211*BO211/($K$5*1000))+$H$5*(BV211*BO211/($K$5*1000))*(BV211*BO211/($K$5*1000)))</f>
        <v>0</v>
      </c>
      <c r="S211">
        <f>J211*(1000-(1000*0.61365*exp(17.502*W211/(240.97+W211))/(BO211+BP211)+BJ211)/2)/(1000*0.61365*exp(17.502*W211/(240.97+W211))/(BO211+BP211)-BJ211)</f>
        <v>0</v>
      </c>
      <c r="T211">
        <f>1/((BC211+1)/(Q211/1.6)+1/(R211/1.37)) + BC211/((BC211+1)/(Q211/1.6) + BC211/(R211/1.37))</f>
        <v>0</v>
      </c>
      <c r="U211">
        <f>(AX211*BA211)</f>
        <v>0</v>
      </c>
      <c r="V211">
        <f>(BQ211+(U211+2*0.95*5.67E-8*(((BQ211+$B$7)+273)^4-(BQ211+273)^4)-44100*J211)/(1.84*29.3*R211+8*0.95*5.67E-8*(BQ211+273)^3))</f>
        <v>0</v>
      </c>
      <c r="W211">
        <f>($C$7*BR211+$D$7*BS211+$E$7*V211)</f>
        <v>0</v>
      </c>
      <c r="X211">
        <f>0.61365*exp(17.502*W211/(240.97+W211))</f>
        <v>0</v>
      </c>
      <c r="Y211">
        <f>(Z211/AA211*100)</f>
        <v>0</v>
      </c>
      <c r="Z211">
        <f>BJ211*(BO211+BP211)/1000</f>
        <v>0</v>
      </c>
      <c r="AA211">
        <f>0.61365*exp(17.502*BQ211/(240.97+BQ211))</f>
        <v>0</v>
      </c>
      <c r="AB211">
        <f>(X211-BJ211*(BO211+BP211)/1000)</f>
        <v>0</v>
      </c>
      <c r="AC211">
        <f>(-J211*44100)</f>
        <v>0</v>
      </c>
      <c r="AD211">
        <f>2*29.3*R211*0.92*(BQ211-W211)</f>
        <v>0</v>
      </c>
      <c r="AE211">
        <f>2*0.95*5.67E-8*(((BQ211+$B$7)+273)^4-(W211+273)^4)</f>
        <v>0</v>
      </c>
      <c r="AF211">
        <f>U211+AE211+AC211+AD211</f>
        <v>0</v>
      </c>
      <c r="AG211">
        <f>BN211*AU211*(BI211-BH211*(1000-AU211*BK211)/(1000-AU211*BJ211))/(100*BB211)</f>
        <v>0</v>
      </c>
      <c r="AH211">
        <f>1000*BN211*AU211*(BJ211-BK211)/(100*BB211*(1000-AU211*BJ211))</f>
        <v>0</v>
      </c>
      <c r="AI211">
        <f>(AJ211 - AK211 - BO211*1E3/(8.314*(BQ211+273.15)) * AM211/BN211 * AL211) * BN211/(100*BB211) * (1000 - BK211)/1000</f>
        <v>0</v>
      </c>
      <c r="AJ211">
        <v>416.7409612128434</v>
      </c>
      <c r="AK211">
        <v>417.0157757575755</v>
      </c>
      <c r="AL211">
        <v>-0.8224283114178285</v>
      </c>
      <c r="AM211">
        <v>63.74903472312772</v>
      </c>
      <c r="AN211">
        <f>(AP211 - AO211 + BO211*1E3/(8.314*(BQ211+273.15)) * AR211/BN211 * AQ211) * BN211/(100*BB211) * 1000/(1000 - AP211)</f>
        <v>0</v>
      </c>
      <c r="AO211">
        <v>8.932565464122971</v>
      </c>
      <c r="AP211">
        <v>9.349411272727272</v>
      </c>
      <c r="AQ211">
        <v>-1.502296562281915E-05</v>
      </c>
      <c r="AR211">
        <v>101.983239414424</v>
      </c>
      <c r="AS211">
        <v>2</v>
      </c>
      <c r="AT211">
        <v>0</v>
      </c>
      <c r="AU211">
        <f>IF(AS211*$H$13&gt;=AW211,1.0,(AW211/(AW211-AS211*$H$13)))</f>
        <v>0</v>
      </c>
      <c r="AV211">
        <f>(AU211-1)*100</f>
        <v>0</v>
      </c>
      <c r="AW211">
        <f>MAX(0,($B$13+$C$13*BV211)/(1+$D$13*BV211)*BO211/(BQ211+273)*$E$13)</f>
        <v>0</v>
      </c>
      <c r="AX211">
        <f>$B$11*BW211+$C$11*BX211+$F$11*CI211*(1-CL211)</f>
        <v>0</v>
      </c>
      <c r="AY211">
        <f>AX211*AZ211</f>
        <v>0</v>
      </c>
      <c r="AZ211">
        <f>($B$11*$D$9+$C$11*$D$9+$F$11*((CV211+CN211)/MAX(CV211+CN211+CW211, 0.1)*$I$9+CW211/MAX(CV211+CN211+CW211, 0.1)*$J$9))/($B$11+$C$11+$F$11)</f>
        <v>0</v>
      </c>
      <c r="BA211">
        <f>($B$11*$K$9+$C$11*$K$9+$F$11*((CV211+CN211)/MAX(CV211+CN211+CW211, 0.1)*$P$9+CW211/MAX(CV211+CN211+CW211, 0.1)*$Q$9))/($B$11+$C$11+$F$11)</f>
        <v>0</v>
      </c>
      <c r="BB211">
        <v>1.91</v>
      </c>
      <c r="BC211">
        <v>0.5</v>
      </c>
      <c r="BD211" t="s">
        <v>355</v>
      </c>
      <c r="BE211">
        <v>2</v>
      </c>
      <c r="BF211" t="b">
        <v>1</v>
      </c>
      <c r="BG211">
        <v>1679509520.832142</v>
      </c>
      <c r="BH211">
        <v>415.9098571428571</v>
      </c>
      <c r="BI211">
        <v>417.34</v>
      </c>
      <c r="BJ211">
        <v>9.355076785714285</v>
      </c>
      <c r="BK211">
        <v>8.923221428571429</v>
      </c>
      <c r="BL211">
        <v>412.3813214285714</v>
      </c>
      <c r="BM211">
        <v>9.277336785714287</v>
      </c>
      <c r="BN211">
        <v>500.0333928571429</v>
      </c>
      <c r="BO211">
        <v>90.10601071428573</v>
      </c>
      <c r="BP211">
        <v>0.099851225</v>
      </c>
      <c r="BQ211">
        <v>18.95039642857143</v>
      </c>
      <c r="BR211">
        <v>19.97445357142857</v>
      </c>
      <c r="BS211">
        <v>999.9000000000002</v>
      </c>
      <c r="BT211">
        <v>0</v>
      </c>
      <c r="BU211">
        <v>0</v>
      </c>
      <c r="BV211">
        <v>10003.78464285714</v>
      </c>
      <c r="BW211">
        <v>0</v>
      </c>
      <c r="BX211">
        <v>9.333311428571429</v>
      </c>
      <c r="BY211">
        <v>-1.430076892857143</v>
      </c>
      <c r="BZ211">
        <v>419.8373928571429</v>
      </c>
      <c r="CA211">
        <v>421.0975714285714</v>
      </c>
      <c r="CB211">
        <v>0.4318558928571429</v>
      </c>
      <c r="CC211">
        <v>417.34</v>
      </c>
      <c r="CD211">
        <v>8.923221428571429</v>
      </c>
      <c r="CE211">
        <v>0.8429487857142857</v>
      </c>
      <c r="CF211">
        <v>0.8040359285714287</v>
      </c>
      <c r="CG211">
        <v>4.451880714285714</v>
      </c>
      <c r="CH211">
        <v>3.77875</v>
      </c>
      <c r="CI211">
        <v>2000.027142857143</v>
      </c>
      <c r="CJ211">
        <v>0.980005214285714</v>
      </c>
      <c r="CK211">
        <v>0.01999457857142857</v>
      </c>
      <c r="CL211">
        <v>0</v>
      </c>
      <c r="CM211">
        <v>2.0901</v>
      </c>
      <c r="CN211">
        <v>0</v>
      </c>
      <c r="CO211">
        <v>4012.249642857143</v>
      </c>
      <c r="CP211">
        <v>17338.48928571429</v>
      </c>
      <c r="CQ211">
        <v>36.49967857142857</v>
      </c>
      <c r="CR211">
        <v>38.06207142857143</v>
      </c>
      <c r="CS211">
        <v>36.78546428571428</v>
      </c>
      <c r="CT211">
        <v>35.95057142857143</v>
      </c>
      <c r="CU211">
        <v>35.70957142857143</v>
      </c>
      <c r="CV211">
        <v>1960.037142857143</v>
      </c>
      <c r="CW211">
        <v>39.99</v>
      </c>
      <c r="CX211">
        <v>0</v>
      </c>
      <c r="CY211">
        <v>1679509558.5</v>
      </c>
      <c r="CZ211">
        <v>0</v>
      </c>
      <c r="DA211">
        <v>0</v>
      </c>
      <c r="DB211" t="s">
        <v>356</v>
      </c>
      <c r="DC211">
        <v>1679454360.5</v>
      </c>
      <c r="DD211">
        <v>1679454360.5</v>
      </c>
      <c r="DE211">
        <v>0</v>
      </c>
      <c r="DF211">
        <v>-0.152</v>
      </c>
      <c r="DG211">
        <v>-0.046</v>
      </c>
      <c r="DH211">
        <v>3.296</v>
      </c>
      <c r="DI211">
        <v>0.35</v>
      </c>
      <c r="DJ211">
        <v>420</v>
      </c>
      <c r="DK211">
        <v>24</v>
      </c>
      <c r="DL211">
        <v>0.27</v>
      </c>
      <c r="DM211">
        <v>0.09</v>
      </c>
      <c r="DN211">
        <v>-2.380802756097561</v>
      </c>
      <c r="DO211">
        <v>19.90099099651567</v>
      </c>
      <c r="DP211">
        <v>2.664205601591248</v>
      </c>
      <c r="DQ211">
        <v>0</v>
      </c>
      <c r="DR211">
        <v>0.4304826341463415</v>
      </c>
      <c r="DS211">
        <v>-0.01330133101045216</v>
      </c>
      <c r="DT211">
        <v>0.01162055793286317</v>
      </c>
      <c r="DU211">
        <v>1</v>
      </c>
      <c r="DV211">
        <v>1</v>
      </c>
      <c r="DW211">
        <v>2</v>
      </c>
      <c r="DX211" t="s">
        <v>357</v>
      </c>
      <c r="DY211">
        <v>2.98016</v>
      </c>
      <c r="DZ211">
        <v>2.72836</v>
      </c>
      <c r="EA211">
        <v>0.0841996</v>
      </c>
      <c r="EB211">
        <v>0.0840259</v>
      </c>
      <c r="EC211">
        <v>0.0539178</v>
      </c>
      <c r="ED211">
        <v>0.0526318</v>
      </c>
      <c r="EE211">
        <v>27494.3</v>
      </c>
      <c r="EF211">
        <v>27148.4</v>
      </c>
      <c r="EG211">
        <v>30550.1</v>
      </c>
      <c r="EH211">
        <v>29883.9</v>
      </c>
      <c r="EI211">
        <v>39896.1</v>
      </c>
      <c r="EJ211">
        <v>37288.7</v>
      </c>
      <c r="EK211">
        <v>46723.1</v>
      </c>
      <c r="EL211">
        <v>44436.7</v>
      </c>
      <c r="EM211">
        <v>1.8809</v>
      </c>
      <c r="EN211">
        <v>1.85728</v>
      </c>
      <c r="EO211">
        <v>0.0297427</v>
      </c>
      <c r="EP211">
        <v>0</v>
      </c>
      <c r="EQ211">
        <v>19.4788</v>
      </c>
      <c r="ER211">
        <v>999.9</v>
      </c>
      <c r="ES211">
        <v>40.8</v>
      </c>
      <c r="ET211">
        <v>30.1</v>
      </c>
      <c r="EU211">
        <v>19.4026</v>
      </c>
      <c r="EV211">
        <v>63.731</v>
      </c>
      <c r="EW211">
        <v>23.4896</v>
      </c>
      <c r="EX211">
        <v>1</v>
      </c>
      <c r="EY211">
        <v>-0.0464253</v>
      </c>
      <c r="EZ211">
        <v>5.2162</v>
      </c>
      <c r="FA211">
        <v>20.1295</v>
      </c>
      <c r="FB211">
        <v>5.23017</v>
      </c>
      <c r="FC211">
        <v>11.974</v>
      </c>
      <c r="FD211">
        <v>4.97155</v>
      </c>
      <c r="FE211">
        <v>3.28965</v>
      </c>
      <c r="FF211">
        <v>9999</v>
      </c>
      <c r="FG211">
        <v>9999</v>
      </c>
      <c r="FH211">
        <v>9999</v>
      </c>
      <c r="FI211">
        <v>999.9</v>
      </c>
      <c r="FJ211">
        <v>4.97293</v>
      </c>
      <c r="FK211">
        <v>1.87704</v>
      </c>
      <c r="FL211">
        <v>1.87515</v>
      </c>
      <c r="FM211">
        <v>1.87795</v>
      </c>
      <c r="FN211">
        <v>1.87468</v>
      </c>
      <c r="FO211">
        <v>1.87833</v>
      </c>
      <c r="FP211">
        <v>1.87534</v>
      </c>
      <c r="FQ211">
        <v>1.87652</v>
      </c>
      <c r="FR211">
        <v>0</v>
      </c>
      <c r="FS211">
        <v>0</v>
      </c>
      <c r="FT211">
        <v>0</v>
      </c>
      <c r="FU211">
        <v>0</v>
      </c>
      <c r="FV211" t="s">
        <v>358</v>
      </c>
      <c r="FW211" t="s">
        <v>359</v>
      </c>
      <c r="FX211" t="s">
        <v>360</v>
      </c>
      <c r="FY211" t="s">
        <v>360</v>
      </c>
      <c r="FZ211" t="s">
        <v>360</v>
      </c>
      <c r="GA211" t="s">
        <v>360</v>
      </c>
      <c r="GB211">
        <v>0</v>
      </c>
      <c r="GC211">
        <v>100</v>
      </c>
      <c r="GD211">
        <v>100</v>
      </c>
      <c r="GE211">
        <v>3.517</v>
      </c>
      <c r="GF211">
        <v>0.07770000000000001</v>
      </c>
      <c r="GG211">
        <v>1.972114183739502</v>
      </c>
      <c r="GH211">
        <v>0.004449671774874308</v>
      </c>
      <c r="GI211">
        <v>-1.829466635312074E-06</v>
      </c>
      <c r="GJ211">
        <v>4.661545964856727E-10</v>
      </c>
      <c r="GK211">
        <v>0.005649818396270764</v>
      </c>
      <c r="GL211">
        <v>0.003047750899037379</v>
      </c>
      <c r="GM211">
        <v>0.0005145890388989142</v>
      </c>
      <c r="GN211">
        <v>-5.930110997495773E-07</v>
      </c>
      <c r="GO211">
        <v>0</v>
      </c>
      <c r="GP211">
        <v>2134</v>
      </c>
      <c r="GQ211">
        <v>1</v>
      </c>
      <c r="GR211">
        <v>23</v>
      </c>
      <c r="GS211">
        <v>919.5</v>
      </c>
      <c r="GT211">
        <v>919.5</v>
      </c>
      <c r="GU211">
        <v>1.04736</v>
      </c>
      <c r="GV211">
        <v>2.54761</v>
      </c>
      <c r="GW211">
        <v>1.39893</v>
      </c>
      <c r="GX211">
        <v>2.34253</v>
      </c>
      <c r="GY211">
        <v>1.44897</v>
      </c>
      <c r="GZ211">
        <v>2.37061</v>
      </c>
      <c r="HA211">
        <v>36.4814</v>
      </c>
      <c r="HB211">
        <v>24.0087</v>
      </c>
      <c r="HC211">
        <v>18</v>
      </c>
      <c r="HD211">
        <v>490.262</v>
      </c>
      <c r="HE211">
        <v>446.497</v>
      </c>
      <c r="HF211">
        <v>13.5967</v>
      </c>
      <c r="HG211">
        <v>26.245</v>
      </c>
      <c r="HH211">
        <v>29.9998</v>
      </c>
      <c r="HI211">
        <v>25.9777</v>
      </c>
      <c r="HJ211">
        <v>26.0234</v>
      </c>
      <c r="HK211">
        <v>20.9673</v>
      </c>
      <c r="HL211">
        <v>51.4178</v>
      </c>
      <c r="HM211">
        <v>64.65309999999999</v>
      </c>
      <c r="HN211">
        <v>13.6262</v>
      </c>
      <c r="HO211">
        <v>386.688</v>
      </c>
      <c r="HP211">
        <v>9.009130000000001</v>
      </c>
      <c r="HQ211">
        <v>100.982</v>
      </c>
      <c r="HR211">
        <v>102.183</v>
      </c>
    </row>
    <row r="212" spans="1:226">
      <c r="A212">
        <v>196</v>
      </c>
      <c r="B212">
        <v>1679509533.6</v>
      </c>
      <c r="C212">
        <v>4277.5</v>
      </c>
      <c r="D212" t="s">
        <v>752</v>
      </c>
      <c r="E212" t="s">
        <v>753</v>
      </c>
      <c r="F212">
        <v>5</v>
      </c>
      <c r="G212" t="s">
        <v>353</v>
      </c>
      <c r="H212" t="s">
        <v>747</v>
      </c>
      <c r="I212">
        <v>1679509526.1</v>
      </c>
      <c r="J212">
        <f>(K212)/1000</f>
        <v>0</v>
      </c>
      <c r="K212">
        <f>IF(BF212, AN212, AH212)</f>
        <v>0</v>
      </c>
      <c r="L212">
        <f>IF(BF212, AI212, AG212)</f>
        <v>0</v>
      </c>
      <c r="M212">
        <f>BH212 - IF(AU212&gt;1, L212*BB212*100.0/(AW212*BV212), 0)</f>
        <v>0</v>
      </c>
      <c r="N212">
        <f>((T212-J212/2)*M212-L212)/(T212+J212/2)</f>
        <v>0</v>
      </c>
      <c r="O212">
        <f>N212*(BO212+BP212)/1000.0</f>
        <v>0</v>
      </c>
      <c r="P212">
        <f>(BH212 - IF(AU212&gt;1, L212*BB212*100.0/(AW212*BV212), 0))*(BO212+BP212)/1000.0</f>
        <v>0</v>
      </c>
      <c r="Q212">
        <f>2.0/((1/S212-1/R212)+SIGN(S212)*SQRT((1/S212-1/R212)*(1/S212-1/R212) + 4*BC212/((BC212+1)*(BC212+1))*(2*1/S212*1/R212-1/R212*1/R212)))</f>
        <v>0</v>
      </c>
      <c r="R212">
        <f>IF(LEFT(BD212,1)&lt;&gt;"0",IF(LEFT(BD212,1)="1",3.0,BE212),$D$5+$E$5*(BV212*BO212/($K$5*1000))+$F$5*(BV212*BO212/($K$5*1000))*MAX(MIN(BB212,$J$5),$I$5)*MAX(MIN(BB212,$J$5),$I$5)+$G$5*MAX(MIN(BB212,$J$5),$I$5)*(BV212*BO212/($K$5*1000))+$H$5*(BV212*BO212/($K$5*1000))*(BV212*BO212/($K$5*1000)))</f>
        <v>0</v>
      </c>
      <c r="S212">
        <f>J212*(1000-(1000*0.61365*exp(17.502*W212/(240.97+W212))/(BO212+BP212)+BJ212)/2)/(1000*0.61365*exp(17.502*W212/(240.97+W212))/(BO212+BP212)-BJ212)</f>
        <v>0</v>
      </c>
      <c r="T212">
        <f>1/((BC212+1)/(Q212/1.6)+1/(R212/1.37)) + BC212/((BC212+1)/(Q212/1.6) + BC212/(R212/1.37))</f>
        <v>0</v>
      </c>
      <c r="U212">
        <f>(AX212*BA212)</f>
        <v>0</v>
      </c>
      <c r="V212">
        <f>(BQ212+(U212+2*0.95*5.67E-8*(((BQ212+$B$7)+273)^4-(BQ212+273)^4)-44100*J212)/(1.84*29.3*R212+8*0.95*5.67E-8*(BQ212+273)^3))</f>
        <v>0</v>
      </c>
      <c r="W212">
        <f>($C$7*BR212+$D$7*BS212+$E$7*V212)</f>
        <v>0</v>
      </c>
      <c r="X212">
        <f>0.61365*exp(17.502*W212/(240.97+W212))</f>
        <v>0</v>
      </c>
      <c r="Y212">
        <f>(Z212/AA212*100)</f>
        <v>0</v>
      </c>
      <c r="Z212">
        <f>BJ212*(BO212+BP212)/1000</f>
        <v>0</v>
      </c>
      <c r="AA212">
        <f>0.61365*exp(17.502*BQ212/(240.97+BQ212))</f>
        <v>0</v>
      </c>
      <c r="AB212">
        <f>(X212-BJ212*(BO212+BP212)/1000)</f>
        <v>0</v>
      </c>
      <c r="AC212">
        <f>(-J212*44100)</f>
        <v>0</v>
      </c>
      <c r="AD212">
        <f>2*29.3*R212*0.92*(BQ212-W212)</f>
        <v>0</v>
      </c>
      <c r="AE212">
        <f>2*0.95*5.67E-8*(((BQ212+$B$7)+273)^4-(W212+273)^4)</f>
        <v>0</v>
      </c>
      <c r="AF212">
        <f>U212+AE212+AC212+AD212</f>
        <v>0</v>
      </c>
      <c r="AG212">
        <f>BN212*AU212*(BI212-BH212*(1000-AU212*BK212)/(1000-AU212*BJ212))/(100*BB212)</f>
        <v>0</v>
      </c>
      <c r="AH212">
        <f>1000*BN212*AU212*(BJ212-BK212)/(100*BB212*(1000-AU212*BJ212))</f>
        <v>0</v>
      </c>
      <c r="AI212">
        <f>(AJ212 - AK212 - BO212*1E3/(8.314*(BQ212+273.15)) * AM212/BN212 * AL212) * BN212/(100*BB212) * (1000 - BK212)/1000</f>
        <v>0</v>
      </c>
      <c r="AJ212">
        <v>402.2288305605219</v>
      </c>
      <c r="AK212">
        <v>407.9665939393938</v>
      </c>
      <c r="AL212">
        <v>-1.964398419082325</v>
      </c>
      <c r="AM212">
        <v>63.74903472312772</v>
      </c>
      <c r="AN212">
        <f>(AP212 - AO212 + BO212*1E3/(8.314*(BQ212+273.15)) * AR212/BN212 * AQ212) * BN212/(100*BB212) * 1000/(1000 - AP212)</f>
        <v>0</v>
      </c>
      <c r="AO212">
        <v>8.929386716513276</v>
      </c>
      <c r="AP212">
        <v>9.350919696969699</v>
      </c>
      <c r="AQ212">
        <v>3.594883320893888E-06</v>
      </c>
      <c r="AR212">
        <v>101.983239414424</v>
      </c>
      <c r="AS212">
        <v>2</v>
      </c>
      <c r="AT212">
        <v>0</v>
      </c>
      <c r="AU212">
        <f>IF(AS212*$H$13&gt;=AW212,1.0,(AW212/(AW212-AS212*$H$13)))</f>
        <v>0</v>
      </c>
      <c r="AV212">
        <f>(AU212-1)*100</f>
        <v>0</v>
      </c>
      <c r="AW212">
        <f>MAX(0,($B$13+$C$13*BV212)/(1+$D$13*BV212)*BO212/(BQ212+273)*$E$13)</f>
        <v>0</v>
      </c>
      <c r="AX212">
        <f>$B$11*BW212+$C$11*BX212+$F$11*CI212*(1-CL212)</f>
        <v>0</v>
      </c>
      <c r="AY212">
        <f>AX212*AZ212</f>
        <v>0</v>
      </c>
      <c r="AZ212">
        <f>($B$11*$D$9+$C$11*$D$9+$F$11*((CV212+CN212)/MAX(CV212+CN212+CW212, 0.1)*$I$9+CW212/MAX(CV212+CN212+CW212, 0.1)*$J$9))/($B$11+$C$11+$F$11)</f>
        <v>0</v>
      </c>
      <c r="BA212">
        <f>($B$11*$K$9+$C$11*$K$9+$F$11*((CV212+CN212)/MAX(CV212+CN212+CW212, 0.1)*$P$9+CW212/MAX(CV212+CN212+CW212, 0.1)*$Q$9))/($B$11+$C$11+$F$11)</f>
        <v>0</v>
      </c>
      <c r="BB212">
        <v>1.91</v>
      </c>
      <c r="BC212">
        <v>0.5</v>
      </c>
      <c r="BD212" t="s">
        <v>355</v>
      </c>
      <c r="BE212">
        <v>2</v>
      </c>
      <c r="BF212" t="b">
        <v>1</v>
      </c>
      <c r="BG212">
        <v>1679509526.1</v>
      </c>
      <c r="BH212">
        <v>413.1597407407407</v>
      </c>
      <c r="BI212">
        <v>409.6487777777778</v>
      </c>
      <c r="BJ212">
        <v>9.351335185185185</v>
      </c>
      <c r="BK212">
        <v>8.927965185185185</v>
      </c>
      <c r="BL212">
        <v>409.6399629629629</v>
      </c>
      <c r="BM212">
        <v>9.273641851851851</v>
      </c>
      <c r="BN212">
        <v>500.0474444444445</v>
      </c>
      <c r="BO212">
        <v>90.10624814814815</v>
      </c>
      <c r="BP212">
        <v>0.09984605925925925</v>
      </c>
      <c r="BQ212">
        <v>18.94824074074074</v>
      </c>
      <c r="BR212">
        <v>19.96868148148148</v>
      </c>
      <c r="BS212">
        <v>999.9000000000001</v>
      </c>
      <c r="BT212">
        <v>0</v>
      </c>
      <c r="BU212">
        <v>0</v>
      </c>
      <c r="BV212">
        <v>10003.90555555556</v>
      </c>
      <c r="BW212">
        <v>0</v>
      </c>
      <c r="BX212">
        <v>9.331915555555556</v>
      </c>
      <c r="BY212">
        <v>3.510963962962963</v>
      </c>
      <c r="BZ212">
        <v>417.0597407407408</v>
      </c>
      <c r="CA212">
        <v>413.3390740740741</v>
      </c>
      <c r="CB212">
        <v>0.4233695185185185</v>
      </c>
      <c r="CC212">
        <v>409.6487777777778</v>
      </c>
      <c r="CD212">
        <v>8.927965185185185</v>
      </c>
      <c r="CE212">
        <v>0.8426138518518519</v>
      </c>
      <c r="CF212">
        <v>0.8044655555555553</v>
      </c>
      <c r="CG212">
        <v>4.446207407407407</v>
      </c>
      <c r="CH212">
        <v>3.786340740740741</v>
      </c>
      <c r="CI212">
        <v>1999.992962962963</v>
      </c>
      <c r="CJ212">
        <v>0.9800046666666665</v>
      </c>
      <c r="CK212">
        <v>0.01999514444444444</v>
      </c>
      <c r="CL212">
        <v>0</v>
      </c>
      <c r="CM212">
        <v>2.132388888888889</v>
      </c>
      <c r="CN212">
        <v>0</v>
      </c>
      <c r="CO212">
        <v>4010.285925925926</v>
      </c>
      <c r="CP212">
        <v>17338.18888888889</v>
      </c>
      <c r="CQ212">
        <v>36.46503703703704</v>
      </c>
      <c r="CR212">
        <v>38.0551111111111</v>
      </c>
      <c r="CS212">
        <v>36.82618518518519</v>
      </c>
      <c r="CT212">
        <v>35.92796296296297</v>
      </c>
      <c r="CU212">
        <v>35.70344444444444</v>
      </c>
      <c r="CV212">
        <v>1960.002962962963</v>
      </c>
      <c r="CW212">
        <v>39.99</v>
      </c>
      <c r="CX212">
        <v>0</v>
      </c>
      <c r="CY212">
        <v>1679509563.3</v>
      </c>
      <c r="CZ212">
        <v>0</v>
      </c>
      <c r="DA212">
        <v>0</v>
      </c>
      <c r="DB212" t="s">
        <v>356</v>
      </c>
      <c r="DC212">
        <v>1679454360.5</v>
      </c>
      <c r="DD212">
        <v>1679454360.5</v>
      </c>
      <c r="DE212">
        <v>0</v>
      </c>
      <c r="DF212">
        <v>-0.152</v>
      </c>
      <c r="DG212">
        <v>-0.046</v>
      </c>
      <c r="DH212">
        <v>3.296</v>
      </c>
      <c r="DI212">
        <v>0.35</v>
      </c>
      <c r="DJ212">
        <v>420</v>
      </c>
      <c r="DK212">
        <v>24</v>
      </c>
      <c r="DL212">
        <v>0.27</v>
      </c>
      <c r="DM212">
        <v>0.09</v>
      </c>
      <c r="DN212">
        <v>1.501025175</v>
      </c>
      <c r="DO212">
        <v>57.93974421388371</v>
      </c>
      <c r="DP212">
        <v>6.005523694351554</v>
      </c>
      <c r="DQ212">
        <v>0</v>
      </c>
      <c r="DR212">
        <v>0.429103975</v>
      </c>
      <c r="DS212">
        <v>-0.09235833771107105</v>
      </c>
      <c r="DT212">
        <v>0.01202114841537093</v>
      </c>
      <c r="DU212">
        <v>1</v>
      </c>
      <c r="DV212">
        <v>1</v>
      </c>
      <c r="DW212">
        <v>2</v>
      </c>
      <c r="DX212" t="s">
        <v>357</v>
      </c>
      <c r="DY212">
        <v>2.98016</v>
      </c>
      <c r="DZ212">
        <v>2.72824</v>
      </c>
      <c r="EA212">
        <v>0.0827162</v>
      </c>
      <c r="EB212">
        <v>0.08151609999999999</v>
      </c>
      <c r="EC212">
        <v>0.0539228</v>
      </c>
      <c r="ED212">
        <v>0.0526045</v>
      </c>
      <c r="EE212">
        <v>27538.9</v>
      </c>
      <c r="EF212">
        <v>27222.9</v>
      </c>
      <c r="EG212">
        <v>30550.2</v>
      </c>
      <c r="EH212">
        <v>29884</v>
      </c>
      <c r="EI212">
        <v>39896</v>
      </c>
      <c r="EJ212">
        <v>37289.7</v>
      </c>
      <c r="EK212">
        <v>46723.3</v>
      </c>
      <c r="EL212">
        <v>44436.8</v>
      </c>
      <c r="EM212">
        <v>1.8808</v>
      </c>
      <c r="EN212">
        <v>1.85732</v>
      </c>
      <c r="EO212">
        <v>0.0303127</v>
      </c>
      <c r="EP212">
        <v>0</v>
      </c>
      <c r="EQ212">
        <v>19.4688</v>
      </c>
      <c r="ER212">
        <v>999.9</v>
      </c>
      <c r="ES212">
        <v>40.7</v>
      </c>
      <c r="ET212">
        <v>30.1</v>
      </c>
      <c r="EU212">
        <v>19.3534</v>
      </c>
      <c r="EV212">
        <v>63.741</v>
      </c>
      <c r="EW212">
        <v>23.2412</v>
      </c>
      <c r="EX212">
        <v>1</v>
      </c>
      <c r="EY212">
        <v>-0.0471265</v>
      </c>
      <c r="EZ212">
        <v>5.13341</v>
      </c>
      <c r="FA212">
        <v>20.1321</v>
      </c>
      <c r="FB212">
        <v>5.23017</v>
      </c>
      <c r="FC212">
        <v>11.9739</v>
      </c>
      <c r="FD212">
        <v>4.97155</v>
      </c>
      <c r="FE212">
        <v>3.28968</v>
      </c>
      <c r="FF212">
        <v>9999</v>
      </c>
      <c r="FG212">
        <v>9999</v>
      </c>
      <c r="FH212">
        <v>9999</v>
      </c>
      <c r="FI212">
        <v>999.9</v>
      </c>
      <c r="FJ212">
        <v>4.97293</v>
      </c>
      <c r="FK212">
        <v>1.87702</v>
      </c>
      <c r="FL212">
        <v>1.87515</v>
      </c>
      <c r="FM212">
        <v>1.87796</v>
      </c>
      <c r="FN212">
        <v>1.87468</v>
      </c>
      <c r="FO212">
        <v>1.8783</v>
      </c>
      <c r="FP212">
        <v>1.87532</v>
      </c>
      <c r="FQ212">
        <v>1.87651</v>
      </c>
      <c r="FR212">
        <v>0</v>
      </c>
      <c r="FS212">
        <v>0</v>
      </c>
      <c r="FT212">
        <v>0</v>
      </c>
      <c r="FU212">
        <v>0</v>
      </c>
      <c r="FV212" t="s">
        <v>358</v>
      </c>
      <c r="FW212" t="s">
        <v>359</v>
      </c>
      <c r="FX212" t="s">
        <v>360</v>
      </c>
      <c r="FY212" t="s">
        <v>360</v>
      </c>
      <c r="FZ212" t="s">
        <v>360</v>
      </c>
      <c r="GA212" t="s">
        <v>360</v>
      </c>
      <c r="GB212">
        <v>0</v>
      </c>
      <c r="GC212">
        <v>100</v>
      </c>
      <c r="GD212">
        <v>100</v>
      </c>
      <c r="GE212">
        <v>3.488</v>
      </c>
      <c r="GF212">
        <v>0.07770000000000001</v>
      </c>
      <c r="GG212">
        <v>1.972114183739502</v>
      </c>
      <c r="GH212">
        <v>0.004449671774874308</v>
      </c>
      <c r="GI212">
        <v>-1.829466635312074E-06</v>
      </c>
      <c r="GJ212">
        <v>4.661545964856727E-10</v>
      </c>
      <c r="GK212">
        <v>0.005649818396270764</v>
      </c>
      <c r="GL212">
        <v>0.003047750899037379</v>
      </c>
      <c r="GM212">
        <v>0.0005145890388989142</v>
      </c>
      <c r="GN212">
        <v>-5.930110997495773E-07</v>
      </c>
      <c r="GO212">
        <v>0</v>
      </c>
      <c r="GP212">
        <v>2134</v>
      </c>
      <c r="GQ212">
        <v>1</v>
      </c>
      <c r="GR212">
        <v>23</v>
      </c>
      <c r="GS212">
        <v>919.6</v>
      </c>
      <c r="GT212">
        <v>919.6</v>
      </c>
      <c r="GU212">
        <v>1.01196</v>
      </c>
      <c r="GV212">
        <v>2.55371</v>
      </c>
      <c r="GW212">
        <v>1.39893</v>
      </c>
      <c r="GX212">
        <v>2.34253</v>
      </c>
      <c r="GY212">
        <v>1.44897</v>
      </c>
      <c r="GZ212">
        <v>2.39258</v>
      </c>
      <c r="HA212">
        <v>36.4814</v>
      </c>
      <c r="HB212">
        <v>24.0087</v>
      </c>
      <c r="HC212">
        <v>18</v>
      </c>
      <c r="HD212">
        <v>490.208</v>
      </c>
      <c r="HE212">
        <v>446.538</v>
      </c>
      <c r="HF212">
        <v>13.6178</v>
      </c>
      <c r="HG212">
        <v>26.2411</v>
      </c>
      <c r="HH212">
        <v>29.9997</v>
      </c>
      <c r="HI212">
        <v>25.9777</v>
      </c>
      <c r="HJ212">
        <v>26.0247</v>
      </c>
      <c r="HK212">
        <v>20.2318</v>
      </c>
      <c r="HL212">
        <v>51.1396</v>
      </c>
      <c r="HM212">
        <v>64.2671</v>
      </c>
      <c r="HN212">
        <v>13.6513</v>
      </c>
      <c r="HO212">
        <v>366.65</v>
      </c>
      <c r="HP212">
        <v>9.009130000000001</v>
      </c>
      <c r="HQ212">
        <v>100.982</v>
      </c>
      <c r="HR212">
        <v>102.184</v>
      </c>
    </row>
    <row r="213" spans="1:226">
      <c r="A213">
        <v>197</v>
      </c>
      <c r="B213">
        <v>1679509538.6</v>
      </c>
      <c r="C213">
        <v>4282.5</v>
      </c>
      <c r="D213" t="s">
        <v>754</v>
      </c>
      <c r="E213" t="s">
        <v>755</v>
      </c>
      <c r="F213">
        <v>5</v>
      </c>
      <c r="G213" t="s">
        <v>353</v>
      </c>
      <c r="H213" t="s">
        <v>747</v>
      </c>
      <c r="I213">
        <v>1679509530.814285</v>
      </c>
      <c r="J213">
        <f>(K213)/1000</f>
        <v>0</v>
      </c>
      <c r="K213">
        <f>IF(BF213, AN213, AH213)</f>
        <v>0</v>
      </c>
      <c r="L213">
        <f>IF(BF213, AI213, AG213)</f>
        <v>0</v>
      </c>
      <c r="M213">
        <f>BH213 - IF(AU213&gt;1, L213*BB213*100.0/(AW213*BV213), 0)</f>
        <v>0</v>
      </c>
      <c r="N213">
        <f>((T213-J213/2)*M213-L213)/(T213+J213/2)</f>
        <v>0</v>
      </c>
      <c r="O213">
        <f>N213*(BO213+BP213)/1000.0</f>
        <v>0</v>
      </c>
      <c r="P213">
        <f>(BH213 - IF(AU213&gt;1, L213*BB213*100.0/(AW213*BV213), 0))*(BO213+BP213)/1000.0</f>
        <v>0</v>
      </c>
      <c r="Q213">
        <f>2.0/((1/S213-1/R213)+SIGN(S213)*SQRT((1/S213-1/R213)*(1/S213-1/R213) + 4*BC213/((BC213+1)*(BC213+1))*(2*1/S213*1/R213-1/R213*1/R213)))</f>
        <v>0</v>
      </c>
      <c r="R213">
        <f>IF(LEFT(BD213,1)&lt;&gt;"0",IF(LEFT(BD213,1)="1",3.0,BE213),$D$5+$E$5*(BV213*BO213/($K$5*1000))+$F$5*(BV213*BO213/($K$5*1000))*MAX(MIN(BB213,$J$5),$I$5)*MAX(MIN(BB213,$J$5),$I$5)+$G$5*MAX(MIN(BB213,$J$5),$I$5)*(BV213*BO213/($K$5*1000))+$H$5*(BV213*BO213/($K$5*1000))*(BV213*BO213/($K$5*1000)))</f>
        <v>0</v>
      </c>
      <c r="S213">
        <f>J213*(1000-(1000*0.61365*exp(17.502*W213/(240.97+W213))/(BO213+BP213)+BJ213)/2)/(1000*0.61365*exp(17.502*W213/(240.97+W213))/(BO213+BP213)-BJ213)</f>
        <v>0</v>
      </c>
      <c r="T213">
        <f>1/((BC213+1)/(Q213/1.6)+1/(R213/1.37)) + BC213/((BC213+1)/(Q213/1.6) + BC213/(R213/1.37))</f>
        <v>0</v>
      </c>
      <c r="U213">
        <f>(AX213*BA213)</f>
        <v>0</v>
      </c>
      <c r="V213">
        <f>(BQ213+(U213+2*0.95*5.67E-8*(((BQ213+$B$7)+273)^4-(BQ213+273)^4)-44100*J213)/(1.84*29.3*R213+8*0.95*5.67E-8*(BQ213+273)^3))</f>
        <v>0</v>
      </c>
      <c r="W213">
        <f>($C$7*BR213+$D$7*BS213+$E$7*V213)</f>
        <v>0</v>
      </c>
      <c r="X213">
        <f>0.61365*exp(17.502*W213/(240.97+W213))</f>
        <v>0</v>
      </c>
      <c r="Y213">
        <f>(Z213/AA213*100)</f>
        <v>0</v>
      </c>
      <c r="Z213">
        <f>BJ213*(BO213+BP213)/1000</f>
        <v>0</v>
      </c>
      <c r="AA213">
        <f>0.61365*exp(17.502*BQ213/(240.97+BQ213))</f>
        <v>0</v>
      </c>
      <c r="AB213">
        <f>(X213-BJ213*(BO213+BP213)/1000)</f>
        <v>0</v>
      </c>
      <c r="AC213">
        <f>(-J213*44100)</f>
        <v>0</v>
      </c>
      <c r="AD213">
        <f>2*29.3*R213*0.92*(BQ213-W213)</f>
        <v>0</v>
      </c>
      <c r="AE213">
        <f>2*0.95*5.67E-8*(((BQ213+$B$7)+273)^4-(W213+273)^4)</f>
        <v>0</v>
      </c>
      <c r="AF213">
        <f>U213+AE213+AC213+AD213</f>
        <v>0</v>
      </c>
      <c r="AG213">
        <f>BN213*AU213*(BI213-BH213*(1000-AU213*BK213)/(1000-AU213*BJ213))/(100*BB213)</f>
        <v>0</v>
      </c>
      <c r="AH213">
        <f>1000*BN213*AU213*(BJ213-BK213)/(100*BB213*(1000-AU213*BJ213))</f>
        <v>0</v>
      </c>
      <c r="AI213">
        <f>(AJ213 - AK213 - BO213*1E3/(8.314*(BQ213+273.15)) * AM213/BN213 * AL213) * BN213/(100*BB213) * (1000 - BK213)/1000</f>
        <v>0</v>
      </c>
      <c r="AJ213">
        <v>386.0201006230593</v>
      </c>
      <c r="AK213">
        <v>395.150006060606</v>
      </c>
      <c r="AL213">
        <v>-2.644771755787538</v>
      </c>
      <c r="AM213">
        <v>63.74903472312772</v>
      </c>
      <c r="AN213">
        <f>(AP213 - AO213 + BO213*1E3/(8.314*(BQ213+273.15)) * AR213/BN213 * AQ213) * BN213/(100*BB213) * 1000/(1000 - AP213)</f>
        <v>0</v>
      </c>
      <c r="AO213">
        <v>8.914900075894202</v>
      </c>
      <c r="AP213">
        <v>9.346008666666664</v>
      </c>
      <c r="AQ213">
        <v>-2.624358269242607E-05</v>
      </c>
      <c r="AR213">
        <v>101.983239414424</v>
      </c>
      <c r="AS213">
        <v>2</v>
      </c>
      <c r="AT213">
        <v>0</v>
      </c>
      <c r="AU213">
        <f>IF(AS213*$H$13&gt;=AW213,1.0,(AW213/(AW213-AS213*$H$13)))</f>
        <v>0</v>
      </c>
      <c r="AV213">
        <f>(AU213-1)*100</f>
        <v>0</v>
      </c>
      <c r="AW213">
        <f>MAX(0,($B$13+$C$13*BV213)/(1+$D$13*BV213)*BO213/(BQ213+273)*$E$13)</f>
        <v>0</v>
      </c>
      <c r="AX213">
        <f>$B$11*BW213+$C$11*BX213+$F$11*CI213*(1-CL213)</f>
        <v>0</v>
      </c>
      <c r="AY213">
        <f>AX213*AZ213</f>
        <v>0</v>
      </c>
      <c r="AZ213">
        <f>($B$11*$D$9+$C$11*$D$9+$F$11*((CV213+CN213)/MAX(CV213+CN213+CW213, 0.1)*$I$9+CW213/MAX(CV213+CN213+CW213, 0.1)*$J$9))/($B$11+$C$11+$F$11)</f>
        <v>0</v>
      </c>
      <c r="BA213">
        <f>($B$11*$K$9+$C$11*$K$9+$F$11*((CV213+CN213)/MAX(CV213+CN213+CW213, 0.1)*$P$9+CW213/MAX(CV213+CN213+CW213, 0.1)*$Q$9))/($B$11+$C$11+$F$11)</f>
        <v>0</v>
      </c>
      <c r="BB213">
        <v>1.91</v>
      </c>
      <c r="BC213">
        <v>0.5</v>
      </c>
      <c r="BD213" t="s">
        <v>355</v>
      </c>
      <c r="BE213">
        <v>2</v>
      </c>
      <c r="BF213" t="b">
        <v>1</v>
      </c>
      <c r="BG213">
        <v>1679509530.814285</v>
      </c>
      <c r="BH213">
        <v>406.9814285714285</v>
      </c>
      <c r="BI213">
        <v>397.6006785714286</v>
      </c>
      <c r="BJ213">
        <v>9.349751785714286</v>
      </c>
      <c r="BK213">
        <v>8.924701071428572</v>
      </c>
      <c r="BL213">
        <v>403.4813571428572</v>
      </c>
      <c r="BM213">
        <v>9.272077857142857</v>
      </c>
      <c r="BN213">
        <v>500.0710714285714</v>
      </c>
      <c r="BO213">
        <v>90.10586428571428</v>
      </c>
      <c r="BP213">
        <v>0.0999309142857143</v>
      </c>
      <c r="BQ213">
        <v>18.94657857142857</v>
      </c>
      <c r="BR213">
        <v>19.97058214285714</v>
      </c>
      <c r="BS213">
        <v>999.9000000000002</v>
      </c>
      <c r="BT213">
        <v>0</v>
      </c>
      <c r="BU213">
        <v>0</v>
      </c>
      <c r="BV213">
        <v>10000.5725</v>
      </c>
      <c r="BW213">
        <v>0</v>
      </c>
      <c r="BX213">
        <v>9.331093928571429</v>
      </c>
      <c r="BY213">
        <v>9.380687392857142</v>
      </c>
      <c r="BZ213">
        <v>410.8224285714286</v>
      </c>
      <c r="CA213">
        <v>401.1812142857143</v>
      </c>
      <c r="CB213">
        <v>0.4250508214285714</v>
      </c>
      <c r="CC213">
        <v>397.6006785714286</v>
      </c>
      <c r="CD213">
        <v>8.924701071428572</v>
      </c>
      <c r="CE213">
        <v>0.8424675714285712</v>
      </c>
      <c r="CF213">
        <v>0.8041679999999999</v>
      </c>
      <c r="CG213">
        <v>4.443728571428571</v>
      </c>
      <c r="CH213">
        <v>3.781083928571428</v>
      </c>
      <c r="CI213">
        <v>1999.988928571429</v>
      </c>
      <c r="CJ213">
        <v>0.9800044642857141</v>
      </c>
      <c r="CK213">
        <v>0.01999535357142857</v>
      </c>
      <c r="CL213">
        <v>0</v>
      </c>
      <c r="CM213">
        <v>2.110421428571428</v>
      </c>
      <c r="CN213">
        <v>0</v>
      </c>
      <c r="CO213">
        <v>4009.661071428572</v>
      </c>
      <c r="CP213">
        <v>17338.14642857143</v>
      </c>
      <c r="CQ213">
        <v>36.44167857142857</v>
      </c>
      <c r="CR213">
        <v>38.03542857142857</v>
      </c>
      <c r="CS213">
        <v>36.78325</v>
      </c>
      <c r="CT213">
        <v>35.91053571428571</v>
      </c>
      <c r="CU213">
        <v>35.6895</v>
      </c>
      <c r="CV213">
        <v>1959.998571428571</v>
      </c>
      <c r="CW213">
        <v>39.99035714285714</v>
      </c>
      <c r="CX213">
        <v>0</v>
      </c>
      <c r="CY213">
        <v>1679509568.7</v>
      </c>
      <c r="CZ213">
        <v>0</v>
      </c>
      <c r="DA213">
        <v>0</v>
      </c>
      <c r="DB213" t="s">
        <v>356</v>
      </c>
      <c r="DC213">
        <v>1679454360.5</v>
      </c>
      <c r="DD213">
        <v>1679454360.5</v>
      </c>
      <c r="DE213">
        <v>0</v>
      </c>
      <c r="DF213">
        <v>-0.152</v>
      </c>
      <c r="DG213">
        <v>-0.046</v>
      </c>
      <c r="DH213">
        <v>3.296</v>
      </c>
      <c r="DI213">
        <v>0.35</v>
      </c>
      <c r="DJ213">
        <v>420</v>
      </c>
      <c r="DK213">
        <v>24</v>
      </c>
      <c r="DL213">
        <v>0.27</v>
      </c>
      <c r="DM213">
        <v>0.09</v>
      </c>
      <c r="DN213">
        <v>5.521032365853658</v>
      </c>
      <c r="DO213">
        <v>73.98733517770034</v>
      </c>
      <c r="DP213">
        <v>7.410307743158849</v>
      </c>
      <c r="DQ213">
        <v>0</v>
      </c>
      <c r="DR213">
        <v>0.4259998292682927</v>
      </c>
      <c r="DS213">
        <v>-0.004356313588850306</v>
      </c>
      <c r="DT213">
        <v>0.00827524169539429</v>
      </c>
      <c r="DU213">
        <v>1</v>
      </c>
      <c r="DV213">
        <v>1</v>
      </c>
      <c r="DW213">
        <v>2</v>
      </c>
      <c r="DX213" t="s">
        <v>357</v>
      </c>
      <c r="DY213">
        <v>2.97998</v>
      </c>
      <c r="DZ213">
        <v>2.72816</v>
      </c>
      <c r="EA213">
        <v>0.08066379999999999</v>
      </c>
      <c r="EB213">
        <v>0.0788634</v>
      </c>
      <c r="EC213">
        <v>0.0538975</v>
      </c>
      <c r="ED213">
        <v>0.0525299</v>
      </c>
      <c r="EE213">
        <v>27601.3</v>
      </c>
      <c r="EF213">
        <v>27301.7</v>
      </c>
      <c r="EG213">
        <v>30551</v>
      </c>
      <c r="EH213">
        <v>29884.2</v>
      </c>
      <c r="EI213">
        <v>39897.7</v>
      </c>
      <c r="EJ213">
        <v>37292.5</v>
      </c>
      <c r="EK213">
        <v>46724.3</v>
      </c>
      <c r="EL213">
        <v>44436.9</v>
      </c>
      <c r="EM213">
        <v>1.88055</v>
      </c>
      <c r="EN213">
        <v>1.8573</v>
      </c>
      <c r="EO213">
        <v>0.0316836</v>
      </c>
      <c r="EP213">
        <v>0</v>
      </c>
      <c r="EQ213">
        <v>19.4602</v>
      </c>
      <c r="ER213">
        <v>999.9</v>
      </c>
      <c r="ES213">
        <v>40.6</v>
      </c>
      <c r="ET213">
        <v>30.1</v>
      </c>
      <c r="EU213">
        <v>19.3071</v>
      </c>
      <c r="EV213">
        <v>63.7211</v>
      </c>
      <c r="EW213">
        <v>23.113</v>
      </c>
      <c r="EX213">
        <v>1</v>
      </c>
      <c r="EY213">
        <v>-0.047561</v>
      </c>
      <c r="EZ213">
        <v>5.08944</v>
      </c>
      <c r="FA213">
        <v>20.1333</v>
      </c>
      <c r="FB213">
        <v>5.23047</v>
      </c>
      <c r="FC213">
        <v>11.974</v>
      </c>
      <c r="FD213">
        <v>4.9707</v>
      </c>
      <c r="FE213">
        <v>3.28958</v>
      </c>
      <c r="FF213">
        <v>9999</v>
      </c>
      <c r="FG213">
        <v>9999</v>
      </c>
      <c r="FH213">
        <v>9999</v>
      </c>
      <c r="FI213">
        <v>999.9</v>
      </c>
      <c r="FJ213">
        <v>4.97293</v>
      </c>
      <c r="FK213">
        <v>1.87701</v>
      </c>
      <c r="FL213">
        <v>1.87512</v>
      </c>
      <c r="FM213">
        <v>1.8779</v>
      </c>
      <c r="FN213">
        <v>1.87464</v>
      </c>
      <c r="FO213">
        <v>1.87825</v>
      </c>
      <c r="FP213">
        <v>1.87532</v>
      </c>
      <c r="FQ213">
        <v>1.87648</v>
      </c>
      <c r="FR213">
        <v>0</v>
      </c>
      <c r="FS213">
        <v>0</v>
      </c>
      <c r="FT213">
        <v>0</v>
      </c>
      <c r="FU213">
        <v>0</v>
      </c>
      <c r="FV213" t="s">
        <v>358</v>
      </c>
      <c r="FW213" t="s">
        <v>359</v>
      </c>
      <c r="FX213" t="s">
        <v>360</v>
      </c>
      <c r="FY213" t="s">
        <v>360</v>
      </c>
      <c r="FZ213" t="s">
        <v>360</v>
      </c>
      <c r="GA213" t="s">
        <v>360</v>
      </c>
      <c r="GB213">
        <v>0</v>
      </c>
      <c r="GC213">
        <v>100</v>
      </c>
      <c r="GD213">
        <v>100</v>
      </c>
      <c r="GE213">
        <v>3.446</v>
      </c>
      <c r="GF213">
        <v>0.0776</v>
      </c>
      <c r="GG213">
        <v>1.972114183739502</v>
      </c>
      <c r="GH213">
        <v>0.004449671774874308</v>
      </c>
      <c r="GI213">
        <v>-1.829466635312074E-06</v>
      </c>
      <c r="GJ213">
        <v>4.661545964856727E-10</v>
      </c>
      <c r="GK213">
        <v>0.005649818396270764</v>
      </c>
      <c r="GL213">
        <v>0.003047750899037379</v>
      </c>
      <c r="GM213">
        <v>0.0005145890388989142</v>
      </c>
      <c r="GN213">
        <v>-5.930110997495773E-07</v>
      </c>
      <c r="GO213">
        <v>0</v>
      </c>
      <c r="GP213">
        <v>2134</v>
      </c>
      <c r="GQ213">
        <v>1</v>
      </c>
      <c r="GR213">
        <v>23</v>
      </c>
      <c r="GS213">
        <v>919.6</v>
      </c>
      <c r="GT213">
        <v>919.6</v>
      </c>
      <c r="GU213">
        <v>0.977783</v>
      </c>
      <c r="GV213">
        <v>2.55005</v>
      </c>
      <c r="GW213">
        <v>1.39893</v>
      </c>
      <c r="GX213">
        <v>2.34253</v>
      </c>
      <c r="GY213">
        <v>1.44897</v>
      </c>
      <c r="GZ213">
        <v>2.45483</v>
      </c>
      <c r="HA213">
        <v>36.4814</v>
      </c>
      <c r="HB213">
        <v>24.0087</v>
      </c>
      <c r="HC213">
        <v>18</v>
      </c>
      <c r="HD213">
        <v>490.071</v>
      </c>
      <c r="HE213">
        <v>446.53</v>
      </c>
      <c r="HF213">
        <v>13.6446</v>
      </c>
      <c r="HG213">
        <v>26.2374</v>
      </c>
      <c r="HH213">
        <v>29.9996</v>
      </c>
      <c r="HI213">
        <v>25.9777</v>
      </c>
      <c r="HJ213">
        <v>26.0256</v>
      </c>
      <c r="HK213">
        <v>19.5647</v>
      </c>
      <c r="HL213">
        <v>50.8634</v>
      </c>
      <c r="HM213">
        <v>63.8754</v>
      </c>
      <c r="HN213">
        <v>13.6622</v>
      </c>
      <c r="HO213">
        <v>353.292</v>
      </c>
      <c r="HP213">
        <v>9.009130000000001</v>
      </c>
      <c r="HQ213">
        <v>100.985</v>
      </c>
      <c r="HR213">
        <v>102.184</v>
      </c>
    </row>
    <row r="214" spans="1:226">
      <c r="A214">
        <v>198</v>
      </c>
      <c r="B214">
        <v>1679509543.6</v>
      </c>
      <c r="C214">
        <v>4287.5</v>
      </c>
      <c r="D214" t="s">
        <v>756</v>
      </c>
      <c r="E214" t="s">
        <v>757</v>
      </c>
      <c r="F214">
        <v>5</v>
      </c>
      <c r="G214" t="s">
        <v>353</v>
      </c>
      <c r="H214" t="s">
        <v>747</v>
      </c>
      <c r="I214">
        <v>1679509536.1</v>
      </c>
      <c r="J214">
        <f>(K214)/1000</f>
        <v>0</v>
      </c>
      <c r="K214">
        <f>IF(BF214, AN214, AH214)</f>
        <v>0</v>
      </c>
      <c r="L214">
        <f>IF(BF214, AI214, AG214)</f>
        <v>0</v>
      </c>
      <c r="M214">
        <f>BH214 - IF(AU214&gt;1, L214*BB214*100.0/(AW214*BV214), 0)</f>
        <v>0</v>
      </c>
      <c r="N214">
        <f>((T214-J214/2)*M214-L214)/(T214+J214/2)</f>
        <v>0</v>
      </c>
      <c r="O214">
        <f>N214*(BO214+BP214)/1000.0</f>
        <v>0</v>
      </c>
      <c r="P214">
        <f>(BH214 - IF(AU214&gt;1, L214*BB214*100.0/(AW214*BV214), 0))*(BO214+BP214)/1000.0</f>
        <v>0</v>
      </c>
      <c r="Q214">
        <f>2.0/((1/S214-1/R214)+SIGN(S214)*SQRT((1/S214-1/R214)*(1/S214-1/R214) + 4*BC214/((BC214+1)*(BC214+1))*(2*1/S214*1/R214-1/R214*1/R214)))</f>
        <v>0</v>
      </c>
      <c r="R214">
        <f>IF(LEFT(BD214,1)&lt;&gt;"0",IF(LEFT(BD214,1)="1",3.0,BE214),$D$5+$E$5*(BV214*BO214/($K$5*1000))+$F$5*(BV214*BO214/($K$5*1000))*MAX(MIN(BB214,$J$5),$I$5)*MAX(MIN(BB214,$J$5),$I$5)+$G$5*MAX(MIN(BB214,$J$5),$I$5)*(BV214*BO214/($K$5*1000))+$H$5*(BV214*BO214/($K$5*1000))*(BV214*BO214/($K$5*1000)))</f>
        <v>0</v>
      </c>
      <c r="S214">
        <f>J214*(1000-(1000*0.61365*exp(17.502*W214/(240.97+W214))/(BO214+BP214)+BJ214)/2)/(1000*0.61365*exp(17.502*W214/(240.97+W214))/(BO214+BP214)-BJ214)</f>
        <v>0</v>
      </c>
      <c r="T214">
        <f>1/((BC214+1)/(Q214/1.6)+1/(R214/1.37)) + BC214/((BC214+1)/(Q214/1.6) + BC214/(R214/1.37))</f>
        <v>0</v>
      </c>
      <c r="U214">
        <f>(AX214*BA214)</f>
        <v>0</v>
      </c>
      <c r="V214">
        <f>(BQ214+(U214+2*0.95*5.67E-8*(((BQ214+$B$7)+273)^4-(BQ214+273)^4)-44100*J214)/(1.84*29.3*R214+8*0.95*5.67E-8*(BQ214+273)^3))</f>
        <v>0</v>
      </c>
      <c r="W214">
        <f>($C$7*BR214+$D$7*BS214+$E$7*V214)</f>
        <v>0</v>
      </c>
      <c r="X214">
        <f>0.61365*exp(17.502*W214/(240.97+W214))</f>
        <v>0</v>
      </c>
      <c r="Y214">
        <f>(Z214/AA214*100)</f>
        <v>0</v>
      </c>
      <c r="Z214">
        <f>BJ214*(BO214+BP214)/1000</f>
        <v>0</v>
      </c>
      <c r="AA214">
        <f>0.61365*exp(17.502*BQ214/(240.97+BQ214))</f>
        <v>0</v>
      </c>
      <c r="AB214">
        <f>(X214-BJ214*(BO214+BP214)/1000)</f>
        <v>0</v>
      </c>
      <c r="AC214">
        <f>(-J214*44100)</f>
        <v>0</v>
      </c>
      <c r="AD214">
        <f>2*29.3*R214*0.92*(BQ214-W214)</f>
        <v>0</v>
      </c>
      <c r="AE214">
        <f>2*0.95*5.67E-8*(((BQ214+$B$7)+273)^4-(W214+273)^4)</f>
        <v>0</v>
      </c>
      <c r="AF214">
        <f>U214+AE214+AC214+AD214</f>
        <v>0</v>
      </c>
      <c r="AG214">
        <f>BN214*AU214*(BI214-BH214*(1000-AU214*BK214)/(1000-AU214*BJ214))/(100*BB214)</f>
        <v>0</v>
      </c>
      <c r="AH214">
        <f>1000*BN214*AU214*(BJ214-BK214)/(100*BB214*(1000-AU214*BJ214))</f>
        <v>0</v>
      </c>
      <c r="AI214">
        <f>(AJ214 - AK214 - BO214*1E3/(8.314*(BQ214+273.15)) * AM214/BN214 * AL214) * BN214/(100*BB214) * (1000 - BK214)/1000</f>
        <v>0</v>
      </c>
      <c r="AJ214">
        <v>369.3013099314841</v>
      </c>
      <c r="AK214">
        <v>380.2317030303029</v>
      </c>
      <c r="AL214">
        <v>-3.025261954666748</v>
      </c>
      <c r="AM214">
        <v>63.74903472312772</v>
      </c>
      <c r="AN214">
        <f>(AP214 - AO214 + BO214*1E3/(8.314*(BQ214+273.15)) * AR214/BN214 * AQ214) * BN214/(100*BB214) * 1000/(1000 - AP214)</f>
        <v>0</v>
      </c>
      <c r="AO214">
        <v>8.906764060522121</v>
      </c>
      <c r="AP214">
        <v>9.338036000000001</v>
      </c>
      <c r="AQ214">
        <v>-3.320327781794844E-05</v>
      </c>
      <c r="AR214">
        <v>101.983239414424</v>
      </c>
      <c r="AS214">
        <v>2</v>
      </c>
      <c r="AT214">
        <v>0</v>
      </c>
      <c r="AU214">
        <f>IF(AS214*$H$13&gt;=AW214,1.0,(AW214/(AW214-AS214*$H$13)))</f>
        <v>0</v>
      </c>
      <c r="AV214">
        <f>(AU214-1)*100</f>
        <v>0</v>
      </c>
      <c r="AW214">
        <f>MAX(0,($B$13+$C$13*BV214)/(1+$D$13*BV214)*BO214/(BQ214+273)*$E$13)</f>
        <v>0</v>
      </c>
      <c r="AX214">
        <f>$B$11*BW214+$C$11*BX214+$F$11*CI214*(1-CL214)</f>
        <v>0</v>
      </c>
      <c r="AY214">
        <f>AX214*AZ214</f>
        <v>0</v>
      </c>
      <c r="AZ214">
        <f>($B$11*$D$9+$C$11*$D$9+$F$11*((CV214+CN214)/MAX(CV214+CN214+CW214, 0.1)*$I$9+CW214/MAX(CV214+CN214+CW214, 0.1)*$J$9))/($B$11+$C$11+$F$11)</f>
        <v>0</v>
      </c>
      <c r="BA214">
        <f>($B$11*$K$9+$C$11*$K$9+$F$11*((CV214+CN214)/MAX(CV214+CN214+CW214, 0.1)*$P$9+CW214/MAX(CV214+CN214+CW214, 0.1)*$Q$9))/($B$11+$C$11+$F$11)</f>
        <v>0</v>
      </c>
      <c r="BB214">
        <v>1.91</v>
      </c>
      <c r="BC214">
        <v>0.5</v>
      </c>
      <c r="BD214" t="s">
        <v>355</v>
      </c>
      <c r="BE214">
        <v>2</v>
      </c>
      <c r="BF214" t="b">
        <v>1</v>
      </c>
      <c r="BG214">
        <v>1679509536.1</v>
      </c>
      <c r="BH214">
        <v>395.890037037037</v>
      </c>
      <c r="BI214">
        <v>381.1374814814815</v>
      </c>
      <c r="BJ214">
        <v>9.347151851851851</v>
      </c>
      <c r="BK214">
        <v>8.917717037037036</v>
      </c>
      <c r="BL214">
        <v>392.4255555555556</v>
      </c>
      <c r="BM214">
        <v>9.269508888888888</v>
      </c>
      <c r="BN214">
        <v>500.0559259259259</v>
      </c>
      <c r="BO214">
        <v>90.10588888888888</v>
      </c>
      <c r="BP214">
        <v>0.09995218518518519</v>
      </c>
      <c r="BQ214">
        <v>18.94495185185185</v>
      </c>
      <c r="BR214">
        <v>19.9775</v>
      </c>
      <c r="BS214">
        <v>999.9000000000001</v>
      </c>
      <c r="BT214">
        <v>0</v>
      </c>
      <c r="BU214">
        <v>0</v>
      </c>
      <c r="BV214">
        <v>9996.058148148148</v>
      </c>
      <c r="BW214">
        <v>0</v>
      </c>
      <c r="BX214">
        <v>9.339323333333335</v>
      </c>
      <c r="BY214">
        <v>14.75258555555556</v>
      </c>
      <c r="BZ214">
        <v>399.6254814814815</v>
      </c>
      <c r="CA214">
        <v>384.5670740740741</v>
      </c>
      <c r="CB214">
        <v>0.4294350740740742</v>
      </c>
      <c r="CC214">
        <v>381.1374814814815</v>
      </c>
      <c r="CD214">
        <v>8.917717037037036</v>
      </c>
      <c r="CE214">
        <v>0.8422336666666668</v>
      </c>
      <c r="CF214">
        <v>0.803538925925926</v>
      </c>
      <c r="CG214">
        <v>4.439762222222223</v>
      </c>
      <c r="CH214">
        <v>3.769966666666667</v>
      </c>
      <c r="CI214">
        <v>1999.96074074074</v>
      </c>
      <c r="CJ214">
        <v>0.9800041111111111</v>
      </c>
      <c r="CK214">
        <v>0.01999571851851852</v>
      </c>
      <c r="CL214">
        <v>0</v>
      </c>
      <c r="CM214">
        <v>2.084788888888889</v>
      </c>
      <c r="CN214">
        <v>0</v>
      </c>
      <c r="CO214">
        <v>4009.47037037037</v>
      </c>
      <c r="CP214">
        <v>17337.91111111111</v>
      </c>
      <c r="CQ214">
        <v>36.43481481481482</v>
      </c>
      <c r="CR214">
        <v>38.01837037037038</v>
      </c>
      <c r="CS214">
        <v>36.82381481481481</v>
      </c>
      <c r="CT214">
        <v>35.90962962962963</v>
      </c>
      <c r="CU214">
        <v>35.68725925925926</v>
      </c>
      <c r="CV214">
        <v>1959.97037037037</v>
      </c>
      <c r="CW214">
        <v>39.99037037037037</v>
      </c>
      <c r="CX214">
        <v>0</v>
      </c>
      <c r="CY214">
        <v>1679509573.5</v>
      </c>
      <c r="CZ214">
        <v>0</v>
      </c>
      <c r="DA214">
        <v>0</v>
      </c>
      <c r="DB214" t="s">
        <v>356</v>
      </c>
      <c r="DC214">
        <v>1679454360.5</v>
      </c>
      <c r="DD214">
        <v>1679454360.5</v>
      </c>
      <c r="DE214">
        <v>0</v>
      </c>
      <c r="DF214">
        <v>-0.152</v>
      </c>
      <c r="DG214">
        <v>-0.046</v>
      </c>
      <c r="DH214">
        <v>3.296</v>
      </c>
      <c r="DI214">
        <v>0.35</v>
      </c>
      <c r="DJ214">
        <v>420</v>
      </c>
      <c r="DK214">
        <v>24</v>
      </c>
      <c r="DL214">
        <v>0.27</v>
      </c>
      <c r="DM214">
        <v>0.09</v>
      </c>
      <c r="DN214">
        <v>11.561275175</v>
      </c>
      <c r="DO214">
        <v>60.48973565853659</v>
      </c>
      <c r="DP214">
        <v>6.041541207312538</v>
      </c>
      <c r="DQ214">
        <v>0</v>
      </c>
      <c r="DR214">
        <v>0.4272055</v>
      </c>
      <c r="DS214">
        <v>0.05535685553470717</v>
      </c>
      <c r="DT214">
        <v>0.008413773656927075</v>
      </c>
      <c r="DU214">
        <v>1</v>
      </c>
      <c r="DV214">
        <v>1</v>
      </c>
      <c r="DW214">
        <v>2</v>
      </c>
      <c r="DX214" t="s">
        <v>357</v>
      </c>
      <c r="DY214">
        <v>2.98008</v>
      </c>
      <c r="DZ214">
        <v>2.72839</v>
      </c>
      <c r="EA214">
        <v>0.0782702</v>
      </c>
      <c r="EB214">
        <v>0.0762245</v>
      </c>
      <c r="EC214">
        <v>0.0538598</v>
      </c>
      <c r="ED214">
        <v>0.0524645</v>
      </c>
      <c r="EE214">
        <v>27672.8</v>
      </c>
      <c r="EF214">
        <v>27379.7</v>
      </c>
      <c r="EG214">
        <v>30550.6</v>
      </c>
      <c r="EH214">
        <v>29883.9</v>
      </c>
      <c r="EI214">
        <v>39899</v>
      </c>
      <c r="EJ214">
        <v>37294.8</v>
      </c>
      <c r="EK214">
        <v>46724.1</v>
      </c>
      <c r="EL214">
        <v>44436.7</v>
      </c>
      <c r="EM214">
        <v>1.8805</v>
      </c>
      <c r="EN214">
        <v>1.8572</v>
      </c>
      <c r="EO214">
        <v>0.031963</v>
      </c>
      <c r="EP214">
        <v>0</v>
      </c>
      <c r="EQ214">
        <v>19.4518</v>
      </c>
      <c r="ER214">
        <v>999.9</v>
      </c>
      <c r="ES214">
        <v>40.5</v>
      </c>
      <c r="ET214">
        <v>30.1</v>
      </c>
      <c r="EU214">
        <v>19.26</v>
      </c>
      <c r="EV214">
        <v>63.6711</v>
      </c>
      <c r="EW214">
        <v>23.2212</v>
      </c>
      <c r="EX214">
        <v>1</v>
      </c>
      <c r="EY214">
        <v>-0.0476245</v>
      </c>
      <c r="EZ214">
        <v>5.10212</v>
      </c>
      <c r="FA214">
        <v>20.1326</v>
      </c>
      <c r="FB214">
        <v>5.23017</v>
      </c>
      <c r="FC214">
        <v>11.9737</v>
      </c>
      <c r="FD214">
        <v>4.9708</v>
      </c>
      <c r="FE214">
        <v>3.28935</v>
      </c>
      <c r="FF214">
        <v>9999</v>
      </c>
      <c r="FG214">
        <v>9999</v>
      </c>
      <c r="FH214">
        <v>9999</v>
      </c>
      <c r="FI214">
        <v>999.9</v>
      </c>
      <c r="FJ214">
        <v>4.97293</v>
      </c>
      <c r="FK214">
        <v>1.877</v>
      </c>
      <c r="FL214">
        <v>1.87512</v>
      </c>
      <c r="FM214">
        <v>1.8779</v>
      </c>
      <c r="FN214">
        <v>1.87463</v>
      </c>
      <c r="FO214">
        <v>1.87824</v>
      </c>
      <c r="FP214">
        <v>1.87531</v>
      </c>
      <c r="FQ214">
        <v>1.87648</v>
      </c>
      <c r="FR214">
        <v>0</v>
      </c>
      <c r="FS214">
        <v>0</v>
      </c>
      <c r="FT214">
        <v>0</v>
      </c>
      <c r="FU214">
        <v>0</v>
      </c>
      <c r="FV214" t="s">
        <v>358</v>
      </c>
      <c r="FW214" t="s">
        <v>359</v>
      </c>
      <c r="FX214" t="s">
        <v>360</v>
      </c>
      <c r="FY214" t="s">
        <v>360</v>
      </c>
      <c r="FZ214" t="s">
        <v>360</v>
      </c>
      <c r="GA214" t="s">
        <v>360</v>
      </c>
      <c r="GB214">
        <v>0</v>
      </c>
      <c r="GC214">
        <v>100</v>
      </c>
      <c r="GD214">
        <v>100</v>
      </c>
      <c r="GE214">
        <v>3.397</v>
      </c>
      <c r="GF214">
        <v>0.0775</v>
      </c>
      <c r="GG214">
        <v>1.972114183739502</v>
      </c>
      <c r="GH214">
        <v>0.004449671774874308</v>
      </c>
      <c r="GI214">
        <v>-1.829466635312074E-06</v>
      </c>
      <c r="GJ214">
        <v>4.661545964856727E-10</v>
      </c>
      <c r="GK214">
        <v>0.005649818396270764</v>
      </c>
      <c r="GL214">
        <v>0.003047750899037379</v>
      </c>
      <c r="GM214">
        <v>0.0005145890388989142</v>
      </c>
      <c r="GN214">
        <v>-5.930110997495773E-07</v>
      </c>
      <c r="GO214">
        <v>0</v>
      </c>
      <c r="GP214">
        <v>2134</v>
      </c>
      <c r="GQ214">
        <v>1</v>
      </c>
      <c r="GR214">
        <v>23</v>
      </c>
      <c r="GS214">
        <v>919.7</v>
      </c>
      <c r="GT214">
        <v>919.7</v>
      </c>
      <c r="GU214">
        <v>0.942383</v>
      </c>
      <c r="GV214">
        <v>2.54639</v>
      </c>
      <c r="GW214">
        <v>1.39893</v>
      </c>
      <c r="GX214">
        <v>2.34131</v>
      </c>
      <c r="GY214">
        <v>1.44897</v>
      </c>
      <c r="GZ214">
        <v>2.49878</v>
      </c>
      <c r="HA214">
        <v>36.4814</v>
      </c>
      <c r="HB214">
        <v>24.0087</v>
      </c>
      <c r="HC214">
        <v>18</v>
      </c>
      <c r="HD214">
        <v>490.054</v>
      </c>
      <c r="HE214">
        <v>446.469</v>
      </c>
      <c r="HF214">
        <v>13.6629</v>
      </c>
      <c r="HG214">
        <v>26.2345</v>
      </c>
      <c r="HH214">
        <v>29.9998</v>
      </c>
      <c r="HI214">
        <v>25.9791</v>
      </c>
      <c r="HJ214">
        <v>26.0258</v>
      </c>
      <c r="HK214">
        <v>18.84</v>
      </c>
      <c r="HL214">
        <v>50.5597</v>
      </c>
      <c r="HM214">
        <v>63.8754</v>
      </c>
      <c r="HN214">
        <v>13.6739</v>
      </c>
      <c r="HO214">
        <v>333.218</v>
      </c>
      <c r="HP214">
        <v>9.009130000000001</v>
      </c>
      <c r="HQ214">
        <v>100.984</v>
      </c>
      <c r="HR214">
        <v>102.183</v>
      </c>
    </row>
    <row r="215" spans="1:226">
      <c r="A215">
        <v>199</v>
      </c>
      <c r="B215">
        <v>1679509548.6</v>
      </c>
      <c r="C215">
        <v>4292.5</v>
      </c>
      <c r="D215" t="s">
        <v>758</v>
      </c>
      <c r="E215" t="s">
        <v>759</v>
      </c>
      <c r="F215">
        <v>5</v>
      </c>
      <c r="G215" t="s">
        <v>353</v>
      </c>
      <c r="H215" t="s">
        <v>747</v>
      </c>
      <c r="I215">
        <v>1679509540.814285</v>
      </c>
      <c r="J215">
        <f>(K215)/1000</f>
        <v>0</v>
      </c>
      <c r="K215">
        <f>IF(BF215, AN215, AH215)</f>
        <v>0</v>
      </c>
      <c r="L215">
        <f>IF(BF215, AI215, AG215)</f>
        <v>0</v>
      </c>
      <c r="M215">
        <f>BH215 - IF(AU215&gt;1, L215*BB215*100.0/(AW215*BV215), 0)</f>
        <v>0</v>
      </c>
      <c r="N215">
        <f>((T215-J215/2)*M215-L215)/(T215+J215/2)</f>
        <v>0</v>
      </c>
      <c r="O215">
        <f>N215*(BO215+BP215)/1000.0</f>
        <v>0</v>
      </c>
      <c r="P215">
        <f>(BH215 - IF(AU215&gt;1, L215*BB215*100.0/(AW215*BV215), 0))*(BO215+BP215)/1000.0</f>
        <v>0</v>
      </c>
      <c r="Q215">
        <f>2.0/((1/S215-1/R215)+SIGN(S215)*SQRT((1/S215-1/R215)*(1/S215-1/R215) + 4*BC215/((BC215+1)*(BC215+1))*(2*1/S215*1/R215-1/R215*1/R215)))</f>
        <v>0</v>
      </c>
      <c r="R215">
        <f>IF(LEFT(BD215,1)&lt;&gt;"0",IF(LEFT(BD215,1)="1",3.0,BE215),$D$5+$E$5*(BV215*BO215/($K$5*1000))+$F$5*(BV215*BO215/($K$5*1000))*MAX(MIN(BB215,$J$5),$I$5)*MAX(MIN(BB215,$J$5),$I$5)+$G$5*MAX(MIN(BB215,$J$5),$I$5)*(BV215*BO215/($K$5*1000))+$H$5*(BV215*BO215/($K$5*1000))*(BV215*BO215/($K$5*1000)))</f>
        <v>0</v>
      </c>
      <c r="S215">
        <f>J215*(1000-(1000*0.61365*exp(17.502*W215/(240.97+W215))/(BO215+BP215)+BJ215)/2)/(1000*0.61365*exp(17.502*W215/(240.97+W215))/(BO215+BP215)-BJ215)</f>
        <v>0</v>
      </c>
      <c r="T215">
        <f>1/((BC215+1)/(Q215/1.6)+1/(R215/1.37)) + BC215/((BC215+1)/(Q215/1.6) + BC215/(R215/1.37))</f>
        <v>0</v>
      </c>
      <c r="U215">
        <f>(AX215*BA215)</f>
        <v>0</v>
      </c>
      <c r="V215">
        <f>(BQ215+(U215+2*0.95*5.67E-8*(((BQ215+$B$7)+273)^4-(BQ215+273)^4)-44100*J215)/(1.84*29.3*R215+8*0.95*5.67E-8*(BQ215+273)^3))</f>
        <v>0</v>
      </c>
      <c r="W215">
        <f>($C$7*BR215+$D$7*BS215+$E$7*V215)</f>
        <v>0</v>
      </c>
      <c r="X215">
        <f>0.61365*exp(17.502*W215/(240.97+W215))</f>
        <v>0</v>
      </c>
      <c r="Y215">
        <f>(Z215/AA215*100)</f>
        <v>0</v>
      </c>
      <c r="Z215">
        <f>BJ215*(BO215+BP215)/1000</f>
        <v>0</v>
      </c>
      <c r="AA215">
        <f>0.61365*exp(17.502*BQ215/(240.97+BQ215))</f>
        <v>0</v>
      </c>
      <c r="AB215">
        <f>(X215-BJ215*(BO215+BP215)/1000)</f>
        <v>0</v>
      </c>
      <c r="AC215">
        <f>(-J215*44100)</f>
        <v>0</v>
      </c>
      <c r="AD215">
        <f>2*29.3*R215*0.92*(BQ215-W215)</f>
        <v>0</v>
      </c>
      <c r="AE215">
        <f>2*0.95*5.67E-8*(((BQ215+$B$7)+273)^4-(W215+273)^4)</f>
        <v>0</v>
      </c>
      <c r="AF215">
        <f>U215+AE215+AC215+AD215</f>
        <v>0</v>
      </c>
      <c r="AG215">
        <f>BN215*AU215*(BI215-BH215*(1000-AU215*BK215)/(1000-AU215*BJ215))/(100*BB215)</f>
        <v>0</v>
      </c>
      <c r="AH215">
        <f>1000*BN215*AU215*(BJ215-BK215)/(100*BB215*(1000-AU215*BJ215))</f>
        <v>0</v>
      </c>
      <c r="AI215">
        <f>(AJ215 - AK215 - BO215*1E3/(8.314*(BQ215+273.15)) * AM215/BN215 * AL215) * BN215/(100*BB215) * (1000 - BK215)/1000</f>
        <v>0</v>
      </c>
      <c r="AJ215">
        <v>353.4909756087043</v>
      </c>
      <c r="AK215">
        <v>364.8090666666665</v>
      </c>
      <c r="AL215">
        <v>-3.09921418860884</v>
      </c>
      <c r="AM215">
        <v>63.74903472312772</v>
      </c>
      <c r="AN215">
        <f>(AP215 - AO215 + BO215*1E3/(8.314*(BQ215+273.15)) * AR215/BN215 * AQ215) * BN215/(100*BB215) * 1000/(1000 - AP215)</f>
        <v>0</v>
      </c>
      <c r="AO215">
        <v>8.929310053429187</v>
      </c>
      <c r="AP215">
        <v>9.336260303030302</v>
      </c>
      <c r="AQ215">
        <v>-4.11905787376894E-06</v>
      </c>
      <c r="AR215">
        <v>101.983239414424</v>
      </c>
      <c r="AS215">
        <v>2</v>
      </c>
      <c r="AT215">
        <v>0</v>
      </c>
      <c r="AU215">
        <f>IF(AS215*$H$13&gt;=AW215,1.0,(AW215/(AW215-AS215*$H$13)))</f>
        <v>0</v>
      </c>
      <c r="AV215">
        <f>(AU215-1)*100</f>
        <v>0</v>
      </c>
      <c r="AW215">
        <f>MAX(0,($B$13+$C$13*BV215)/(1+$D$13*BV215)*BO215/(BQ215+273)*$E$13)</f>
        <v>0</v>
      </c>
      <c r="AX215">
        <f>$B$11*BW215+$C$11*BX215+$F$11*CI215*(1-CL215)</f>
        <v>0</v>
      </c>
      <c r="AY215">
        <f>AX215*AZ215</f>
        <v>0</v>
      </c>
      <c r="AZ215">
        <f>($B$11*$D$9+$C$11*$D$9+$F$11*((CV215+CN215)/MAX(CV215+CN215+CW215, 0.1)*$I$9+CW215/MAX(CV215+CN215+CW215, 0.1)*$J$9))/($B$11+$C$11+$F$11)</f>
        <v>0</v>
      </c>
      <c r="BA215">
        <f>($B$11*$K$9+$C$11*$K$9+$F$11*((CV215+CN215)/MAX(CV215+CN215+CW215, 0.1)*$P$9+CW215/MAX(CV215+CN215+CW215, 0.1)*$Q$9))/($B$11+$C$11+$F$11)</f>
        <v>0</v>
      </c>
      <c r="BB215">
        <v>1.91</v>
      </c>
      <c r="BC215">
        <v>0.5</v>
      </c>
      <c r="BD215" t="s">
        <v>355</v>
      </c>
      <c r="BE215">
        <v>2</v>
      </c>
      <c r="BF215" t="b">
        <v>1</v>
      </c>
      <c r="BG215">
        <v>1679509540.814285</v>
      </c>
      <c r="BH215">
        <v>383.1258571428572</v>
      </c>
      <c r="BI215">
        <v>365.9477857142857</v>
      </c>
      <c r="BJ215">
        <v>9.341956428571427</v>
      </c>
      <c r="BK215">
        <v>8.916134642857143</v>
      </c>
      <c r="BL215">
        <v>379.7026071428572</v>
      </c>
      <c r="BM215">
        <v>9.264376428571429</v>
      </c>
      <c r="BN215">
        <v>500.0477857142858</v>
      </c>
      <c r="BO215">
        <v>90.10653214285715</v>
      </c>
      <c r="BP215">
        <v>0.100004225</v>
      </c>
      <c r="BQ215">
        <v>18.94366785714286</v>
      </c>
      <c r="BR215">
        <v>19.98221785714286</v>
      </c>
      <c r="BS215">
        <v>999.9000000000002</v>
      </c>
      <c r="BT215">
        <v>0</v>
      </c>
      <c r="BU215">
        <v>0</v>
      </c>
      <c r="BV215">
        <v>9995.618571428571</v>
      </c>
      <c r="BW215">
        <v>0</v>
      </c>
      <c r="BX215">
        <v>9.339222857142857</v>
      </c>
      <c r="BY215">
        <v>17.17802142857143</v>
      </c>
      <c r="BZ215">
        <v>386.7388928571428</v>
      </c>
      <c r="CA215">
        <v>369.24</v>
      </c>
      <c r="CB215">
        <v>0.4258218571428572</v>
      </c>
      <c r="CC215">
        <v>365.9477857142857</v>
      </c>
      <c r="CD215">
        <v>8.916134642857143</v>
      </c>
      <c r="CE215">
        <v>0.8417715</v>
      </c>
      <c r="CF215">
        <v>0.8034020357142857</v>
      </c>
      <c r="CG215">
        <v>4.431922857142857</v>
      </c>
      <c r="CH215">
        <v>3.767545714285714</v>
      </c>
      <c r="CI215">
        <v>1999.987142857143</v>
      </c>
      <c r="CJ215">
        <v>0.9800042499999998</v>
      </c>
      <c r="CK215">
        <v>0.019995575</v>
      </c>
      <c r="CL215">
        <v>0</v>
      </c>
      <c r="CM215">
        <v>2.028728571428571</v>
      </c>
      <c r="CN215">
        <v>0</v>
      </c>
      <c r="CO215">
        <v>4009.557142857143</v>
      </c>
      <c r="CP215">
        <v>17338.13928571429</v>
      </c>
      <c r="CQ215">
        <v>36.41032142857143</v>
      </c>
      <c r="CR215">
        <v>38.00221428571428</v>
      </c>
      <c r="CS215">
        <v>36.78325</v>
      </c>
      <c r="CT215">
        <v>35.92182142857143</v>
      </c>
      <c r="CU215">
        <v>35.69385714285715</v>
      </c>
      <c r="CV215">
        <v>1959.996785714286</v>
      </c>
      <c r="CW215">
        <v>39.99035714285714</v>
      </c>
      <c r="CX215">
        <v>0</v>
      </c>
      <c r="CY215">
        <v>1679509578.3</v>
      </c>
      <c r="CZ215">
        <v>0</v>
      </c>
      <c r="DA215">
        <v>0</v>
      </c>
      <c r="DB215" t="s">
        <v>356</v>
      </c>
      <c r="DC215">
        <v>1679454360.5</v>
      </c>
      <c r="DD215">
        <v>1679454360.5</v>
      </c>
      <c r="DE215">
        <v>0</v>
      </c>
      <c r="DF215">
        <v>-0.152</v>
      </c>
      <c r="DG215">
        <v>-0.046</v>
      </c>
      <c r="DH215">
        <v>3.296</v>
      </c>
      <c r="DI215">
        <v>0.35</v>
      </c>
      <c r="DJ215">
        <v>420</v>
      </c>
      <c r="DK215">
        <v>24</v>
      </c>
      <c r="DL215">
        <v>0.27</v>
      </c>
      <c r="DM215">
        <v>0.09</v>
      </c>
      <c r="DN215">
        <v>14.903612</v>
      </c>
      <c r="DO215">
        <v>36.85903227016883</v>
      </c>
      <c r="DP215">
        <v>3.795600870421046</v>
      </c>
      <c r="DQ215">
        <v>0</v>
      </c>
      <c r="DR215">
        <v>0.42593225</v>
      </c>
      <c r="DS215">
        <v>0.01196683677298203</v>
      </c>
      <c r="DT215">
        <v>0.01066987802823912</v>
      </c>
      <c r="DU215">
        <v>1</v>
      </c>
      <c r="DV215">
        <v>1</v>
      </c>
      <c r="DW215">
        <v>2</v>
      </c>
      <c r="DX215" t="s">
        <v>357</v>
      </c>
      <c r="DY215">
        <v>2.97994</v>
      </c>
      <c r="DZ215">
        <v>2.72823</v>
      </c>
      <c r="EA215">
        <v>0.0757559</v>
      </c>
      <c r="EB215">
        <v>0.07346129999999999</v>
      </c>
      <c r="EC215">
        <v>0.0538639</v>
      </c>
      <c r="ED215">
        <v>0.0526393</v>
      </c>
      <c r="EE215">
        <v>27748.1</v>
      </c>
      <c r="EF215">
        <v>27461.9</v>
      </c>
      <c r="EG215">
        <v>30550.3</v>
      </c>
      <c r="EH215">
        <v>29884.2</v>
      </c>
      <c r="EI215">
        <v>39898.2</v>
      </c>
      <c r="EJ215">
        <v>37288.2</v>
      </c>
      <c r="EK215">
        <v>46723.6</v>
      </c>
      <c r="EL215">
        <v>44437.4</v>
      </c>
      <c r="EM215">
        <v>1.88043</v>
      </c>
      <c r="EN215">
        <v>1.85695</v>
      </c>
      <c r="EO215">
        <v>0.0320524</v>
      </c>
      <c r="EP215">
        <v>0</v>
      </c>
      <c r="EQ215">
        <v>19.4435</v>
      </c>
      <c r="ER215">
        <v>999.9</v>
      </c>
      <c r="ES215">
        <v>40.4</v>
      </c>
      <c r="ET215">
        <v>30.1</v>
      </c>
      <c r="EU215">
        <v>19.211</v>
      </c>
      <c r="EV215">
        <v>63.7111</v>
      </c>
      <c r="EW215">
        <v>23.5337</v>
      </c>
      <c r="EX215">
        <v>1</v>
      </c>
      <c r="EY215">
        <v>-0.0479649</v>
      </c>
      <c r="EZ215">
        <v>5.10132</v>
      </c>
      <c r="FA215">
        <v>20.1327</v>
      </c>
      <c r="FB215">
        <v>5.23197</v>
      </c>
      <c r="FC215">
        <v>11.9737</v>
      </c>
      <c r="FD215">
        <v>4.9715</v>
      </c>
      <c r="FE215">
        <v>3.28965</v>
      </c>
      <c r="FF215">
        <v>9999</v>
      </c>
      <c r="FG215">
        <v>9999</v>
      </c>
      <c r="FH215">
        <v>9999</v>
      </c>
      <c r="FI215">
        <v>999.9</v>
      </c>
      <c r="FJ215">
        <v>4.97291</v>
      </c>
      <c r="FK215">
        <v>1.87701</v>
      </c>
      <c r="FL215">
        <v>1.87513</v>
      </c>
      <c r="FM215">
        <v>1.87791</v>
      </c>
      <c r="FN215">
        <v>1.87465</v>
      </c>
      <c r="FO215">
        <v>1.87828</v>
      </c>
      <c r="FP215">
        <v>1.87532</v>
      </c>
      <c r="FQ215">
        <v>1.87648</v>
      </c>
      <c r="FR215">
        <v>0</v>
      </c>
      <c r="FS215">
        <v>0</v>
      </c>
      <c r="FT215">
        <v>0</v>
      </c>
      <c r="FU215">
        <v>0</v>
      </c>
      <c r="FV215" t="s">
        <v>358</v>
      </c>
      <c r="FW215" t="s">
        <v>359</v>
      </c>
      <c r="FX215" t="s">
        <v>360</v>
      </c>
      <c r="FY215" t="s">
        <v>360</v>
      </c>
      <c r="FZ215" t="s">
        <v>360</v>
      </c>
      <c r="GA215" t="s">
        <v>360</v>
      </c>
      <c r="GB215">
        <v>0</v>
      </c>
      <c r="GC215">
        <v>100</v>
      </c>
      <c r="GD215">
        <v>100</v>
      </c>
      <c r="GE215">
        <v>3.347</v>
      </c>
      <c r="GF215">
        <v>0.0775</v>
      </c>
      <c r="GG215">
        <v>1.972114183739502</v>
      </c>
      <c r="GH215">
        <v>0.004449671774874308</v>
      </c>
      <c r="GI215">
        <v>-1.829466635312074E-06</v>
      </c>
      <c r="GJ215">
        <v>4.661545964856727E-10</v>
      </c>
      <c r="GK215">
        <v>0.005649818396270764</v>
      </c>
      <c r="GL215">
        <v>0.003047750899037379</v>
      </c>
      <c r="GM215">
        <v>0.0005145890388989142</v>
      </c>
      <c r="GN215">
        <v>-5.930110997495773E-07</v>
      </c>
      <c r="GO215">
        <v>0</v>
      </c>
      <c r="GP215">
        <v>2134</v>
      </c>
      <c r="GQ215">
        <v>1</v>
      </c>
      <c r="GR215">
        <v>23</v>
      </c>
      <c r="GS215">
        <v>919.8</v>
      </c>
      <c r="GT215">
        <v>919.8</v>
      </c>
      <c r="GU215">
        <v>0.908203</v>
      </c>
      <c r="GV215">
        <v>2.5415</v>
      </c>
      <c r="GW215">
        <v>1.39893</v>
      </c>
      <c r="GX215">
        <v>2.34131</v>
      </c>
      <c r="GY215">
        <v>1.44897</v>
      </c>
      <c r="GZ215">
        <v>2.48413</v>
      </c>
      <c r="HA215">
        <v>36.4814</v>
      </c>
      <c r="HB215">
        <v>24.0175</v>
      </c>
      <c r="HC215">
        <v>18</v>
      </c>
      <c r="HD215">
        <v>490.018</v>
      </c>
      <c r="HE215">
        <v>446.331</v>
      </c>
      <c r="HF215">
        <v>13.6758</v>
      </c>
      <c r="HG215">
        <v>26.2308</v>
      </c>
      <c r="HH215">
        <v>29.9999</v>
      </c>
      <c r="HI215">
        <v>25.9799</v>
      </c>
      <c r="HJ215">
        <v>26.0278</v>
      </c>
      <c r="HK215">
        <v>18.1724</v>
      </c>
      <c r="HL215">
        <v>50.5597</v>
      </c>
      <c r="HM215">
        <v>63.4976</v>
      </c>
      <c r="HN215">
        <v>13.6884</v>
      </c>
      <c r="HO215">
        <v>319.573</v>
      </c>
      <c r="HP215">
        <v>9.009130000000001</v>
      </c>
      <c r="HQ215">
        <v>100.983</v>
      </c>
      <c r="HR215">
        <v>102.185</v>
      </c>
    </row>
    <row r="216" spans="1:226">
      <c r="A216">
        <v>200</v>
      </c>
      <c r="B216">
        <v>1679509553.6</v>
      </c>
      <c r="C216">
        <v>4297.5</v>
      </c>
      <c r="D216" t="s">
        <v>760</v>
      </c>
      <c r="E216" t="s">
        <v>761</v>
      </c>
      <c r="F216">
        <v>5</v>
      </c>
      <c r="G216" t="s">
        <v>353</v>
      </c>
      <c r="H216" t="s">
        <v>747</v>
      </c>
      <c r="I216">
        <v>1679509546.1</v>
      </c>
      <c r="J216">
        <f>(K216)/1000</f>
        <v>0</v>
      </c>
      <c r="K216">
        <f>IF(BF216, AN216, AH216)</f>
        <v>0</v>
      </c>
      <c r="L216">
        <f>IF(BF216, AI216, AG216)</f>
        <v>0</v>
      </c>
      <c r="M216">
        <f>BH216 - IF(AU216&gt;1, L216*BB216*100.0/(AW216*BV216), 0)</f>
        <v>0</v>
      </c>
      <c r="N216">
        <f>((T216-J216/2)*M216-L216)/(T216+J216/2)</f>
        <v>0</v>
      </c>
      <c r="O216">
        <f>N216*(BO216+BP216)/1000.0</f>
        <v>0</v>
      </c>
      <c r="P216">
        <f>(BH216 - IF(AU216&gt;1, L216*BB216*100.0/(AW216*BV216), 0))*(BO216+BP216)/1000.0</f>
        <v>0</v>
      </c>
      <c r="Q216">
        <f>2.0/((1/S216-1/R216)+SIGN(S216)*SQRT((1/S216-1/R216)*(1/S216-1/R216) + 4*BC216/((BC216+1)*(BC216+1))*(2*1/S216*1/R216-1/R216*1/R216)))</f>
        <v>0</v>
      </c>
      <c r="R216">
        <f>IF(LEFT(BD216,1)&lt;&gt;"0",IF(LEFT(BD216,1)="1",3.0,BE216),$D$5+$E$5*(BV216*BO216/($K$5*1000))+$F$5*(BV216*BO216/($K$5*1000))*MAX(MIN(BB216,$J$5),$I$5)*MAX(MIN(BB216,$J$5),$I$5)+$G$5*MAX(MIN(BB216,$J$5),$I$5)*(BV216*BO216/($K$5*1000))+$H$5*(BV216*BO216/($K$5*1000))*(BV216*BO216/($K$5*1000)))</f>
        <v>0</v>
      </c>
      <c r="S216">
        <f>J216*(1000-(1000*0.61365*exp(17.502*W216/(240.97+W216))/(BO216+BP216)+BJ216)/2)/(1000*0.61365*exp(17.502*W216/(240.97+W216))/(BO216+BP216)-BJ216)</f>
        <v>0</v>
      </c>
      <c r="T216">
        <f>1/((BC216+1)/(Q216/1.6)+1/(R216/1.37)) + BC216/((BC216+1)/(Q216/1.6) + BC216/(R216/1.37))</f>
        <v>0</v>
      </c>
      <c r="U216">
        <f>(AX216*BA216)</f>
        <v>0</v>
      </c>
      <c r="V216">
        <f>(BQ216+(U216+2*0.95*5.67E-8*(((BQ216+$B$7)+273)^4-(BQ216+273)^4)-44100*J216)/(1.84*29.3*R216+8*0.95*5.67E-8*(BQ216+273)^3))</f>
        <v>0</v>
      </c>
      <c r="W216">
        <f>($C$7*BR216+$D$7*BS216+$E$7*V216)</f>
        <v>0</v>
      </c>
      <c r="X216">
        <f>0.61365*exp(17.502*W216/(240.97+W216))</f>
        <v>0</v>
      </c>
      <c r="Y216">
        <f>(Z216/AA216*100)</f>
        <v>0</v>
      </c>
      <c r="Z216">
        <f>BJ216*(BO216+BP216)/1000</f>
        <v>0</v>
      </c>
      <c r="AA216">
        <f>0.61365*exp(17.502*BQ216/(240.97+BQ216))</f>
        <v>0</v>
      </c>
      <c r="AB216">
        <f>(X216-BJ216*(BO216+BP216)/1000)</f>
        <v>0</v>
      </c>
      <c r="AC216">
        <f>(-J216*44100)</f>
        <v>0</v>
      </c>
      <c r="AD216">
        <f>2*29.3*R216*0.92*(BQ216-W216)</f>
        <v>0</v>
      </c>
      <c r="AE216">
        <f>2*0.95*5.67E-8*(((BQ216+$B$7)+273)^4-(W216+273)^4)</f>
        <v>0</v>
      </c>
      <c r="AF216">
        <f>U216+AE216+AC216+AD216</f>
        <v>0</v>
      </c>
      <c r="AG216">
        <f>BN216*AU216*(BI216-BH216*(1000-AU216*BK216)/(1000-AU216*BJ216))/(100*BB216)</f>
        <v>0</v>
      </c>
      <c r="AH216">
        <f>1000*BN216*AU216*(BJ216-BK216)/(100*BB216*(1000-AU216*BJ216))</f>
        <v>0</v>
      </c>
      <c r="AI216">
        <f>(AJ216 - AK216 - BO216*1E3/(8.314*(BQ216+273.15)) * AM216/BN216 * AL216) * BN216/(100*BB216) * (1000 - BK216)/1000</f>
        <v>0</v>
      </c>
      <c r="AJ216">
        <v>336.9544564256681</v>
      </c>
      <c r="AK216">
        <v>348.8908545454544</v>
      </c>
      <c r="AL216">
        <v>-3.188067460403968</v>
      </c>
      <c r="AM216">
        <v>63.74903472312772</v>
      </c>
      <c r="AN216">
        <f>(AP216 - AO216 + BO216*1E3/(8.314*(BQ216+273.15)) * AR216/BN216 * AQ216) * BN216/(100*BB216) * 1000/(1000 - AP216)</f>
        <v>0</v>
      </c>
      <c r="AO216">
        <v>8.916220409398521</v>
      </c>
      <c r="AP216">
        <v>9.338949999999999</v>
      </c>
      <c r="AQ216">
        <v>3.174150162407559E-06</v>
      </c>
      <c r="AR216">
        <v>101.983239414424</v>
      </c>
      <c r="AS216">
        <v>2</v>
      </c>
      <c r="AT216">
        <v>0</v>
      </c>
      <c r="AU216">
        <f>IF(AS216*$H$13&gt;=AW216,1.0,(AW216/(AW216-AS216*$H$13)))</f>
        <v>0</v>
      </c>
      <c r="AV216">
        <f>(AU216-1)*100</f>
        <v>0</v>
      </c>
      <c r="AW216">
        <f>MAX(0,($B$13+$C$13*BV216)/(1+$D$13*BV216)*BO216/(BQ216+273)*$E$13)</f>
        <v>0</v>
      </c>
      <c r="AX216">
        <f>$B$11*BW216+$C$11*BX216+$F$11*CI216*(1-CL216)</f>
        <v>0</v>
      </c>
      <c r="AY216">
        <f>AX216*AZ216</f>
        <v>0</v>
      </c>
      <c r="AZ216">
        <f>($B$11*$D$9+$C$11*$D$9+$F$11*((CV216+CN216)/MAX(CV216+CN216+CW216, 0.1)*$I$9+CW216/MAX(CV216+CN216+CW216, 0.1)*$J$9))/($B$11+$C$11+$F$11)</f>
        <v>0</v>
      </c>
      <c r="BA216">
        <f>($B$11*$K$9+$C$11*$K$9+$F$11*((CV216+CN216)/MAX(CV216+CN216+CW216, 0.1)*$P$9+CW216/MAX(CV216+CN216+CW216, 0.1)*$Q$9))/($B$11+$C$11+$F$11)</f>
        <v>0</v>
      </c>
      <c r="BB216">
        <v>1.91</v>
      </c>
      <c r="BC216">
        <v>0.5</v>
      </c>
      <c r="BD216" t="s">
        <v>355</v>
      </c>
      <c r="BE216">
        <v>2</v>
      </c>
      <c r="BF216" t="b">
        <v>1</v>
      </c>
      <c r="BG216">
        <v>1679509546.1</v>
      </c>
      <c r="BH216">
        <v>367.406925925926</v>
      </c>
      <c r="BI216">
        <v>348.8220000000001</v>
      </c>
      <c r="BJ216">
        <v>9.338598518518518</v>
      </c>
      <c r="BK216">
        <v>8.917007407407409</v>
      </c>
      <c r="BL216">
        <v>364.0351111111111</v>
      </c>
      <c r="BM216">
        <v>9.26106037037037</v>
      </c>
      <c r="BN216">
        <v>500.0414444444444</v>
      </c>
      <c r="BO216">
        <v>90.10767777777777</v>
      </c>
      <c r="BP216">
        <v>0.09997542592592591</v>
      </c>
      <c r="BQ216">
        <v>18.94394074074074</v>
      </c>
      <c r="BR216">
        <v>19.98075925925926</v>
      </c>
      <c r="BS216">
        <v>999.9000000000001</v>
      </c>
      <c r="BT216">
        <v>0</v>
      </c>
      <c r="BU216">
        <v>0</v>
      </c>
      <c r="BV216">
        <v>9996.697777777777</v>
      </c>
      <c r="BW216">
        <v>0</v>
      </c>
      <c r="BX216">
        <v>9.332937777777779</v>
      </c>
      <c r="BY216">
        <v>18.5849</v>
      </c>
      <c r="BZ216">
        <v>370.8703703703704</v>
      </c>
      <c r="CA216">
        <v>351.9602962962963</v>
      </c>
      <c r="CB216">
        <v>0.4215912592592593</v>
      </c>
      <c r="CC216">
        <v>348.8220000000001</v>
      </c>
      <c r="CD216">
        <v>8.917007407407409</v>
      </c>
      <c r="CE216">
        <v>0.8414795555555555</v>
      </c>
      <c r="CF216">
        <v>0.803490851851852</v>
      </c>
      <c r="CG216">
        <v>4.426972962962963</v>
      </c>
      <c r="CH216">
        <v>3.769115925925926</v>
      </c>
      <c r="CI216">
        <v>1999.988518518518</v>
      </c>
      <c r="CJ216">
        <v>0.9800042222222222</v>
      </c>
      <c r="CK216">
        <v>0.0199956037037037</v>
      </c>
      <c r="CL216">
        <v>0</v>
      </c>
      <c r="CM216">
        <v>2.063492592592592</v>
      </c>
      <c r="CN216">
        <v>0</v>
      </c>
      <c r="CO216">
        <v>4009.515555555556</v>
      </c>
      <c r="CP216">
        <v>17338.14814814815</v>
      </c>
      <c r="CQ216">
        <v>36.46492592592593</v>
      </c>
      <c r="CR216">
        <v>38</v>
      </c>
      <c r="CS216">
        <v>36.79377777777778</v>
      </c>
      <c r="CT216">
        <v>35.94433333333333</v>
      </c>
      <c r="CU216">
        <v>35.68018518518519</v>
      </c>
      <c r="CV216">
        <v>1959.998518518518</v>
      </c>
      <c r="CW216">
        <v>39.99</v>
      </c>
      <c r="CX216">
        <v>0</v>
      </c>
      <c r="CY216">
        <v>1679509583.7</v>
      </c>
      <c r="CZ216">
        <v>0</v>
      </c>
      <c r="DA216">
        <v>0</v>
      </c>
      <c r="DB216" t="s">
        <v>356</v>
      </c>
      <c r="DC216">
        <v>1679454360.5</v>
      </c>
      <c r="DD216">
        <v>1679454360.5</v>
      </c>
      <c r="DE216">
        <v>0</v>
      </c>
      <c r="DF216">
        <v>-0.152</v>
      </c>
      <c r="DG216">
        <v>-0.046</v>
      </c>
      <c r="DH216">
        <v>3.296</v>
      </c>
      <c r="DI216">
        <v>0.35</v>
      </c>
      <c r="DJ216">
        <v>420</v>
      </c>
      <c r="DK216">
        <v>24</v>
      </c>
      <c r="DL216">
        <v>0.27</v>
      </c>
      <c r="DM216">
        <v>0.09</v>
      </c>
      <c r="DN216">
        <v>17.7391825</v>
      </c>
      <c r="DO216">
        <v>15.27233133208253</v>
      </c>
      <c r="DP216">
        <v>1.579799680321448</v>
      </c>
      <c r="DQ216">
        <v>0</v>
      </c>
      <c r="DR216">
        <v>0.4243807000000001</v>
      </c>
      <c r="DS216">
        <v>-0.07313171482176556</v>
      </c>
      <c r="DT216">
        <v>0.01293213294317685</v>
      </c>
      <c r="DU216">
        <v>1</v>
      </c>
      <c r="DV216">
        <v>1</v>
      </c>
      <c r="DW216">
        <v>2</v>
      </c>
      <c r="DX216" t="s">
        <v>357</v>
      </c>
      <c r="DY216">
        <v>2.98007</v>
      </c>
      <c r="DZ216">
        <v>2.72833</v>
      </c>
      <c r="EA216">
        <v>0.0731192</v>
      </c>
      <c r="EB216">
        <v>0.0706722</v>
      </c>
      <c r="EC216">
        <v>0.0538721</v>
      </c>
      <c r="ED216">
        <v>0.0526012</v>
      </c>
      <c r="EE216">
        <v>27827.8</v>
      </c>
      <c r="EF216">
        <v>27544.2</v>
      </c>
      <c r="EG216">
        <v>30550.9</v>
      </c>
      <c r="EH216">
        <v>29883.7</v>
      </c>
      <c r="EI216">
        <v>39898.5</v>
      </c>
      <c r="EJ216">
        <v>37288.7</v>
      </c>
      <c r="EK216">
        <v>46724.6</v>
      </c>
      <c r="EL216">
        <v>44436.3</v>
      </c>
      <c r="EM216">
        <v>1.88043</v>
      </c>
      <c r="EN216">
        <v>1.85723</v>
      </c>
      <c r="EO216">
        <v>0.0328757</v>
      </c>
      <c r="EP216">
        <v>0</v>
      </c>
      <c r="EQ216">
        <v>19.4353</v>
      </c>
      <c r="ER216">
        <v>999.9</v>
      </c>
      <c r="ES216">
        <v>40.3</v>
      </c>
      <c r="ET216">
        <v>30.1</v>
      </c>
      <c r="EU216">
        <v>19.166</v>
      </c>
      <c r="EV216">
        <v>63.6311</v>
      </c>
      <c r="EW216">
        <v>23.7861</v>
      </c>
      <c r="EX216">
        <v>1</v>
      </c>
      <c r="EY216">
        <v>-0.0481529</v>
      </c>
      <c r="EZ216">
        <v>5.08133</v>
      </c>
      <c r="FA216">
        <v>20.1331</v>
      </c>
      <c r="FB216">
        <v>5.23092</v>
      </c>
      <c r="FC216">
        <v>11.9739</v>
      </c>
      <c r="FD216">
        <v>4.97105</v>
      </c>
      <c r="FE216">
        <v>3.28943</v>
      </c>
      <c r="FF216">
        <v>9999</v>
      </c>
      <c r="FG216">
        <v>9999</v>
      </c>
      <c r="FH216">
        <v>9999</v>
      </c>
      <c r="FI216">
        <v>999.9</v>
      </c>
      <c r="FJ216">
        <v>4.97294</v>
      </c>
      <c r="FK216">
        <v>1.87706</v>
      </c>
      <c r="FL216">
        <v>1.87515</v>
      </c>
      <c r="FM216">
        <v>1.87795</v>
      </c>
      <c r="FN216">
        <v>1.87468</v>
      </c>
      <c r="FO216">
        <v>1.8783</v>
      </c>
      <c r="FP216">
        <v>1.87535</v>
      </c>
      <c r="FQ216">
        <v>1.87651</v>
      </c>
      <c r="FR216">
        <v>0</v>
      </c>
      <c r="FS216">
        <v>0</v>
      </c>
      <c r="FT216">
        <v>0</v>
      </c>
      <c r="FU216">
        <v>0</v>
      </c>
      <c r="FV216" t="s">
        <v>358</v>
      </c>
      <c r="FW216" t="s">
        <v>359</v>
      </c>
      <c r="FX216" t="s">
        <v>360</v>
      </c>
      <c r="FY216" t="s">
        <v>360</v>
      </c>
      <c r="FZ216" t="s">
        <v>360</v>
      </c>
      <c r="GA216" t="s">
        <v>360</v>
      </c>
      <c r="GB216">
        <v>0</v>
      </c>
      <c r="GC216">
        <v>100</v>
      </c>
      <c r="GD216">
        <v>100</v>
      </c>
      <c r="GE216">
        <v>3.294</v>
      </c>
      <c r="GF216">
        <v>0.0775</v>
      </c>
      <c r="GG216">
        <v>1.972114183739502</v>
      </c>
      <c r="GH216">
        <v>0.004449671774874308</v>
      </c>
      <c r="GI216">
        <v>-1.829466635312074E-06</v>
      </c>
      <c r="GJ216">
        <v>4.661545964856727E-10</v>
      </c>
      <c r="GK216">
        <v>0.005649818396270764</v>
      </c>
      <c r="GL216">
        <v>0.003047750899037379</v>
      </c>
      <c r="GM216">
        <v>0.0005145890388989142</v>
      </c>
      <c r="GN216">
        <v>-5.930110997495773E-07</v>
      </c>
      <c r="GO216">
        <v>0</v>
      </c>
      <c r="GP216">
        <v>2134</v>
      </c>
      <c r="GQ216">
        <v>1</v>
      </c>
      <c r="GR216">
        <v>23</v>
      </c>
      <c r="GS216">
        <v>919.9</v>
      </c>
      <c r="GT216">
        <v>919.9</v>
      </c>
      <c r="GU216">
        <v>0.874023</v>
      </c>
      <c r="GV216">
        <v>2.54395</v>
      </c>
      <c r="GW216">
        <v>1.39893</v>
      </c>
      <c r="GX216">
        <v>2.34131</v>
      </c>
      <c r="GY216">
        <v>1.44897</v>
      </c>
      <c r="GZ216">
        <v>2.42554</v>
      </c>
      <c r="HA216">
        <v>36.4814</v>
      </c>
      <c r="HB216">
        <v>24.0175</v>
      </c>
      <c r="HC216">
        <v>18</v>
      </c>
      <c r="HD216">
        <v>490.018</v>
      </c>
      <c r="HE216">
        <v>446.507</v>
      </c>
      <c r="HF216">
        <v>13.6883</v>
      </c>
      <c r="HG216">
        <v>26.2273</v>
      </c>
      <c r="HH216">
        <v>29.9999</v>
      </c>
      <c r="HI216">
        <v>25.9799</v>
      </c>
      <c r="HJ216">
        <v>26.0285</v>
      </c>
      <c r="HK216">
        <v>17.4222</v>
      </c>
      <c r="HL216">
        <v>50.2728</v>
      </c>
      <c r="HM216">
        <v>63.1138</v>
      </c>
      <c r="HN216">
        <v>13.7029</v>
      </c>
      <c r="HO216">
        <v>299.514</v>
      </c>
      <c r="HP216">
        <v>9.009130000000001</v>
      </c>
      <c r="HQ216">
        <v>100.985</v>
      </c>
      <c r="HR216">
        <v>102.183</v>
      </c>
    </row>
    <row r="217" spans="1:226">
      <c r="A217">
        <v>201</v>
      </c>
      <c r="B217">
        <v>1679509558.6</v>
      </c>
      <c r="C217">
        <v>4302.5</v>
      </c>
      <c r="D217" t="s">
        <v>762</v>
      </c>
      <c r="E217" t="s">
        <v>763</v>
      </c>
      <c r="F217">
        <v>5</v>
      </c>
      <c r="G217" t="s">
        <v>353</v>
      </c>
      <c r="H217" t="s">
        <v>747</v>
      </c>
      <c r="I217">
        <v>1679509550.814285</v>
      </c>
      <c r="J217">
        <f>(K217)/1000</f>
        <v>0</v>
      </c>
      <c r="K217">
        <f>IF(BF217, AN217, AH217)</f>
        <v>0</v>
      </c>
      <c r="L217">
        <f>IF(BF217, AI217, AG217)</f>
        <v>0</v>
      </c>
      <c r="M217">
        <f>BH217 - IF(AU217&gt;1, L217*BB217*100.0/(AW217*BV217), 0)</f>
        <v>0</v>
      </c>
      <c r="N217">
        <f>((T217-J217/2)*M217-L217)/(T217+J217/2)</f>
        <v>0</v>
      </c>
      <c r="O217">
        <f>N217*(BO217+BP217)/1000.0</f>
        <v>0</v>
      </c>
      <c r="P217">
        <f>(BH217 - IF(AU217&gt;1, L217*BB217*100.0/(AW217*BV217), 0))*(BO217+BP217)/1000.0</f>
        <v>0</v>
      </c>
      <c r="Q217">
        <f>2.0/((1/S217-1/R217)+SIGN(S217)*SQRT((1/S217-1/R217)*(1/S217-1/R217) + 4*BC217/((BC217+1)*(BC217+1))*(2*1/S217*1/R217-1/R217*1/R217)))</f>
        <v>0</v>
      </c>
      <c r="R217">
        <f>IF(LEFT(BD217,1)&lt;&gt;"0",IF(LEFT(BD217,1)="1",3.0,BE217),$D$5+$E$5*(BV217*BO217/($K$5*1000))+$F$5*(BV217*BO217/($K$5*1000))*MAX(MIN(BB217,$J$5),$I$5)*MAX(MIN(BB217,$J$5),$I$5)+$G$5*MAX(MIN(BB217,$J$5),$I$5)*(BV217*BO217/($K$5*1000))+$H$5*(BV217*BO217/($K$5*1000))*(BV217*BO217/($K$5*1000)))</f>
        <v>0</v>
      </c>
      <c r="S217">
        <f>J217*(1000-(1000*0.61365*exp(17.502*W217/(240.97+W217))/(BO217+BP217)+BJ217)/2)/(1000*0.61365*exp(17.502*W217/(240.97+W217))/(BO217+BP217)-BJ217)</f>
        <v>0</v>
      </c>
      <c r="T217">
        <f>1/((BC217+1)/(Q217/1.6)+1/(R217/1.37)) + BC217/((BC217+1)/(Q217/1.6) + BC217/(R217/1.37))</f>
        <v>0</v>
      </c>
      <c r="U217">
        <f>(AX217*BA217)</f>
        <v>0</v>
      </c>
      <c r="V217">
        <f>(BQ217+(U217+2*0.95*5.67E-8*(((BQ217+$B$7)+273)^4-(BQ217+273)^4)-44100*J217)/(1.84*29.3*R217+8*0.95*5.67E-8*(BQ217+273)^3))</f>
        <v>0</v>
      </c>
      <c r="W217">
        <f>($C$7*BR217+$D$7*BS217+$E$7*V217)</f>
        <v>0</v>
      </c>
      <c r="X217">
        <f>0.61365*exp(17.502*W217/(240.97+W217))</f>
        <v>0</v>
      </c>
      <c r="Y217">
        <f>(Z217/AA217*100)</f>
        <v>0</v>
      </c>
      <c r="Z217">
        <f>BJ217*(BO217+BP217)/1000</f>
        <v>0</v>
      </c>
      <c r="AA217">
        <f>0.61365*exp(17.502*BQ217/(240.97+BQ217))</f>
        <v>0</v>
      </c>
      <c r="AB217">
        <f>(X217-BJ217*(BO217+BP217)/1000)</f>
        <v>0</v>
      </c>
      <c r="AC217">
        <f>(-J217*44100)</f>
        <v>0</v>
      </c>
      <c r="AD217">
        <f>2*29.3*R217*0.92*(BQ217-W217)</f>
        <v>0</v>
      </c>
      <c r="AE217">
        <f>2*0.95*5.67E-8*(((BQ217+$B$7)+273)^4-(W217+273)^4)</f>
        <v>0</v>
      </c>
      <c r="AF217">
        <f>U217+AE217+AC217+AD217</f>
        <v>0</v>
      </c>
      <c r="AG217">
        <f>BN217*AU217*(BI217-BH217*(1000-AU217*BK217)/(1000-AU217*BJ217))/(100*BB217)</f>
        <v>0</v>
      </c>
      <c r="AH217">
        <f>1000*BN217*AU217*(BJ217-BK217)/(100*BB217*(1000-AU217*BJ217))</f>
        <v>0</v>
      </c>
      <c r="AI217">
        <f>(AJ217 - AK217 - BO217*1E3/(8.314*(BQ217+273.15)) * AM217/BN217 * AL217) * BN217/(100*BB217) * (1000 - BK217)/1000</f>
        <v>0</v>
      </c>
      <c r="AJ217">
        <v>320.3481261244362</v>
      </c>
      <c r="AK217">
        <v>332.7713636363637</v>
      </c>
      <c r="AL217">
        <v>-3.228091643825954</v>
      </c>
      <c r="AM217">
        <v>63.74903472312772</v>
      </c>
      <c r="AN217">
        <f>(AP217 - AO217 + BO217*1E3/(8.314*(BQ217+273.15)) * AR217/BN217 * AQ217) * BN217/(100*BB217) * 1000/(1000 - AP217)</f>
        <v>0</v>
      </c>
      <c r="AO217">
        <v>8.928244972415138</v>
      </c>
      <c r="AP217">
        <v>9.340993878787879</v>
      </c>
      <c r="AQ217">
        <v>9.574467226619887E-06</v>
      </c>
      <c r="AR217">
        <v>101.983239414424</v>
      </c>
      <c r="AS217">
        <v>2</v>
      </c>
      <c r="AT217">
        <v>0</v>
      </c>
      <c r="AU217">
        <f>IF(AS217*$H$13&gt;=AW217,1.0,(AW217/(AW217-AS217*$H$13)))</f>
        <v>0</v>
      </c>
      <c r="AV217">
        <f>(AU217-1)*100</f>
        <v>0</v>
      </c>
      <c r="AW217">
        <f>MAX(0,($B$13+$C$13*BV217)/(1+$D$13*BV217)*BO217/(BQ217+273)*$E$13)</f>
        <v>0</v>
      </c>
      <c r="AX217">
        <f>$B$11*BW217+$C$11*BX217+$F$11*CI217*(1-CL217)</f>
        <v>0</v>
      </c>
      <c r="AY217">
        <f>AX217*AZ217</f>
        <v>0</v>
      </c>
      <c r="AZ217">
        <f>($B$11*$D$9+$C$11*$D$9+$F$11*((CV217+CN217)/MAX(CV217+CN217+CW217, 0.1)*$I$9+CW217/MAX(CV217+CN217+CW217, 0.1)*$J$9))/($B$11+$C$11+$F$11)</f>
        <v>0</v>
      </c>
      <c r="BA217">
        <f>($B$11*$K$9+$C$11*$K$9+$F$11*((CV217+CN217)/MAX(CV217+CN217+CW217, 0.1)*$P$9+CW217/MAX(CV217+CN217+CW217, 0.1)*$Q$9))/($B$11+$C$11+$F$11)</f>
        <v>0</v>
      </c>
      <c r="BB217">
        <v>1.91</v>
      </c>
      <c r="BC217">
        <v>0.5</v>
      </c>
      <c r="BD217" t="s">
        <v>355</v>
      </c>
      <c r="BE217">
        <v>2</v>
      </c>
      <c r="BF217" t="b">
        <v>1</v>
      </c>
      <c r="BG217">
        <v>1679509550.814285</v>
      </c>
      <c r="BH217">
        <v>352.7469999999999</v>
      </c>
      <c r="BI217">
        <v>333.54875</v>
      </c>
      <c r="BJ217">
        <v>9.338222857142856</v>
      </c>
      <c r="BK217">
        <v>8.922764285714285</v>
      </c>
      <c r="BL217">
        <v>349.4237142857143</v>
      </c>
      <c r="BM217">
        <v>9.260689642857143</v>
      </c>
      <c r="BN217">
        <v>500.0522857142859</v>
      </c>
      <c r="BO217">
        <v>90.10807857142858</v>
      </c>
      <c r="BP217">
        <v>0.09999339642857144</v>
      </c>
      <c r="BQ217">
        <v>18.94486428571429</v>
      </c>
      <c r="BR217">
        <v>19.98007857142857</v>
      </c>
      <c r="BS217">
        <v>999.9000000000002</v>
      </c>
      <c r="BT217">
        <v>0</v>
      </c>
      <c r="BU217">
        <v>0</v>
      </c>
      <c r="BV217">
        <v>9996.106428571427</v>
      </c>
      <c r="BW217">
        <v>0</v>
      </c>
      <c r="BX217">
        <v>9.326168214285715</v>
      </c>
      <c r="BY217">
        <v>19.1981</v>
      </c>
      <c r="BZ217">
        <v>356.0719285714285</v>
      </c>
      <c r="CA217">
        <v>336.5517142857142</v>
      </c>
      <c r="CB217">
        <v>0.4154577857142857</v>
      </c>
      <c r="CC217">
        <v>333.54875</v>
      </c>
      <c r="CD217">
        <v>8.922764285714285</v>
      </c>
      <c r="CE217">
        <v>0.8414492857142857</v>
      </c>
      <c r="CF217">
        <v>0.8040131785714285</v>
      </c>
      <c r="CG217">
        <v>4.426459285714285</v>
      </c>
      <c r="CH217">
        <v>3.778346785714285</v>
      </c>
      <c r="CI217">
        <v>2000.012142857143</v>
      </c>
      <c r="CJ217">
        <v>0.9800042499999998</v>
      </c>
      <c r="CK217">
        <v>0.019995575</v>
      </c>
      <c r="CL217">
        <v>0</v>
      </c>
      <c r="CM217">
        <v>2.047496428571428</v>
      </c>
      <c r="CN217">
        <v>0</v>
      </c>
      <c r="CO217">
        <v>4009.413571428572</v>
      </c>
      <c r="CP217">
        <v>17338.34642857143</v>
      </c>
      <c r="CQ217">
        <v>36.35907142857143</v>
      </c>
      <c r="CR217">
        <v>37.99099999999999</v>
      </c>
      <c r="CS217">
        <v>36.76310714285714</v>
      </c>
      <c r="CT217">
        <v>35.91953571428571</v>
      </c>
      <c r="CU217">
        <v>35.64917857142857</v>
      </c>
      <c r="CV217">
        <v>1960.021785714285</v>
      </c>
      <c r="CW217">
        <v>39.99035714285714</v>
      </c>
      <c r="CX217">
        <v>0</v>
      </c>
      <c r="CY217">
        <v>1679509588.5</v>
      </c>
      <c r="CZ217">
        <v>0</v>
      </c>
      <c r="DA217">
        <v>0</v>
      </c>
      <c r="DB217" t="s">
        <v>356</v>
      </c>
      <c r="DC217">
        <v>1679454360.5</v>
      </c>
      <c r="DD217">
        <v>1679454360.5</v>
      </c>
      <c r="DE217">
        <v>0</v>
      </c>
      <c r="DF217">
        <v>-0.152</v>
      </c>
      <c r="DG217">
        <v>-0.046</v>
      </c>
      <c r="DH217">
        <v>3.296</v>
      </c>
      <c r="DI217">
        <v>0.35</v>
      </c>
      <c r="DJ217">
        <v>420</v>
      </c>
      <c r="DK217">
        <v>24</v>
      </c>
      <c r="DL217">
        <v>0.27</v>
      </c>
      <c r="DM217">
        <v>0.09</v>
      </c>
      <c r="DN217">
        <v>18.6950325</v>
      </c>
      <c r="DO217">
        <v>9.103484803001836</v>
      </c>
      <c r="DP217">
        <v>0.8998801171232476</v>
      </c>
      <c r="DQ217">
        <v>0</v>
      </c>
      <c r="DR217">
        <v>0.420557175</v>
      </c>
      <c r="DS217">
        <v>-0.08580609005628571</v>
      </c>
      <c r="DT217">
        <v>0.01330316996036565</v>
      </c>
      <c r="DU217">
        <v>1</v>
      </c>
      <c r="DV217">
        <v>1</v>
      </c>
      <c r="DW217">
        <v>2</v>
      </c>
      <c r="DX217" t="s">
        <v>357</v>
      </c>
      <c r="DY217">
        <v>2.98015</v>
      </c>
      <c r="DZ217">
        <v>2.7284</v>
      </c>
      <c r="EA217">
        <v>0.0703939</v>
      </c>
      <c r="EB217">
        <v>0.0677928</v>
      </c>
      <c r="EC217">
        <v>0.0538756</v>
      </c>
      <c r="ED217">
        <v>0.0525563</v>
      </c>
      <c r="EE217">
        <v>27909.6</v>
      </c>
      <c r="EF217">
        <v>27629.6</v>
      </c>
      <c r="EG217">
        <v>30550.8</v>
      </c>
      <c r="EH217">
        <v>29883.8</v>
      </c>
      <c r="EI217">
        <v>39897.9</v>
      </c>
      <c r="EJ217">
        <v>37290.4</v>
      </c>
      <c r="EK217">
        <v>46724.3</v>
      </c>
      <c r="EL217">
        <v>44436.6</v>
      </c>
      <c r="EM217">
        <v>1.88045</v>
      </c>
      <c r="EN217">
        <v>1.8574</v>
      </c>
      <c r="EO217">
        <v>0.0338107</v>
      </c>
      <c r="EP217">
        <v>0</v>
      </c>
      <c r="EQ217">
        <v>19.4284</v>
      </c>
      <c r="ER217">
        <v>999.9</v>
      </c>
      <c r="ES217">
        <v>40.2</v>
      </c>
      <c r="ET217">
        <v>30.1</v>
      </c>
      <c r="EU217">
        <v>19.1165</v>
      </c>
      <c r="EV217">
        <v>63.8811</v>
      </c>
      <c r="EW217">
        <v>23.5296</v>
      </c>
      <c r="EX217">
        <v>1</v>
      </c>
      <c r="EY217">
        <v>-0.0481657</v>
      </c>
      <c r="EZ217">
        <v>5.05309</v>
      </c>
      <c r="FA217">
        <v>20.1351</v>
      </c>
      <c r="FB217">
        <v>5.23167</v>
      </c>
      <c r="FC217">
        <v>11.9739</v>
      </c>
      <c r="FD217">
        <v>4.97095</v>
      </c>
      <c r="FE217">
        <v>3.28953</v>
      </c>
      <c r="FF217">
        <v>9999</v>
      </c>
      <c r="FG217">
        <v>9999</v>
      </c>
      <c r="FH217">
        <v>9999</v>
      </c>
      <c r="FI217">
        <v>999.9</v>
      </c>
      <c r="FJ217">
        <v>4.97293</v>
      </c>
      <c r="FK217">
        <v>1.87702</v>
      </c>
      <c r="FL217">
        <v>1.87515</v>
      </c>
      <c r="FM217">
        <v>1.87794</v>
      </c>
      <c r="FN217">
        <v>1.87469</v>
      </c>
      <c r="FO217">
        <v>1.8783</v>
      </c>
      <c r="FP217">
        <v>1.87534</v>
      </c>
      <c r="FQ217">
        <v>1.87651</v>
      </c>
      <c r="FR217">
        <v>0</v>
      </c>
      <c r="FS217">
        <v>0</v>
      </c>
      <c r="FT217">
        <v>0</v>
      </c>
      <c r="FU217">
        <v>0</v>
      </c>
      <c r="FV217" t="s">
        <v>358</v>
      </c>
      <c r="FW217" t="s">
        <v>359</v>
      </c>
      <c r="FX217" t="s">
        <v>360</v>
      </c>
      <c r="FY217" t="s">
        <v>360</v>
      </c>
      <c r="FZ217" t="s">
        <v>360</v>
      </c>
      <c r="GA217" t="s">
        <v>360</v>
      </c>
      <c r="GB217">
        <v>0</v>
      </c>
      <c r="GC217">
        <v>100</v>
      </c>
      <c r="GD217">
        <v>100</v>
      </c>
      <c r="GE217">
        <v>3.24</v>
      </c>
      <c r="GF217">
        <v>0.0776</v>
      </c>
      <c r="GG217">
        <v>1.972114183739502</v>
      </c>
      <c r="GH217">
        <v>0.004449671774874308</v>
      </c>
      <c r="GI217">
        <v>-1.829466635312074E-06</v>
      </c>
      <c r="GJ217">
        <v>4.661545964856727E-10</v>
      </c>
      <c r="GK217">
        <v>0.005649818396270764</v>
      </c>
      <c r="GL217">
        <v>0.003047750899037379</v>
      </c>
      <c r="GM217">
        <v>0.0005145890388989142</v>
      </c>
      <c r="GN217">
        <v>-5.930110997495773E-07</v>
      </c>
      <c r="GO217">
        <v>0</v>
      </c>
      <c r="GP217">
        <v>2134</v>
      </c>
      <c r="GQ217">
        <v>1</v>
      </c>
      <c r="GR217">
        <v>23</v>
      </c>
      <c r="GS217">
        <v>920</v>
      </c>
      <c r="GT217">
        <v>920</v>
      </c>
      <c r="GU217">
        <v>0.836182</v>
      </c>
      <c r="GV217">
        <v>2.55493</v>
      </c>
      <c r="GW217">
        <v>1.39893</v>
      </c>
      <c r="GX217">
        <v>2.34131</v>
      </c>
      <c r="GY217">
        <v>1.44897</v>
      </c>
      <c r="GZ217">
        <v>2.35352</v>
      </c>
      <c r="HA217">
        <v>36.4578</v>
      </c>
      <c r="HB217">
        <v>24.0175</v>
      </c>
      <c r="HC217">
        <v>18</v>
      </c>
      <c r="HD217">
        <v>490.032</v>
      </c>
      <c r="HE217">
        <v>446.627</v>
      </c>
      <c r="HF217">
        <v>13.7011</v>
      </c>
      <c r="HG217">
        <v>26.2236</v>
      </c>
      <c r="HH217">
        <v>29.9999</v>
      </c>
      <c r="HI217">
        <v>25.9799</v>
      </c>
      <c r="HJ217">
        <v>26.03</v>
      </c>
      <c r="HK217">
        <v>16.7205</v>
      </c>
      <c r="HL217">
        <v>49.9725</v>
      </c>
      <c r="HM217">
        <v>63.1138</v>
      </c>
      <c r="HN217">
        <v>13.7163</v>
      </c>
      <c r="HO217">
        <v>286.138</v>
      </c>
      <c r="HP217">
        <v>9.009130000000001</v>
      </c>
      <c r="HQ217">
        <v>100.984</v>
      </c>
      <c r="HR217">
        <v>102.183</v>
      </c>
    </row>
    <row r="218" spans="1:226">
      <c r="A218">
        <v>202</v>
      </c>
      <c r="B218">
        <v>1679509563.6</v>
      </c>
      <c r="C218">
        <v>4307.5</v>
      </c>
      <c r="D218" t="s">
        <v>764</v>
      </c>
      <c r="E218" t="s">
        <v>765</v>
      </c>
      <c r="F218">
        <v>5</v>
      </c>
      <c r="G218" t="s">
        <v>353</v>
      </c>
      <c r="H218" t="s">
        <v>747</v>
      </c>
      <c r="I218">
        <v>1679509556.1</v>
      </c>
      <c r="J218">
        <f>(K218)/1000</f>
        <v>0</v>
      </c>
      <c r="K218">
        <f>IF(BF218, AN218, AH218)</f>
        <v>0</v>
      </c>
      <c r="L218">
        <f>IF(BF218, AI218, AG218)</f>
        <v>0</v>
      </c>
      <c r="M218">
        <f>BH218 - IF(AU218&gt;1, L218*BB218*100.0/(AW218*BV218), 0)</f>
        <v>0</v>
      </c>
      <c r="N218">
        <f>((T218-J218/2)*M218-L218)/(T218+J218/2)</f>
        <v>0</v>
      </c>
      <c r="O218">
        <f>N218*(BO218+BP218)/1000.0</f>
        <v>0</v>
      </c>
      <c r="P218">
        <f>(BH218 - IF(AU218&gt;1, L218*BB218*100.0/(AW218*BV218), 0))*(BO218+BP218)/1000.0</f>
        <v>0</v>
      </c>
      <c r="Q218">
        <f>2.0/((1/S218-1/R218)+SIGN(S218)*SQRT((1/S218-1/R218)*(1/S218-1/R218) + 4*BC218/((BC218+1)*(BC218+1))*(2*1/S218*1/R218-1/R218*1/R218)))</f>
        <v>0</v>
      </c>
      <c r="R218">
        <f>IF(LEFT(BD218,1)&lt;&gt;"0",IF(LEFT(BD218,1)="1",3.0,BE218),$D$5+$E$5*(BV218*BO218/($K$5*1000))+$F$5*(BV218*BO218/($K$5*1000))*MAX(MIN(BB218,$J$5),$I$5)*MAX(MIN(BB218,$J$5),$I$5)+$G$5*MAX(MIN(BB218,$J$5),$I$5)*(BV218*BO218/($K$5*1000))+$H$5*(BV218*BO218/($K$5*1000))*(BV218*BO218/($K$5*1000)))</f>
        <v>0</v>
      </c>
      <c r="S218">
        <f>J218*(1000-(1000*0.61365*exp(17.502*W218/(240.97+W218))/(BO218+BP218)+BJ218)/2)/(1000*0.61365*exp(17.502*W218/(240.97+W218))/(BO218+BP218)-BJ218)</f>
        <v>0</v>
      </c>
      <c r="T218">
        <f>1/((BC218+1)/(Q218/1.6)+1/(R218/1.37)) + BC218/((BC218+1)/(Q218/1.6) + BC218/(R218/1.37))</f>
        <v>0</v>
      </c>
      <c r="U218">
        <f>(AX218*BA218)</f>
        <v>0</v>
      </c>
      <c r="V218">
        <f>(BQ218+(U218+2*0.95*5.67E-8*(((BQ218+$B$7)+273)^4-(BQ218+273)^4)-44100*J218)/(1.84*29.3*R218+8*0.95*5.67E-8*(BQ218+273)^3))</f>
        <v>0</v>
      </c>
      <c r="W218">
        <f>($C$7*BR218+$D$7*BS218+$E$7*V218)</f>
        <v>0</v>
      </c>
      <c r="X218">
        <f>0.61365*exp(17.502*W218/(240.97+W218))</f>
        <v>0</v>
      </c>
      <c r="Y218">
        <f>(Z218/AA218*100)</f>
        <v>0</v>
      </c>
      <c r="Z218">
        <f>BJ218*(BO218+BP218)/1000</f>
        <v>0</v>
      </c>
      <c r="AA218">
        <f>0.61365*exp(17.502*BQ218/(240.97+BQ218))</f>
        <v>0</v>
      </c>
      <c r="AB218">
        <f>(X218-BJ218*(BO218+BP218)/1000)</f>
        <v>0</v>
      </c>
      <c r="AC218">
        <f>(-J218*44100)</f>
        <v>0</v>
      </c>
      <c r="AD218">
        <f>2*29.3*R218*0.92*(BQ218-W218)</f>
        <v>0</v>
      </c>
      <c r="AE218">
        <f>2*0.95*5.67E-8*(((BQ218+$B$7)+273)^4-(W218+273)^4)</f>
        <v>0</v>
      </c>
      <c r="AF218">
        <f>U218+AE218+AC218+AD218</f>
        <v>0</v>
      </c>
      <c r="AG218">
        <f>BN218*AU218*(BI218-BH218*(1000-AU218*BK218)/(1000-AU218*BJ218))/(100*BB218)</f>
        <v>0</v>
      </c>
      <c r="AH218">
        <f>1000*BN218*AU218*(BJ218-BK218)/(100*BB218*(1000-AU218*BJ218))</f>
        <v>0</v>
      </c>
      <c r="AI218">
        <f>(AJ218 - AK218 - BO218*1E3/(8.314*(BQ218+273.15)) * AM218/BN218 * AL218) * BN218/(100*BB218) * (1000 - BK218)/1000</f>
        <v>0</v>
      </c>
      <c r="AJ218">
        <v>303.7625506055553</v>
      </c>
      <c r="AK218">
        <v>316.3803393939394</v>
      </c>
      <c r="AL218">
        <v>-3.287968570613488</v>
      </c>
      <c r="AM218">
        <v>63.74903472312772</v>
      </c>
      <c r="AN218">
        <f>(AP218 - AO218 + BO218*1E3/(8.314*(BQ218+273.15)) * AR218/BN218 * AQ218) * BN218/(100*BB218) * 1000/(1000 - AP218)</f>
        <v>0</v>
      </c>
      <c r="AO218">
        <v>8.932423168728237</v>
      </c>
      <c r="AP218">
        <v>9.339939999999993</v>
      </c>
      <c r="AQ218">
        <v>-2.872377998648289E-06</v>
      </c>
      <c r="AR218">
        <v>101.983239414424</v>
      </c>
      <c r="AS218">
        <v>2</v>
      </c>
      <c r="AT218">
        <v>0</v>
      </c>
      <c r="AU218">
        <f>IF(AS218*$H$13&gt;=AW218,1.0,(AW218/(AW218-AS218*$H$13)))</f>
        <v>0</v>
      </c>
      <c r="AV218">
        <f>(AU218-1)*100</f>
        <v>0</v>
      </c>
      <c r="AW218">
        <f>MAX(0,($B$13+$C$13*BV218)/(1+$D$13*BV218)*BO218/(BQ218+273)*$E$13)</f>
        <v>0</v>
      </c>
      <c r="AX218">
        <f>$B$11*BW218+$C$11*BX218+$F$11*CI218*(1-CL218)</f>
        <v>0</v>
      </c>
      <c r="AY218">
        <f>AX218*AZ218</f>
        <v>0</v>
      </c>
      <c r="AZ218">
        <f>($B$11*$D$9+$C$11*$D$9+$F$11*((CV218+CN218)/MAX(CV218+CN218+CW218, 0.1)*$I$9+CW218/MAX(CV218+CN218+CW218, 0.1)*$J$9))/($B$11+$C$11+$F$11)</f>
        <v>0</v>
      </c>
      <c r="BA218">
        <f>($B$11*$K$9+$C$11*$K$9+$F$11*((CV218+CN218)/MAX(CV218+CN218+CW218, 0.1)*$P$9+CW218/MAX(CV218+CN218+CW218, 0.1)*$Q$9))/($B$11+$C$11+$F$11)</f>
        <v>0</v>
      </c>
      <c r="BB218">
        <v>1.91</v>
      </c>
      <c r="BC218">
        <v>0.5</v>
      </c>
      <c r="BD218" t="s">
        <v>355</v>
      </c>
      <c r="BE218">
        <v>2</v>
      </c>
      <c r="BF218" t="b">
        <v>1</v>
      </c>
      <c r="BG218">
        <v>1679509556.1</v>
      </c>
      <c r="BH218">
        <v>335.9876666666667</v>
      </c>
      <c r="BI218">
        <v>316.2111111111112</v>
      </c>
      <c r="BJ218">
        <v>9.339771111111112</v>
      </c>
      <c r="BK218">
        <v>8.926313703703704</v>
      </c>
      <c r="BL218">
        <v>332.7205925925926</v>
      </c>
      <c r="BM218">
        <v>9.262218888888889</v>
      </c>
      <c r="BN218">
        <v>500.0661111111111</v>
      </c>
      <c r="BO218">
        <v>90.10808518518517</v>
      </c>
      <c r="BP218">
        <v>0.09995066296296296</v>
      </c>
      <c r="BQ218">
        <v>18.94575185185185</v>
      </c>
      <c r="BR218">
        <v>19.98444814814815</v>
      </c>
      <c r="BS218">
        <v>999.9000000000001</v>
      </c>
      <c r="BT218">
        <v>0</v>
      </c>
      <c r="BU218">
        <v>0</v>
      </c>
      <c r="BV218">
        <v>9998.228888888889</v>
      </c>
      <c r="BW218">
        <v>0</v>
      </c>
      <c r="BX218">
        <v>9.330127407407408</v>
      </c>
      <c r="BY218">
        <v>19.7763925925926</v>
      </c>
      <c r="BZ218">
        <v>339.1551851851851</v>
      </c>
      <c r="CA218">
        <v>319.0591111111112</v>
      </c>
      <c r="CB218">
        <v>0.4134567407407407</v>
      </c>
      <c r="CC218">
        <v>316.2111111111112</v>
      </c>
      <c r="CD218">
        <v>8.926313703703704</v>
      </c>
      <c r="CE218">
        <v>0.8415888518518518</v>
      </c>
      <c r="CF218">
        <v>0.8043330740740742</v>
      </c>
      <c r="CG218">
        <v>4.428827037037038</v>
      </c>
      <c r="CH218">
        <v>3.783998148148148</v>
      </c>
      <c r="CI218">
        <v>1999.97</v>
      </c>
      <c r="CJ218">
        <v>0.980003962962963</v>
      </c>
      <c r="CK218">
        <v>0.01999586666666666</v>
      </c>
      <c r="CL218">
        <v>0</v>
      </c>
      <c r="CM218">
        <v>2.0672</v>
      </c>
      <c r="CN218">
        <v>0</v>
      </c>
      <c r="CO218">
        <v>4008.814444444444</v>
      </c>
      <c r="CP218">
        <v>17337.97407407407</v>
      </c>
      <c r="CQ218">
        <v>36.16648148148148</v>
      </c>
      <c r="CR218">
        <v>38.00444444444444</v>
      </c>
      <c r="CS218">
        <v>36.759</v>
      </c>
      <c r="CT218">
        <v>35.93733333333333</v>
      </c>
      <c r="CU218">
        <v>35.6362962962963</v>
      </c>
      <c r="CV218">
        <v>1959.97962962963</v>
      </c>
      <c r="CW218">
        <v>39.99037037037037</v>
      </c>
      <c r="CX218">
        <v>0</v>
      </c>
      <c r="CY218">
        <v>1679509593.3</v>
      </c>
      <c r="CZ218">
        <v>0</v>
      </c>
      <c r="DA218">
        <v>0</v>
      </c>
      <c r="DB218" t="s">
        <v>356</v>
      </c>
      <c r="DC218">
        <v>1679454360.5</v>
      </c>
      <c r="DD218">
        <v>1679454360.5</v>
      </c>
      <c r="DE218">
        <v>0</v>
      </c>
      <c r="DF218">
        <v>-0.152</v>
      </c>
      <c r="DG218">
        <v>-0.046</v>
      </c>
      <c r="DH218">
        <v>3.296</v>
      </c>
      <c r="DI218">
        <v>0.35</v>
      </c>
      <c r="DJ218">
        <v>420</v>
      </c>
      <c r="DK218">
        <v>24</v>
      </c>
      <c r="DL218">
        <v>0.27</v>
      </c>
      <c r="DM218">
        <v>0.09</v>
      </c>
      <c r="DN218">
        <v>19.36674146341463</v>
      </c>
      <c r="DO218">
        <v>6.758803484320583</v>
      </c>
      <c r="DP218">
        <v>0.6815035464988728</v>
      </c>
      <c r="DQ218">
        <v>0</v>
      </c>
      <c r="DR218">
        <v>0.4153508536585366</v>
      </c>
      <c r="DS218">
        <v>-0.04142314285714243</v>
      </c>
      <c r="DT218">
        <v>0.01214148829339238</v>
      </c>
      <c r="DU218">
        <v>1</v>
      </c>
      <c r="DV218">
        <v>1</v>
      </c>
      <c r="DW218">
        <v>2</v>
      </c>
      <c r="DX218" t="s">
        <v>357</v>
      </c>
      <c r="DY218">
        <v>2.98016</v>
      </c>
      <c r="DZ218">
        <v>2.72821</v>
      </c>
      <c r="EA218">
        <v>0.0675692</v>
      </c>
      <c r="EB218">
        <v>0.06480089999999999</v>
      </c>
      <c r="EC218">
        <v>0.0538789</v>
      </c>
      <c r="ED218">
        <v>0.052727</v>
      </c>
      <c r="EE218">
        <v>27995</v>
      </c>
      <c r="EF218">
        <v>27717.9</v>
      </c>
      <c r="EG218">
        <v>30551.4</v>
      </c>
      <c r="EH218">
        <v>29883.4</v>
      </c>
      <c r="EI218">
        <v>39898.6</v>
      </c>
      <c r="EJ218">
        <v>37282.8</v>
      </c>
      <c r="EK218">
        <v>46725.5</v>
      </c>
      <c r="EL218">
        <v>44435.7</v>
      </c>
      <c r="EM218">
        <v>1.88072</v>
      </c>
      <c r="EN218">
        <v>1.85705</v>
      </c>
      <c r="EO218">
        <v>0.0344217</v>
      </c>
      <c r="EP218">
        <v>0</v>
      </c>
      <c r="EQ218">
        <v>19.4215</v>
      </c>
      <c r="ER218">
        <v>999.9</v>
      </c>
      <c r="ES218">
        <v>40.1</v>
      </c>
      <c r="ET218">
        <v>30.1</v>
      </c>
      <c r="EU218">
        <v>19.0717</v>
      </c>
      <c r="EV218">
        <v>63.7111</v>
      </c>
      <c r="EW218">
        <v>23.2212</v>
      </c>
      <c r="EX218">
        <v>1</v>
      </c>
      <c r="EY218">
        <v>-0.0486839</v>
      </c>
      <c r="EZ218">
        <v>5.04327</v>
      </c>
      <c r="FA218">
        <v>20.1364</v>
      </c>
      <c r="FB218">
        <v>5.23077</v>
      </c>
      <c r="FC218">
        <v>11.973</v>
      </c>
      <c r="FD218">
        <v>4.9708</v>
      </c>
      <c r="FE218">
        <v>3.2894</v>
      </c>
      <c r="FF218">
        <v>9999</v>
      </c>
      <c r="FG218">
        <v>9999</v>
      </c>
      <c r="FH218">
        <v>9999</v>
      </c>
      <c r="FI218">
        <v>999.9</v>
      </c>
      <c r="FJ218">
        <v>4.97292</v>
      </c>
      <c r="FK218">
        <v>1.87704</v>
      </c>
      <c r="FL218">
        <v>1.87515</v>
      </c>
      <c r="FM218">
        <v>1.87796</v>
      </c>
      <c r="FN218">
        <v>1.87468</v>
      </c>
      <c r="FO218">
        <v>1.87835</v>
      </c>
      <c r="FP218">
        <v>1.87537</v>
      </c>
      <c r="FQ218">
        <v>1.87651</v>
      </c>
      <c r="FR218">
        <v>0</v>
      </c>
      <c r="FS218">
        <v>0</v>
      </c>
      <c r="FT218">
        <v>0</v>
      </c>
      <c r="FU218">
        <v>0</v>
      </c>
      <c r="FV218" t="s">
        <v>358</v>
      </c>
      <c r="FW218" t="s">
        <v>359</v>
      </c>
      <c r="FX218" t="s">
        <v>360</v>
      </c>
      <c r="FY218" t="s">
        <v>360</v>
      </c>
      <c r="FZ218" t="s">
        <v>360</v>
      </c>
      <c r="GA218" t="s">
        <v>360</v>
      </c>
      <c r="GB218">
        <v>0</v>
      </c>
      <c r="GC218">
        <v>100</v>
      </c>
      <c r="GD218">
        <v>100</v>
      </c>
      <c r="GE218">
        <v>3.185</v>
      </c>
      <c r="GF218">
        <v>0.0776</v>
      </c>
      <c r="GG218">
        <v>1.972114183739502</v>
      </c>
      <c r="GH218">
        <v>0.004449671774874308</v>
      </c>
      <c r="GI218">
        <v>-1.829466635312074E-06</v>
      </c>
      <c r="GJ218">
        <v>4.661545964856727E-10</v>
      </c>
      <c r="GK218">
        <v>0.005649818396270764</v>
      </c>
      <c r="GL218">
        <v>0.003047750899037379</v>
      </c>
      <c r="GM218">
        <v>0.0005145890388989142</v>
      </c>
      <c r="GN218">
        <v>-5.930110997495773E-07</v>
      </c>
      <c r="GO218">
        <v>0</v>
      </c>
      <c r="GP218">
        <v>2134</v>
      </c>
      <c r="GQ218">
        <v>1</v>
      </c>
      <c r="GR218">
        <v>23</v>
      </c>
      <c r="GS218">
        <v>920.1</v>
      </c>
      <c r="GT218">
        <v>920.1</v>
      </c>
      <c r="GU218">
        <v>0.802002</v>
      </c>
      <c r="GV218">
        <v>2.56104</v>
      </c>
      <c r="GW218">
        <v>1.39893</v>
      </c>
      <c r="GX218">
        <v>2.34131</v>
      </c>
      <c r="GY218">
        <v>1.44897</v>
      </c>
      <c r="GZ218">
        <v>2.40967</v>
      </c>
      <c r="HA218">
        <v>36.4578</v>
      </c>
      <c r="HB218">
        <v>24.0087</v>
      </c>
      <c r="HC218">
        <v>18</v>
      </c>
      <c r="HD218">
        <v>490.182</v>
      </c>
      <c r="HE218">
        <v>446.41</v>
      </c>
      <c r="HF218">
        <v>13.7155</v>
      </c>
      <c r="HG218">
        <v>26.2207</v>
      </c>
      <c r="HH218">
        <v>29.9998</v>
      </c>
      <c r="HI218">
        <v>25.9799</v>
      </c>
      <c r="HJ218">
        <v>26.03</v>
      </c>
      <c r="HK218">
        <v>15.9584</v>
      </c>
      <c r="HL218">
        <v>49.9725</v>
      </c>
      <c r="HM218">
        <v>62.7168</v>
      </c>
      <c r="HN218">
        <v>13.7219</v>
      </c>
      <c r="HO218">
        <v>266.083</v>
      </c>
      <c r="HP218">
        <v>9.009130000000001</v>
      </c>
      <c r="HQ218">
        <v>100.987</v>
      </c>
      <c r="HR218">
        <v>102.181</v>
      </c>
    </row>
    <row r="219" spans="1:226">
      <c r="A219">
        <v>203</v>
      </c>
      <c r="B219">
        <v>1679509568.6</v>
      </c>
      <c r="C219">
        <v>4312.5</v>
      </c>
      <c r="D219" t="s">
        <v>766</v>
      </c>
      <c r="E219" t="s">
        <v>767</v>
      </c>
      <c r="F219">
        <v>5</v>
      </c>
      <c r="G219" t="s">
        <v>353</v>
      </c>
      <c r="H219" t="s">
        <v>747</v>
      </c>
      <c r="I219">
        <v>1679509560.814285</v>
      </c>
      <c r="J219">
        <f>(K219)/1000</f>
        <v>0</v>
      </c>
      <c r="K219">
        <f>IF(BF219, AN219, AH219)</f>
        <v>0</v>
      </c>
      <c r="L219">
        <f>IF(BF219, AI219, AG219)</f>
        <v>0</v>
      </c>
      <c r="M219">
        <f>BH219 - IF(AU219&gt;1, L219*BB219*100.0/(AW219*BV219), 0)</f>
        <v>0</v>
      </c>
      <c r="N219">
        <f>((T219-J219/2)*M219-L219)/(T219+J219/2)</f>
        <v>0</v>
      </c>
      <c r="O219">
        <f>N219*(BO219+BP219)/1000.0</f>
        <v>0</v>
      </c>
      <c r="P219">
        <f>(BH219 - IF(AU219&gt;1, L219*BB219*100.0/(AW219*BV219), 0))*(BO219+BP219)/1000.0</f>
        <v>0</v>
      </c>
      <c r="Q219">
        <f>2.0/((1/S219-1/R219)+SIGN(S219)*SQRT((1/S219-1/R219)*(1/S219-1/R219) + 4*BC219/((BC219+1)*(BC219+1))*(2*1/S219*1/R219-1/R219*1/R219)))</f>
        <v>0</v>
      </c>
      <c r="R219">
        <f>IF(LEFT(BD219,1)&lt;&gt;"0",IF(LEFT(BD219,1)="1",3.0,BE219),$D$5+$E$5*(BV219*BO219/($K$5*1000))+$F$5*(BV219*BO219/($K$5*1000))*MAX(MIN(BB219,$J$5),$I$5)*MAX(MIN(BB219,$J$5),$I$5)+$G$5*MAX(MIN(BB219,$J$5),$I$5)*(BV219*BO219/($K$5*1000))+$H$5*(BV219*BO219/($K$5*1000))*(BV219*BO219/($K$5*1000)))</f>
        <v>0</v>
      </c>
      <c r="S219">
        <f>J219*(1000-(1000*0.61365*exp(17.502*W219/(240.97+W219))/(BO219+BP219)+BJ219)/2)/(1000*0.61365*exp(17.502*W219/(240.97+W219))/(BO219+BP219)-BJ219)</f>
        <v>0</v>
      </c>
      <c r="T219">
        <f>1/((BC219+1)/(Q219/1.6)+1/(R219/1.37)) + BC219/((BC219+1)/(Q219/1.6) + BC219/(R219/1.37))</f>
        <v>0</v>
      </c>
      <c r="U219">
        <f>(AX219*BA219)</f>
        <v>0</v>
      </c>
      <c r="V219">
        <f>(BQ219+(U219+2*0.95*5.67E-8*(((BQ219+$B$7)+273)^4-(BQ219+273)^4)-44100*J219)/(1.84*29.3*R219+8*0.95*5.67E-8*(BQ219+273)^3))</f>
        <v>0</v>
      </c>
      <c r="W219">
        <f>($C$7*BR219+$D$7*BS219+$E$7*V219)</f>
        <v>0</v>
      </c>
      <c r="X219">
        <f>0.61365*exp(17.502*W219/(240.97+W219))</f>
        <v>0</v>
      </c>
      <c r="Y219">
        <f>(Z219/AA219*100)</f>
        <v>0</v>
      </c>
      <c r="Z219">
        <f>BJ219*(BO219+BP219)/1000</f>
        <v>0</v>
      </c>
      <c r="AA219">
        <f>0.61365*exp(17.502*BQ219/(240.97+BQ219))</f>
        <v>0</v>
      </c>
      <c r="AB219">
        <f>(X219-BJ219*(BO219+BP219)/1000)</f>
        <v>0</v>
      </c>
      <c r="AC219">
        <f>(-J219*44100)</f>
        <v>0</v>
      </c>
      <c r="AD219">
        <f>2*29.3*R219*0.92*(BQ219-W219)</f>
        <v>0</v>
      </c>
      <c r="AE219">
        <f>2*0.95*5.67E-8*(((BQ219+$B$7)+273)^4-(W219+273)^4)</f>
        <v>0</v>
      </c>
      <c r="AF219">
        <f>U219+AE219+AC219+AD219</f>
        <v>0</v>
      </c>
      <c r="AG219">
        <f>BN219*AU219*(BI219-BH219*(1000-AU219*BK219)/(1000-AU219*BJ219))/(100*BB219)</f>
        <v>0</v>
      </c>
      <c r="AH219">
        <f>1000*BN219*AU219*(BJ219-BK219)/(100*BB219*(1000-AU219*BJ219))</f>
        <v>0</v>
      </c>
      <c r="AI219">
        <f>(AJ219 - AK219 - BO219*1E3/(8.314*(BQ219+273.15)) * AM219/BN219 * AL219) * BN219/(100*BB219) * (1000 - BK219)/1000</f>
        <v>0</v>
      </c>
      <c r="AJ219">
        <v>287.0066160491488</v>
      </c>
      <c r="AK219">
        <v>299.9788545454546</v>
      </c>
      <c r="AL219">
        <v>-3.28645583791809</v>
      </c>
      <c r="AM219">
        <v>63.74903472312772</v>
      </c>
      <c r="AN219">
        <f>(AP219 - AO219 + BO219*1E3/(8.314*(BQ219+273.15)) * AR219/BN219 * AQ219) * BN219/(100*BB219) * 1000/(1000 - AP219)</f>
        <v>0</v>
      </c>
      <c r="AO219">
        <v>8.953810623571059</v>
      </c>
      <c r="AP219">
        <v>9.349965636363635</v>
      </c>
      <c r="AQ219">
        <v>3.118707612179622E-05</v>
      </c>
      <c r="AR219">
        <v>101.983239414424</v>
      </c>
      <c r="AS219">
        <v>2</v>
      </c>
      <c r="AT219">
        <v>0</v>
      </c>
      <c r="AU219">
        <f>IF(AS219*$H$13&gt;=AW219,1.0,(AW219/(AW219-AS219*$H$13)))</f>
        <v>0</v>
      </c>
      <c r="AV219">
        <f>(AU219-1)*100</f>
        <v>0</v>
      </c>
      <c r="AW219">
        <f>MAX(0,($B$13+$C$13*BV219)/(1+$D$13*BV219)*BO219/(BQ219+273)*$E$13)</f>
        <v>0</v>
      </c>
      <c r="AX219">
        <f>$B$11*BW219+$C$11*BX219+$F$11*CI219*(1-CL219)</f>
        <v>0</v>
      </c>
      <c r="AY219">
        <f>AX219*AZ219</f>
        <v>0</v>
      </c>
      <c r="AZ219">
        <f>($B$11*$D$9+$C$11*$D$9+$F$11*((CV219+CN219)/MAX(CV219+CN219+CW219, 0.1)*$I$9+CW219/MAX(CV219+CN219+CW219, 0.1)*$J$9))/($B$11+$C$11+$F$11)</f>
        <v>0</v>
      </c>
      <c r="BA219">
        <f>($B$11*$K$9+$C$11*$K$9+$F$11*((CV219+CN219)/MAX(CV219+CN219+CW219, 0.1)*$P$9+CW219/MAX(CV219+CN219+CW219, 0.1)*$Q$9))/($B$11+$C$11+$F$11)</f>
        <v>0</v>
      </c>
      <c r="BB219">
        <v>1.91</v>
      </c>
      <c r="BC219">
        <v>0.5</v>
      </c>
      <c r="BD219" t="s">
        <v>355</v>
      </c>
      <c r="BE219">
        <v>2</v>
      </c>
      <c r="BF219" t="b">
        <v>1</v>
      </c>
      <c r="BG219">
        <v>1679509560.814285</v>
      </c>
      <c r="BH219">
        <v>320.8217857142857</v>
      </c>
      <c r="BI219">
        <v>300.6515357142857</v>
      </c>
      <c r="BJ219">
        <v>9.341808571428572</v>
      </c>
      <c r="BK219">
        <v>8.936845357142859</v>
      </c>
      <c r="BL219">
        <v>317.6061785714286</v>
      </c>
      <c r="BM219">
        <v>9.26423142857143</v>
      </c>
      <c r="BN219">
        <v>500.069</v>
      </c>
      <c r="BO219">
        <v>90.10672142857143</v>
      </c>
      <c r="BP219">
        <v>0.09999381071428573</v>
      </c>
      <c r="BQ219">
        <v>18.945825</v>
      </c>
      <c r="BR219">
        <v>19.98750357142857</v>
      </c>
      <c r="BS219">
        <v>999.9000000000002</v>
      </c>
      <c r="BT219">
        <v>0</v>
      </c>
      <c r="BU219">
        <v>0</v>
      </c>
      <c r="BV219">
        <v>9998.252500000001</v>
      </c>
      <c r="BW219">
        <v>0</v>
      </c>
      <c r="BX219">
        <v>9.330601785714288</v>
      </c>
      <c r="BY219">
        <v>20.17006785714285</v>
      </c>
      <c r="BZ219">
        <v>323.8469285714286</v>
      </c>
      <c r="CA219">
        <v>303.3625714285714</v>
      </c>
      <c r="CB219">
        <v>0.404963142857143</v>
      </c>
      <c r="CC219">
        <v>300.6515357142857</v>
      </c>
      <c r="CD219">
        <v>8.936845357142859</v>
      </c>
      <c r="CE219">
        <v>0.8417597499999999</v>
      </c>
      <c r="CF219">
        <v>0.80526975</v>
      </c>
      <c r="CG219">
        <v>4.431723928571428</v>
      </c>
      <c r="CH219">
        <v>3.800522857142857</v>
      </c>
      <c r="CI219">
        <v>1999.930357142857</v>
      </c>
      <c r="CJ219">
        <v>0.9800005714285712</v>
      </c>
      <c r="CK219">
        <v>0.01999932857142857</v>
      </c>
      <c r="CL219">
        <v>0</v>
      </c>
      <c r="CM219">
        <v>2.034803571428571</v>
      </c>
      <c r="CN219">
        <v>0</v>
      </c>
      <c r="CO219">
        <v>4008.935714285714</v>
      </c>
      <c r="CP219">
        <v>17337.61071428571</v>
      </c>
      <c r="CQ219">
        <v>35.95071428571428</v>
      </c>
      <c r="CR219">
        <v>38.06225</v>
      </c>
      <c r="CS219">
        <v>36.80328571428571</v>
      </c>
      <c r="CT219">
        <v>36.0065</v>
      </c>
      <c r="CU219">
        <v>35.67385714285714</v>
      </c>
      <c r="CV219">
        <v>1959.933571428572</v>
      </c>
      <c r="CW219">
        <v>39.99678571428571</v>
      </c>
      <c r="CX219">
        <v>0</v>
      </c>
      <c r="CY219">
        <v>1679509598.7</v>
      </c>
      <c r="CZ219">
        <v>0</v>
      </c>
      <c r="DA219">
        <v>0</v>
      </c>
      <c r="DB219" t="s">
        <v>356</v>
      </c>
      <c r="DC219">
        <v>1679454360.5</v>
      </c>
      <c r="DD219">
        <v>1679454360.5</v>
      </c>
      <c r="DE219">
        <v>0</v>
      </c>
      <c r="DF219">
        <v>-0.152</v>
      </c>
      <c r="DG219">
        <v>-0.046</v>
      </c>
      <c r="DH219">
        <v>3.296</v>
      </c>
      <c r="DI219">
        <v>0.35</v>
      </c>
      <c r="DJ219">
        <v>420</v>
      </c>
      <c r="DK219">
        <v>24</v>
      </c>
      <c r="DL219">
        <v>0.27</v>
      </c>
      <c r="DM219">
        <v>0.09</v>
      </c>
      <c r="DN219">
        <v>19.89223414634146</v>
      </c>
      <c r="DO219">
        <v>4.997418815331006</v>
      </c>
      <c r="DP219">
        <v>0.4961977234785009</v>
      </c>
      <c r="DQ219">
        <v>0</v>
      </c>
      <c r="DR219">
        <v>0.407716243902439</v>
      </c>
      <c r="DS219">
        <v>-0.07169404181184648</v>
      </c>
      <c r="DT219">
        <v>0.01250774073842019</v>
      </c>
      <c r="DU219">
        <v>1</v>
      </c>
      <c r="DV219">
        <v>1</v>
      </c>
      <c r="DW219">
        <v>2</v>
      </c>
      <c r="DX219" t="s">
        <v>357</v>
      </c>
      <c r="DY219">
        <v>2.98</v>
      </c>
      <c r="DZ219">
        <v>2.72829</v>
      </c>
      <c r="EA219">
        <v>0.06467530000000001</v>
      </c>
      <c r="EB219">
        <v>0.0617665</v>
      </c>
      <c r="EC219">
        <v>0.0539197</v>
      </c>
      <c r="ED219">
        <v>0.0526978</v>
      </c>
      <c r="EE219">
        <v>28081.5</v>
      </c>
      <c r="EF219">
        <v>27808.1</v>
      </c>
      <c r="EG219">
        <v>30551.1</v>
      </c>
      <c r="EH219">
        <v>29883.6</v>
      </c>
      <c r="EI219">
        <v>39895.9</v>
      </c>
      <c r="EJ219">
        <v>37284.4</v>
      </c>
      <c r="EK219">
        <v>46724.6</v>
      </c>
      <c r="EL219">
        <v>44436.5</v>
      </c>
      <c r="EM219">
        <v>1.88048</v>
      </c>
      <c r="EN219">
        <v>1.8572</v>
      </c>
      <c r="EO219">
        <v>0.0345185</v>
      </c>
      <c r="EP219">
        <v>0</v>
      </c>
      <c r="EQ219">
        <v>19.4149</v>
      </c>
      <c r="ER219">
        <v>999.9</v>
      </c>
      <c r="ES219">
        <v>40</v>
      </c>
      <c r="ET219">
        <v>30.1</v>
      </c>
      <c r="EU219">
        <v>19.0217</v>
      </c>
      <c r="EV219">
        <v>63.7811</v>
      </c>
      <c r="EW219">
        <v>23.1731</v>
      </c>
      <c r="EX219">
        <v>1</v>
      </c>
      <c r="EY219">
        <v>-0.0487805</v>
      </c>
      <c r="EZ219">
        <v>5.05435</v>
      </c>
      <c r="FA219">
        <v>20.136</v>
      </c>
      <c r="FB219">
        <v>5.23167</v>
      </c>
      <c r="FC219">
        <v>11.9734</v>
      </c>
      <c r="FD219">
        <v>4.9708</v>
      </c>
      <c r="FE219">
        <v>3.28945</v>
      </c>
      <c r="FF219">
        <v>9999</v>
      </c>
      <c r="FG219">
        <v>9999</v>
      </c>
      <c r="FH219">
        <v>9999</v>
      </c>
      <c r="FI219">
        <v>999.9</v>
      </c>
      <c r="FJ219">
        <v>4.97292</v>
      </c>
      <c r="FK219">
        <v>1.87704</v>
      </c>
      <c r="FL219">
        <v>1.87515</v>
      </c>
      <c r="FM219">
        <v>1.87797</v>
      </c>
      <c r="FN219">
        <v>1.87468</v>
      </c>
      <c r="FO219">
        <v>1.8783</v>
      </c>
      <c r="FP219">
        <v>1.87533</v>
      </c>
      <c r="FQ219">
        <v>1.87652</v>
      </c>
      <c r="FR219">
        <v>0</v>
      </c>
      <c r="FS219">
        <v>0</v>
      </c>
      <c r="FT219">
        <v>0</v>
      </c>
      <c r="FU219">
        <v>0</v>
      </c>
      <c r="FV219" t="s">
        <v>358</v>
      </c>
      <c r="FW219" t="s">
        <v>359</v>
      </c>
      <c r="FX219" t="s">
        <v>360</v>
      </c>
      <c r="FY219" t="s">
        <v>360</v>
      </c>
      <c r="FZ219" t="s">
        <v>360</v>
      </c>
      <c r="GA219" t="s">
        <v>360</v>
      </c>
      <c r="GB219">
        <v>0</v>
      </c>
      <c r="GC219">
        <v>100</v>
      </c>
      <c r="GD219">
        <v>100</v>
      </c>
      <c r="GE219">
        <v>3.128</v>
      </c>
      <c r="GF219">
        <v>0.07770000000000001</v>
      </c>
      <c r="GG219">
        <v>1.972114183739502</v>
      </c>
      <c r="GH219">
        <v>0.004449671774874308</v>
      </c>
      <c r="GI219">
        <v>-1.829466635312074E-06</v>
      </c>
      <c r="GJ219">
        <v>4.661545964856727E-10</v>
      </c>
      <c r="GK219">
        <v>0.005649818396270764</v>
      </c>
      <c r="GL219">
        <v>0.003047750899037379</v>
      </c>
      <c r="GM219">
        <v>0.0005145890388989142</v>
      </c>
      <c r="GN219">
        <v>-5.930110997495773E-07</v>
      </c>
      <c r="GO219">
        <v>0</v>
      </c>
      <c r="GP219">
        <v>2134</v>
      </c>
      <c r="GQ219">
        <v>1</v>
      </c>
      <c r="GR219">
        <v>23</v>
      </c>
      <c r="GS219">
        <v>920.1</v>
      </c>
      <c r="GT219">
        <v>920.1</v>
      </c>
      <c r="GU219">
        <v>0.762939</v>
      </c>
      <c r="GV219">
        <v>2.55493</v>
      </c>
      <c r="GW219">
        <v>1.39893</v>
      </c>
      <c r="GX219">
        <v>2.34131</v>
      </c>
      <c r="GY219">
        <v>1.44897</v>
      </c>
      <c r="GZ219">
        <v>2.48413</v>
      </c>
      <c r="HA219">
        <v>36.4578</v>
      </c>
      <c r="HB219">
        <v>24.0175</v>
      </c>
      <c r="HC219">
        <v>18</v>
      </c>
      <c r="HD219">
        <v>490.046</v>
      </c>
      <c r="HE219">
        <v>446.503</v>
      </c>
      <c r="HF219">
        <v>13.7238</v>
      </c>
      <c r="HG219">
        <v>26.2168</v>
      </c>
      <c r="HH219">
        <v>29.9999</v>
      </c>
      <c r="HI219">
        <v>25.9799</v>
      </c>
      <c r="HJ219">
        <v>26.03</v>
      </c>
      <c r="HK219">
        <v>15.2462</v>
      </c>
      <c r="HL219">
        <v>49.9725</v>
      </c>
      <c r="HM219">
        <v>62.3409</v>
      </c>
      <c r="HN219">
        <v>13.729</v>
      </c>
      <c r="HO219">
        <v>252.709</v>
      </c>
      <c r="HP219">
        <v>9.009130000000001</v>
      </c>
      <c r="HQ219">
        <v>100.985</v>
      </c>
      <c r="HR219">
        <v>102.183</v>
      </c>
    </row>
    <row r="220" spans="1:226">
      <c r="A220">
        <v>204</v>
      </c>
      <c r="B220">
        <v>1679509573.6</v>
      </c>
      <c r="C220">
        <v>4317.5</v>
      </c>
      <c r="D220" t="s">
        <v>768</v>
      </c>
      <c r="E220" t="s">
        <v>769</v>
      </c>
      <c r="F220">
        <v>5</v>
      </c>
      <c r="G220" t="s">
        <v>353</v>
      </c>
      <c r="H220" t="s">
        <v>747</v>
      </c>
      <c r="I220">
        <v>1679509566.1</v>
      </c>
      <c r="J220">
        <f>(K220)/1000</f>
        <v>0</v>
      </c>
      <c r="K220">
        <f>IF(BF220, AN220, AH220)</f>
        <v>0</v>
      </c>
      <c r="L220">
        <f>IF(BF220, AI220, AG220)</f>
        <v>0</v>
      </c>
      <c r="M220">
        <f>BH220 - IF(AU220&gt;1, L220*BB220*100.0/(AW220*BV220), 0)</f>
        <v>0</v>
      </c>
      <c r="N220">
        <f>((T220-J220/2)*M220-L220)/(T220+J220/2)</f>
        <v>0</v>
      </c>
      <c r="O220">
        <f>N220*(BO220+BP220)/1000.0</f>
        <v>0</v>
      </c>
      <c r="P220">
        <f>(BH220 - IF(AU220&gt;1, L220*BB220*100.0/(AW220*BV220), 0))*(BO220+BP220)/1000.0</f>
        <v>0</v>
      </c>
      <c r="Q220">
        <f>2.0/((1/S220-1/R220)+SIGN(S220)*SQRT((1/S220-1/R220)*(1/S220-1/R220) + 4*BC220/((BC220+1)*(BC220+1))*(2*1/S220*1/R220-1/R220*1/R220)))</f>
        <v>0</v>
      </c>
      <c r="R220">
        <f>IF(LEFT(BD220,1)&lt;&gt;"0",IF(LEFT(BD220,1)="1",3.0,BE220),$D$5+$E$5*(BV220*BO220/($K$5*1000))+$F$5*(BV220*BO220/($K$5*1000))*MAX(MIN(BB220,$J$5),$I$5)*MAX(MIN(BB220,$J$5),$I$5)+$G$5*MAX(MIN(BB220,$J$5),$I$5)*(BV220*BO220/($K$5*1000))+$H$5*(BV220*BO220/($K$5*1000))*(BV220*BO220/($K$5*1000)))</f>
        <v>0</v>
      </c>
      <c r="S220">
        <f>J220*(1000-(1000*0.61365*exp(17.502*W220/(240.97+W220))/(BO220+BP220)+BJ220)/2)/(1000*0.61365*exp(17.502*W220/(240.97+W220))/(BO220+BP220)-BJ220)</f>
        <v>0</v>
      </c>
      <c r="T220">
        <f>1/((BC220+1)/(Q220/1.6)+1/(R220/1.37)) + BC220/((BC220+1)/(Q220/1.6) + BC220/(R220/1.37))</f>
        <v>0</v>
      </c>
      <c r="U220">
        <f>(AX220*BA220)</f>
        <v>0</v>
      </c>
      <c r="V220">
        <f>(BQ220+(U220+2*0.95*5.67E-8*(((BQ220+$B$7)+273)^4-(BQ220+273)^4)-44100*J220)/(1.84*29.3*R220+8*0.95*5.67E-8*(BQ220+273)^3))</f>
        <v>0</v>
      </c>
      <c r="W220">
        <f>($C$7*BR220+$D$7*BS220+$E$7*V220)</f>
        <v>0</v>
      </c>
      <c r="X220">
        <f>0.61365*exp(17.502*W220/(240.97+W220))</f>
        <v>0</v>
      </c>
      <c r="Y220">
        <f>(Z220/AA220*100)</f>
        <v>0</v>
      </c>
      <c r="Z220">
        <f>BJ220*(BO220+BP220)/1000</f>
        <v>0</v>
      </c>
      <c r="AA220">
        <f>0.61365*exp(17.502*BQ220/(240.97+BQ220))</f>
        <v>0</v>
      </c>
      <c r="AB220">
        <f>(X220-BJ220*(BO220+BP220)/1000)</f>
        <v>0</v>
      </c>
      <c r="AC220">
        <f>(-J220*44100)</f>
        <v>0</v>
      </c>
      <c r="AD220">
        <f>2*29.3*R220*0.92*(BQ220-W220)</f>
        <v>0</v>
      </c>
      <c r="AE220">
        <f>2*0.95*5.67E-8*(((BQ220+$B$7)+273)^4-(W220+273)^4)</f>
        <v>0</v>
      </c>
      <c r="AF220">
        <f>U220+AE220+AC220+AD220</f>
        <v>0</v>
      </c>
      <c r="AG220">
        <f>BN220*AU220*(BI220-BH220*(1000-AU220*BK220)/(1000-AU220*BJ220))/(100*BB220)</f>
        <v>0</v>
      </c>
      <c r="AH220">
        <f>1000*BN220*AU220*(BJ220-BK220)/(100*BB220*(1000-AU220*BJ220))</f>
        <v>0</v>
      </c>
      <c r="AI220">
        <f>(AJ220 - AK220 - BO220*1E3/(8.314*(BQ220+273.15)) * AM220/BN220 * AL220) * BN220/(100*BB220) * (1000 - BK220)/1000</f>
        <v>0</v>
      </c>
      <c r="AJ220">
        <v>270.2449696781346</v>
      </c>
      <c r="AK220">
        <v>283.4723333333333</v>
      </c>
      <c r="AL220">
        <v>-3.302296814084481</v>
      </c>
      <c r="AM220">
        <v>63.74903472312772</v>
      </c>
      <c r="AN220">
        <f>(AP220 - AO220 + BO220*1E3/(8.314*(BQ220+273.15)) * AR220/BN220 * AQ220) * BN220/(100*BB220) * 1000/(1000 - AP220)</f>
        <v>0</v>
      </c>
      <c r="AO220">
        <v>8.927447845583293</v>
      </c>
      <c r="AP220">
        <v>9.349452969696969</v>
      </c>
      <c r="AQ220">
        <v>-6.470228806938757E-06</v>
      </c>
      <c r="AR220">
        <v>101.983239414424</v>
      </c>
      <c r="AS220">
        <v>2</v>
      </c>
      <c r="AT220">
        <v>0</v>
      </c>
      <c r="AU220">
        <f>IF(AS220*$H$13&gt;=AW220,1.0,(AW220/(AW220-AS220*$H$13)))</f>
        <v>0</v>
      </c>
      <c r="AV220">
        <f>(AU220-1)*100</f>
        <v>0</v>
      </c>
      <c r="AW220">
        <f>MAX(0,($B$13+$C$13*BV220)/(1+$D$13*BV220)*BO220/(BQ220+273)*$E$13)</f>
        <v>0</v>
      </c>
      <c r="AX220">
        <f>$B$11*BW220+$C$11*BX220+$F$11*CI220*(1-CL220)</f>
        <v>0</v>
      </c>
      <c r="AY220">
        <f>AX220*AZ220</f>
        <v>0</v>
      </c>
      <c r="AZ220">
        <f>($B$11*$D$9+$C$11*$D$9+$F$11*((CV220+CN220)/MAX(CV220+CN220+CW220, 0.1)*$I$9+CW220/MAX(CV220+CN220+CW220, 0.1)*$J$9))/($B$11+$C$11+$F$11)</f>
        <v>0</v>
      </c>
      <c r="BA220">
        <f>($B$11*$K$9+$C$11*$K$9+$F$11*((CV220+CN220)/MAX(CV220+CN220+CW220, 0.1)*$P$9+CW220/MAX(CV220+CN220+CW220, 0.1)*$Q$9))/($B$11+$C$11+$F$11)</f>
        <v>0</v>
      </c>
      <c r="BB220">
        <v>1.91</v>
      </c>
      <c r="BC220">
        <v>0.5</v>
      </c>
      <c r="BD220" t="s">
        <v>355</v>
      </c>
      <c r="BE220">
        <v>2</v>
      </c>
      <c r="BF220" t="b">
        <v>1</v>
      </c>
      <c r="BG220">
        <v>1679509566.1</v>
      </c>
      <c r="BH220">
        <v>303.6718888888889</v>
      </c>
      <c r="BI220">
        <v>283.1463703703704</v>
      </c>
      <c r="BJ220">
        <v>9.34583962962963</v>
      </c>
      <c r="BK220">
        <v>8.938574444444445</v>
      </c>
      <c r="BL220">
        <v>300.5154444444445</v>
      </c>
      <c r="BM220">
        <v>9.268212222222223</v>
      </c>
      <c r="BN220">
        <v>500.0626296296296</v>
      </c>
      <c r="BO220">
        <v>90.10538888888888</v>
      </c>
      <c r="BP220">
        <v>0.1000275740740741</v>
      </c>
      <c r="BQ220">
        <v>18.94691481481482</v>
      </c>
      <c r="BR220">
        <v>19.98957037037037</v>
      </c>
      <c r="BS220">
        <v>999.9000000000001</v>
      </c>
      <c r="BT220">
        <v>0</v>
      </c>
      <c r="BU220">
        <v>0</v>
      </c>
      <c r="BV220">
        <v>9998.210000000001</v>
      </c>
      <c r="BW220">
        <v>0</v>
      </c>
      <c r="BX220">
        <v>9.338557407407409</v>
      </c>
      <c r="BY220">
        <v>20.52537777777778</v>
      </c>
      <c r="BZ220">
        <v>306.5366666666666</v>
      </c>
      <c r="CA220">
        <v>285.7001851851851</v>
      </c>
      <c r="CB220">
        <v>0.4072652592592592</v>
      </c>
      <c r="CC220">
        <v>283.1463703703704</v>
      </c>
      <c r="CD220">
        <v>8.938574444444445</v>
      </c>
      <c r="CE220">
        <v>0.8421105555555555</v>
      </c>
      <c r="CF220">
        <v>0.8054136666666667</v>
      </c>
      <c r="CG220">
        <v>4.437672592592593</v>
      </c>
      <c r="CH220">
        <v>3.803061111111111</v>
      </c>
      <c r="CI220">
        <v>1999.905925925926</v>
      </c>
      <c r="CJ220">
        <v>0.9799978518518516</v>
      </c>
      <c r="CK220">
        <v>0.0200020925925926</v>
      </c>
      <c r="CL220">
        <v>0</v>
      </c>
      <c r="CM220">
        <v>2.018151851851852</v>
      </c>
      <c r="CN220">
        <v>0</v>
      </c>
      <c r="CO220">
        <v>4009.612962962963</v>
      </c>
      <c r="CP220">
        <v>17337.38888888889</v>
      </c>
      <c r="CQ220">
        <v>35.92107407407408</v>
      </c>
      <c r="CR220">
        <v>38.18262962962963</v>
      </c>
      <c r="CS220">
        <v>36.898</v>
      </c>
      <c r="CT220">
        <v>36.16648148148148</v>
      </c>
      <c r="CU220">
        <v>35.75681481481482</v>
      </c>
      <c r="CV220">
        <v>1959.903703703704</v>
      </c>
      <c r="CW220">
        <v>40.00222222222222</v>
      </c>
      <c r="CX220">
        <v>0</v>
      </c>
      <c r="CY220">
        <v>1679509603.5</v>
      </c>
      <c r="CZ220">
        <v>0</v>
      </c>
      <c r="DA220">
        <v>0</v>
      </c>
      <c r="DB220" t="s">
        <v>356</v>
      </c>
      <c r="DC220">
        <v>1679454360.5</v>
      </c>
      <c r="DD220">
        <v>1679454360.5</v>
      </c>
      <c r="DE220">
        <v>0</v>
      </c>
      <c r="DF220">
        <v>-0.152</v>
      </c>
      <c r="DG220">
        <v>-0.046</v>
      </c>
      <c r="DH220">
        <v>3.296</v>
      </c>
      <c r="DI220">
        <v>0.35</v>
      </c>
      <c r="DJ220">
        <v>420</v>
      </c>
      <c r="DK220">
        <v>24</v>
      </c>
      <c r="DL220">
        <v>0.27</v>
      </c>
      <c r="DM220">
        <v>0.09</v>
      </c>
      <c r="DN220">
        <v>20.27692439024391</v>
      </c>
      <c r="DO220">
        <v>4.233342857142901</v>
      </c>
      <c r="DP220">
        <v>0.4209125288775467</v>
      </c>
      <c r="DQ220">
        <v>0</v>
      </c>
      <c r="DR220">
        <v>0.4084969999999999</v>
      </c>
      <c r="DS220">
        <v>-0.01267875261323902</v>
      </c>
      <c r="DT220">
        <v>0.01299433372385169</v>
      </c>
      <c r="DU220">
        <v>1</v>
      </c>
      <c r="DV220">
        <v>1</v>
      </c>
      <c r="DW220">
        <v>2</v>
      </c>
      <c r="DX220" t="s">
        <v>357</v>
      </c>
      <c r="DY220">
        <v>2.98019</v>
      </c>
      <c r="DZ220">
        <v>2.72857</v>
      </c>
      <c r="EA220">
        <v>0.0617055</v>
      </c>
      <c r="EB220">
        <v>0.0586391</v>
      </c>
      <c r="EC220">
        <v>0.0539094</v>
      </c>
      <c r="ED220">
        <v>0.0525618</v>
      </c>
      <c r="EE220">
        <v>28170.8</v>
      </c>
      <c r="EF220">
        <v>27900.2</v>
      </c>
      <c r="EG220">
        <v>30551.2</v>
      </c>
      <c r="EH220">
        <v>29883</v>
      </c>
      <c r="EI220">
        <v>39896.6</v>
      </c>
      <c r="EJ220">
        <v>37288.6</v>
      </c>
      <c r="EK220">
        <v>46725.2</v>
      </c>
      <c r="EL220">
        <v>44435.4</v>
      </c>
      <c r="EM220">
        <v>1.88075</v>
      </c>
      <c r="EN220">
        <v>1.85715</v>
      </c>
      <c r="EO220">
        <v>0.0351295</v>
      </c>
      <c r="EP220">
        <v>0</v>
      </c>
      <c r="EQ220">
        <v>19.409</v>
      </c>
      <c r="ER220">
        <v>999.9</v>
      </c>
      <c r="ES220">
        <v>39.9</v>
      </c>
      <c r="ET220">
        <v>30.1</v>
      </c>
      <c r="EU220">
        <v>18.9756</v>
      </c>
      <c r="EV220">
        <v>63.7311</v>
      </c>
      <c r="EW220">
        <v>23.4896</v>
      </c>
      <c r="EX220">
        <v>1</v>
      </c>
      <c r="EY220">
        <v>-0.0488059</v>
      </c>
      <c r="EZ220">
        <v>5.04928</v>
      </c>
      <c r="FA220">
        <v>20.1359</v>
      </c>
      <c r="FB220">
        <v>5.23167</v>
      </c>
      <c r="FC220">
        <v>11.9731</v>
      </c>
      <c r="FD220">
        <v>4.9708</v>
      </c>
      <c r="FE220">
        <v>3.28963</v>
      </c>
      <c r="FF220">
        <v>9999</v>
      </c>
      <c r="FG220">
        <v>9999</v>
      </c>
      <c r="FH220">
        <v>9999</v>
      </c>
      <c r="FI220">
        <v>999.9</v>
      </c>
      <c r="FJ220">
        <v>4.9729</v>
      </c>
      <c r="FK220">
        <v>1.87701</v>
      </c>
      <c r="FL220">
        <v>1.87514</v>
      </c>
      <c r="FM220">
        <v>1.87793</v>
      </c>
      <c r="FN220">
        <v>1.87468</v>
      </c>
      <c r="FO220">
        <v>1.87831</v>
      </c>
      <c r="FP220">
        <v>1.87534</v>
      </c>
      <c r="FQ220">
        <v>1.87652</v>
      </c>
      <c r="FR220">
        <v>0</v>
      </c>
      <c r="FS220">
        <v>0</v>
      </c>
      <c r="FT220">
        <v>0</v>
      </c>
      <c r="FU220">
        <v>0</v>
      </c>
      <c r="FV220" t="s">
        <v>358</v>
      </c>
      <c r="FW220" t="s">
        <v>359</v>
      </c>
      <c r="FX220" t="s">
        <v>360</v>
      </c>
      <c r="FY220" t="s">
        <v>360</v>
      </c>
      <c r="FZ220" t="s">
        <v>360</v>
      </c>
      <c r="GA220" t="s">
        <v>360</v>
      </c>
      <c r="GB220">
        <v>0</v>
      </c>
      <c r="GC220">
        <v>100</v>
      </c>
      <c r="GD220">
        <v>100</v>
      </c>
      <c r="GE220">
        <v>3.071</v>
      </c>
      <c r="GF220">
        <v>0.07770000000000001</v>
      </c>
      <c r="GG220">
        <v>1.972114183739502</v>
      </c>
      <c r="GH220">
        <v>0.004449671774874308</v>
      </c>
      <c r="GI220">
        <v>-1.829466635312074E-06</v>
      </c>
      <c r="GJ220">
        <v>4.661545964856727E-10</v>
      </c>
      <c r="GK220">
        <v>0.005649818396270764</v>
      </c>
      <c r="GL220">
        <v>0.003047750899037379</v>
      </c>
      <c r="GM220">
        <v>0.0005145890388989142</v>
      </c>
      <c r="GN220">
        <v>-5.930110997495773E-07</v>
      </c>
      <c r="GO220">
        <v>0</v>
      </c>
      <c r="GP220">
        <v>2134</v>
      </c>
      <c r="GQ220">
        <v>1</v>
      </c>
      <c r="GR220">
        <v>23</v>
      </c>
      <c r="GS220">
        <v>920.2</v>
      </c>
      <c r="GT220">
        <v>920.2</v>
      </c>
      <c r="GU220">
        <v>0.727539</v>
      </c>
      <c r="GV220">
        <v>2.55249</v>
      </c>
      <c r="GW220">
        <v>1.39893</v>
      </c>
      <c r="GX220">
        <v>2.34131</v>
      </c>
      <c r="GY220">
        <v>1.44897</v>
      </c>
      <c r="GZ220">
        <v>2.49878</v>
      </c>
      <c r="HA220">
        <v>36.4814</v>
      </c>
      <c r="HB220">
        <v>24.0175</v>
      </c>
      <c r="HC220">
        <v>18</v>
      </c>
      <c r="HD220">
        <v>490.192</v>
      </c>
      <c r="HE220">
        <v>446.482</v>
      </c>
      <c r="HF220">
        <v>13.7301</v>
      </c>
      <c r="HG220">
        <v>26.2131</v>
      </c>
      <c r="HH220">
        <v>29.9999</v>
      </c>
      <c r="HI220">
        <v>25.9794</v>
      </c>
      <c r="HJ220">
        <v>26.0313</v>
      </c>
      <c r="HK220">
        <v>14.4748</v>
      </c>
      <c r="HL220">
        <v>49.7008</v>
      </c>
      <c r="HM220">
        <v>61.9506</v>
      </c>
      <c r="HN220">
        <v>13.7384</v>
      </c>
      <c r="HO220">
        <v>232.647</v>
      </c>
      <c r="HP220">
        <v>9.009130000000001</v>
      </c>
      <c r="HQ220">
        <v>100.986</v>
      </c>
      <c r="HR220">
        <v>102.18</v>
      </c>
    </row>
    <row r="221" spans="1:226">
      <c r="A221">
        <v>205</v>
      </c>
      <c r="B221">
        <v>1679509578.6</v>
      </c>
      <c r="C221">
        <v>4322.5</v>
      </c>
      <c r="D221" t="s">
        <v>770</v>
      </c>
      <c r="E221" t="s">
        <v>771</v>
      </c>
      <c r="F221">
        <v>5</v>
      </c>
      <c r="G221" t="s">
        <v>353</v>
      </c>
      <c r="H221" t="s">
        <v>747</v>
      </c>
      <c r="I221">
        <v>1679509570.814285</v>
      </c>
      <c r="J221">
        <f>(K221)/1000</f>
        <v>0</v>
      </c>
      <c r="K221">
        <f>IF(BF221, AN221, AH221)</f>
        <v>0</v>
      </c>
      <c r="L221">
        <f>IF(BF221, AI221, AG221)</f>
        <v>0</v>
      </c>
      <c r="M221">
        <f>BH221 - IF(AU221&gt;1, L221*BB221*100.0/(AW221*BV221), 0)</f>
        <v>0</v>
      </c>
      <c r="N221">
        <f>((T221-J221/2)*M221-L221)/(T221+J221/2)</f>
        <v>0</v>
      </c>
      <c r="O221">
        <f>N221*(BO221+BP221)/1000.0</f>
        <v>0</v>
      </c>
      <c r="P221">
        <f>(BH221 - IF(AU221&gt;1, L221*BB221*100.0/(AW221*BV221), 0))*(BO221+BP221)/1000.0</f>
        <v>0</v>
      </c>
      <c r="Q221">
        <f>2.0/((1/S221-1/R221)+SIGN(S221)*SQRT((1/S221-1/R221)*(1/S221-1/R221) + 4*BC221/((BC221+1)*(BC221+1))*(2*1/S221*1/R221-1/R221*1/R221)))</f>
        <v>0</v>
      </c>
      <c r="R221">
        <f>IF(LEFT(BD221,1)&lt;&gt;"0",IF(LEFT(BD221,1)="1",3.0,BE221),$D$5+$E$5*(BV221*BO221/($K$5*1000))+$F$5*(BV221*BO221/($K$5*1000))*MAX(MIN(BB221,$J$5),$I$5)*MAX(MIN(BB221,$J$5),$I$5)+$G$5*MAX(MIN(BB221,$J$5),$I$5)*(BV221*BO221/($K$5*1000))+$H$5*(BV221*BO221/($K$5*1000))*(BV221*BO221/($K$5*1000)))</f>
        <v>0</v>
      </c>
      <c r="S221">
        <f>J221*(1000-(1000*0.61365*exp(17.502*W221/(240.97+W221))/(BO221+BP221)+BJ221)/2)/(1000*0.61365*exp(17.502*W221/(240.97+W221))/(BO221+BP221)-BJ221)</f>
        <v>0</v>
      </c>
      <c r="T221">
        <f>1/((BC221+1)/(Q221/1.6)+1/(R221/1.37)) + BC221/((BC221+1)/(Q221/1.6) + BC221/(R221/1.37))</f>
        <v>0</v>
      </c>
      <c r="U221">
        <f>(AX221*BA221)</f>
        <v>0</v>
      </c>
      <c r="V221">
        <f>(BQ221+(U221+2*0.95*5.67E-8*(((BQ221+$B$7)+273)^4-(BQ221+273)^4)-44100*J221)/(1.84*29.3*R221+8*0.95*5.67E-8*(BQ221+273)^3))</f>
        <v>0</v>
      </c>
      <c r="W221">
        <f>($C$7*BR221+$D$7*BS221+$E$7*V221)</f>
        <v>0</v>
      </c>
      <c r="X221">
        <f>0.61365*exp(17.502*W221/(240.97+W221))</f>
        <v>0</v>
      </c>
      <c r="Y221">
        <f>(Z221/AA221*100)</f>
        <v>0</v>
      </c>
      <c r="Z221">
        <f>BJ221*(BO221+BP221)/1000</f>
        <v>0</v>
      </c>
      <c r="AA221">
        <f>0.61365*exp(17.502*BQ221/(240.97+BQ221))</f>
        <v>0</v>
      </c>
      <c r="AB221">
        <f>(X221-BJ221*(BO221+BP221)/1000)</f>
        <v>0</v>
      </c>
      <c r="AC221">
        <f>(-J221*44100)</f>
        <v>0</v>
      </c>
      <c r="AD221">
        <f>2*29.3*R221*0.92*(BQ221-W221)</f>
        <v>0</v>
      </c>
      <c r="AE221">
        <f>2*0.95*5.67E-8*(((BQ221+$B$7)+273)^4-(W221+273)^4)</f>
        <v>0</v>
      </c>
      <c r="AF221">
        <f>U221+AE221+AC221+AD221</f>
        <v>0</v>
      </c>
      <c r="AG221">
        <f>BN221*AU221*(BI221-BH221*(1000-AU221*BK221)/(1000-AU221*BJ221))/(100*BB221)</f>
        <v>0</v>
      </c>
      <c r="AH221">
        <f>1000*BN221*AU221*(BJ221-BK221)/(100*BB221*(1000-AU221*BJ221))</f>
        <v>0</v>
      </c>
      <c r="AI221">
        <f>(AJ221 - AK221 - BO221*1E3/(8.314*(BQ221+273.15)) * AM221/BN221 * AL221) * BN221/(100*BB221) * (1000 - BK221)/1000</f>
        <v>0</v>
      </c>
      <c r="AJ221">
        <v>253.4839649370905</v>
      </c>
      <c r="AK221">
        <v>266.9285878787878</v>
      </c>
      <c r="AL221">
        <v>-3.307427814443959</v>
      </c>
      <c r="AM221">
        <v>63.74903472312772</v>
      </c>
      <c r="AN221">
        <f>(AP221 - AO221 + BO221*1E3/(8.314*(BQ221+273.15)) * AR221/BN221 * AQ221) * BN221/(100*BB221) * 1000/(1000 - AP221)</f>
        <v>0</v>
      </c>
      <c r="AO221">
        <v>8.935809322300841</v>
      </c>
      <c r="AP221">
        <v>9.343922545454545</v>
      </c>
      <c r="AQ221">
        <v>-1.452377870806551E-05</v>
      </c>
      <c r="AR221">
        <v>101.983239414424</v>
      </c>
      <c r="AS221">
        <v>2</v>
      </c>
      <c r="AT221">
        <v>0</v>
      </c>
      <c r="AU221">
        <f>IF(AS221*$H$13&gt;=AW221,1.0,(AW221/(AW221-AS221*$H$13)))</f>
        <v>0</v>
      </c>
      <c r="AV221">
        <f>(AU221-1)*100</f>
        <v>0</v>
      </c>
      <c r="AW221">
        <f>MAX(0,($B$13+$C$13*BV221)/(1+$D$13*BV221)*BO221/(BQ221+273)*$E$13)</f>
        <v>0</v>
      </c>
      <c r="AX221">
        <f>$B$11*BW221+$C$11*BX221+$F$11*CI221*(1-CL221)</f>
        <v>0</v>
      </c>
      <c r="AY221">
        <f>AX221*AZ221</f>
        <v>0</v>
      </c>
      <c r="AZ221">
        <f>($B$11*$D$9+$C$11*$D$9+$F$11*((CV221+CN221)/MAX(CV221+CN221+CW221, 0.1)*$I$9+CW221/MAX(CV221+CN221+CW221, 0.1)*$J$9))/($B$11+$C$11+$F$11)</f>
        <v>0</v>
      </c>
      <c r="BA221">
        <f>($B$11*$K$9+$C$11*$K$9+$F$11*((CV221+CN221)/MAX(CV221+CN221+CW221, 0.1)*$P$9+CW221/MAX(CV221+CN221+CW221, 0.1)*$Q$9))/($B$11+$C$11+$F$11)</f>
        <v>0</v>
      </c>
      <c r="BB221">
        <v>1.91</v>
      </c>
      <c r="BC221">
        <v>0.5</v>
      </c>
      <c r="BD221" t="s">
        <v>355</v>
      </c>
      <c r="BE221">
        <v>2</v>
      </c>
      <c r="BF221" t="b">
        <v>1</v>
      </c>
      <c r="BG221">
        <v>1679509570.814285</v>
      </c>
      <c r="BH221">
        <v>288.2836428571428</v>
      </c>
      <c r="BI221">
        <v>267.4963571428571</v>
      </c>
      <c r="BJ221">
        <v>9.347295714285712</v>
      </c>
      <c r="BK221">
        <v>8.939408928571428</v>
      </c>
      <c r="BL221">
        <v>285.1808214285714</v>
      </c>
      <c r="BM221">
        <v>9.269651071428571</v>
      </c>
      <c r="BN221">
        <v>500.0528571428572</v>
      </c>
      <c r="BO221">
        <v>90.10380357142857</v>
      </c>
      <c r="BP221">
        <v>0.1000012607142857</v>
      </c>
      <c r="BQ221">
        <v>18.94720357142857</v>
      </c>
      <c r="BR221">
        <v>19.98741428571429</v>
      </c>
      <c r="BS221">
        <v>999.9000000000002</v>
      </c>
      <c r="BT221">
        <v>0</v>
      </c>
      <c r="BU221">
        <v>0</v>
      </c>
      <c r="BV221">
        <v>9999.19142857143</v>
      </c>
      <c r="BW221">
        <v>0</v>
      </c>
      <c r="BX221">
        <v>9.333804285714285</v>
      </c>
      <c r="BY221">
        <v>20.78725714285715</v>
      </c>
      <c r="BZ221">
        <v>291.0036428571428</v>
      </c>
      <c r="CA221">
        <v>269.90925</v>
      </c>
      <c r="CB221">
        <v>0.4078872142857143</v>
      </c>
      <c r="CC221">
        <v>267.4963571428571</v>
      </c>
      <c r="CD221">
        <v>8.939408928571428</v>
      </c>
      <c r="CE221">
        <v>0.8422270357142857</v>
      </c>
      <c r="CF221">
        <v>0.8054747500000001</v>
      </c>
      <c r="CG221">
        <v>4.439648571428572</v>
      </c>
      <c r="CH221">
        <v>3.804142857142857</v>
      </c>
      <c r="CI221">
        <v>1999.939642857143</v>
      </c>
      <c r="CJ221">
        <v>0.9799959642857141</v>
      </c>
      <c r="CK221">
        <v>0.02000400357142857</v>
      </c>
      <c r="CL221">
        <v>0</v>
      </c>
      <c r="CM221">
        <v>2.029667857142857</v>
      </c>
      <c r="CN221">
        <v>0</v>
      </c>
      <c r="CO221">
        <v>4011.231071428571</v>
      </c>
      <c r="CP221">
        <v>17337.68214285714</v>
      </c>
      <c r="CQ221">
        <v>36.0845</v>
      </c>
      <c r="CR221">
        <v>38.32121428571428</v>
      </c>
      <c r="CS221">
        <v>37.01985714285714</v>
      </c>
      <c r="CT221">
        <v>36.32567857142858</v>
      </c>
      <c r="CU221">
        <v>35.86367857142857</v>
      </c>
      <c r="CV221">
        <v>1959.933928571429</v>
      </c>
      <c r="CW221">
        <v>40.00571428571428</v>
      </c>
      <c r="CX221">
        <v>0</v>
      </c>
      <c r="CY221">
        <v>1679509608.3</v>
      </c>
      <c r="CZ221">
        <v>0</v>
      </c>
      <c r="DA221">
        <v>0</v>
      </c>
      <c r="DB221" t="s">
        <v>356</v>
      </c>
      <c r="DC221">
        <v>1679454360.5</v>
      </c>
      <c r="DD221">
        <v>1679454360.5</v>
      </c>
      <c r="DE221">
        <v>0</v>
      </c>
      <c r="DF221">
        <v>-0.152</v>
      </c>
      <c r="DG221">
        <v>-0.046</v>
      </c>
      <c r="DH221">
        <v>3.296</v>
      </c>
      <c r="DI221">
        <v>0.35</v>
      </c>
      <c r="DJ221">
        <v>420</v>
      </c>
      <c r="DK221">
        <v>24</v>
      </c>
      <c r="DL221">
        <v>0.27</v>
      </c>
      <c r="DM221">
        <v>0.09</v>
      </c>
      <c r="DN221">
        <v>20.6355175</v>
      </c>
      <c r="DO221">
        <v>3.374682551594702</v>
      </c>
      <c r="DP221">
        <v>0.3303125375212844</v>
      </c>
      <c r="DQ221">
        <v>0</v>
      </c>
      <c r="DR221">
        <v>0.4085117</v>
      </c>
      <c r="DS221">
        <v>0.04052791744840452</v>
      </c>
      <c r="DT221">
        <v>0.01398215030887596</v>
      </c>
      <c r="DU221">
        <v>1</v>
      </c>
      <c r="DV221">
        <v>1</v>
      </c>
      <c r="DW221">
        <v>2</v>
      </c>
      <c r="DX221" t="s">
        <v>357</v>
      </c>
      <c r="DY221">
        <v>2.9801</v>
      </c>
      <c r="DZ221">
        <v>2.72823</v>
      </c>
      <c r="EA221">
        <v>0.0586627</v>
      </c>
      <c r="EB221">
        <v>0.0554862</v>
      </c>
      <c r="EC221">
        <v>0.0538913</v>
      </c>
      <c r="ED221">
        <v>0.0526443</v>
      </c>
      <c r="EE221">
        <v>28262.4</v>
      </c>
      <c r="EF221">
        <v>27994.1</v>
      </c>
      <c r="EG221">
        <v>30551.3</v>
      </c>
      <c r="EH221">
        <v>29883.4</v>
      </c>
      <c r="EI221">
        <v>39897</v>
      </c>
      <c r="EJ221">
        <v>37285.7</v>
      </c>
      <c r="EK221">
        <v>46724.9</v>
      </c>
      <c r="EL221">
        <v>44436.2</v>
      </c>
      <c r="EM221">
        <v>1.8807</v>
      </c>
      <c r="EN221">
        <v>1.85697</v>
      </c>
      <c r="EO221">
        <v>0.0347458</v>
      </c>
      <c r="EP221">
        <v>0</v>
      </c>
      <c r="EQ221">
        <v>19.4032</v>
      </c>
      <c r="ER221">
        <v>999.9</v>
      </c>
      <c r="ES221">
        <v>39.8</v>
      </c>
      <c r="ET221">
        <v>30.2</v>
      </c>
      <c r="EU221">
        <v>19.035</v>
      </c>
      <c r="EV221">
        <v>63.8011</v>
      </c>
      <c r="EW221">
        <v>23.766</v>
      </c>
      <c r="EX221">
        <v>1</v>
      </c>
      <c r="EY221">
        <v>-0.0492759</v>
      </c>
      <c r="EZ221">
        <v>5.0304</v>
      </c>
      <c r="FA221">
        <v>20.1362</v>
      </c>
      <c r="FB221">
        <v>5.23241</v>
      </c>
      <c r="FC221">
        <v>11.9739</v>
      </c>
      <c r="FD221">
        <v>4.97085</v>
      </c>
      <c r="FE221">
        <v>3.28968</v>
      </c>
      <c r="FF221">
        <v>9999</v>
      </c>
      <c r="FG221">
        <v>9999</v>
      </c>
      <c r="FH221">
        <v>9999</v>
      </c>
      <c r="FI221">
        <v>999.9</v>
      </c>
      <c r="FJ221">
        <v>4.97289</v>
      </c>
      <c r="FK221">
        <v>1.87699</v>
      </c>
      <c r="FL221">
        <v>1.87514</v>
      </c>
      <c r="FM221">
        <v>1.87791</v>
      </c>
      <c r="FN221">
        <v>1.87468</v>
      </c>
      <c r="FO221">
        <v>1.87828</v>
      </c>
      <c r="FP221">
        <v>1.87532</v>
      </c>
      <c r="FQ221">
        <v>1.87651</v>
      </c>
      <c r="FR221">
        <v>0</v>
      </c>
      <c r="FS221">
        <v>0</v>
      </c>
      <c r="FT221">
        <v>0</v>
      </c>
      <c r="FU221">
        <v>0</v>
      </c>
      <c r="FV221" t="s">
        <v>358</v>
      </c>
      <c r="FW221" t="s">
        <v>359</v>
      </c>
      <c r="FX221" t="s">
        <v>360</v>
      </c>
      <c r="FY221" t="s">
        <v>360</v>
      </c>
      <c r="FZ221" t="s">
        <v>360</v>
      </c>
      <c r="GA221" t="s">
        <v>360</v>
      </c>
      <c r="GB221">
        <v>0</v>
      </c>
      <c r="GC221">
        <v>100</v>
      </c>
      <c r="GD221">
        <v>100</v>
      </c>
      <c r="GE221">
        <v>3.013</v>
      </c>
      <c r="GF221">
        <v>0.0776</v>
      </c>
      <c r="GG221">
        <v>1.972114183739502</v>
      </c>
      <c r="GH221">
        <v>0.004449671774874308</v>
      </c>
      <c r="GI221">
        <v>-1.829466635312074E-06</v>
      </c>
      <c r="GJ221">
        <v>4.661545964856727E-10</v>
      </c>
      <c r="GK221">
        <v>0.005649818396270764</v>
      </c>
      <c r="GL221">
        <v>0.003047750899037379</v>
      </c>
      <c r="GM221">
        <v>0.0005145890388989142</v>
      </c>
      <c r="GN221">
        <v>-5.930110997495773E-07</v>
      </c>
      <c r="GO221">
        <v>0</v>
      </c>
      <c r="GP221">
        <v>2134</v>
      </c>
      <c r="GQ221">
        <v>1</v>
      </c>
      <c r="GR221">
        <v>23</v>
      </c>
      <c r="GS221">
        <v>920.3</v>
      </c>
      <c r="GT221">
        <v>920.3</v>
      </c>
      <c r="GU221">
        <v>0.687256</v>
      </c>
      <c r="GV221">
        <v>2.55615</v>
      </c>
      <c r="GW221">
        <v>1.39893</v>
      </c>
      <c r="GX221">
        <v>2.34131</v>
      </c>
      <c r="GY221">
        <v>1.44897</v>
      </c>
      <c r="GZ221">
        <v>2.42798</v>
      </c>
      <c r="HA221">
        <v>36.4578</v>
      </c>
      <c r="HB221">
        <v>24.0262</v>
      </c>
      <c r="HC221">
        <v>18</v>
      </c>
      <c r="HD221">
        <v>490.155</v>
      </c>
      <c r="HE221">
        <v>446.381</v>
      </c>
      <c r="HF221">
        <v>13.7376</v>
      </c>
      <c r="HG221">
        <v>26.2096</v>
      </c>
      <c r="HH221">
        <v>29.9998</v>
      </c>
      <c r="HI221">
        <v>25.978</v>
      </c>
      <c r="HJ221">
        <v>26.0322</v>
      </c>
      <c r="HK221">
        <v>13.7538</v>
      </c>
      <c r="HL221">
        <v>49.7008</v>
      </c>
      <c r="HM221">
        <v>61.9506</v>
      </c>
      <c r="HN221">
        <v>13.7482</v>
      </c>
      <c r="HO221">
        <v>219.268</v>
      </c>
      <c r="HP221">
        <v>9.009130000000001</v>
      </c>
      <c r="HQ221">
        <v>100.986</v>
      </c>
      <c r="HR221">
        <v>102.182</v>
      </c>
    </row>
    <row r="222" spans="1:226">
      <c r="A222">
        <v>206</v>
      </c>
      <c r="B222">
        <v>1679509583.6</v>
      </c>
      <c r="C222">
        <v>4327.5</v>
      </c>
      <c r="D222" t="s">
        <v>772</v>
      </c>
      <c r="E222" t="s">
        <v>773</v>
      </c>
      <c r="F222">
        <v>5</v>
      </c>
      <c r="G222" t="s">
        <v>353</v>
      </c>
      <c r="H222" t="s">
        <v>747</v>
      </c>
      <c r="I222">
        <v>1679509576.1</v>
      </c>
      <c r="J222">
        <f>(K222)/1000</f>
        <v>0</v>
      </c>
      <c r="K222">
        <f>IF(BF222, AN222, AH222)</f>
        <v>0</v>
      </c>
      <c r="L222">
        <f>IF(BF222, AI222, AG222)</f>
        <v>0</v>
      </c>
      <c r="M222">
        <f>BH222 - IF(AU222&gt;1, L222*BB222*100.0/(AW222*BV222), 0)</f>
        <v>0</v>
      </c>
      <c r="N222">
        <f>((T222-J222/2)*M222-L222)/(T222+J222/2)</f>
        <v>0</v>
      </c>
      <c r="O222">
        <f>N222*(BO222+BP222)/1000.0</f>
        <v>0</v>
      </c>
      <c r="P222">
        <f>(BH222 - IF(AU222&gt;1, L222*BB222*100.0/(AW222*BV222), 0))*(BO222+BP222)/1000.0</f>
        <v>0</v>
      </c>
      <c r="Q222">
        <f>2.0/((1/S222-1/R222)+SIGN(S222)*SQRT((1/S222-1/R222)*(1/S222-1/R222) + 4*BC222/((BC222+1)*(BC222+1))*(2*1/S222*1/R222-1/R222*1/R222)))</f>
        <v>0</v>
      </c>
      <c r="R222">
        <f>IF(LEFT(BD222,1)&lt;&gt;"0",IF(LEFT(BD222,1)="1",3.0,BE222),$D$5+$E$5*(BV222*BO222/($K$5*1000))+$F$5*(BV222*BO222/($K$5*1000))*MAX(MIN(BB222,$J$5),$I$5)*MAX(MIN(BB222,$J$5),$I$5)+$G$5*MAX(MIN(BB222,$J$5),$I$5)*(BV222*BO222/($K$5*1000))+$H$5*(BV222*BO222/($K$5*1000))*(BV222*BO222/($K$5*1000)))</f>
        <v>0</v>
      </c>
      <c r="S222">
        <f>J222*(1000-(1000*0.61365*exp(17.502*W222/(240.97+W222))/(BO222+BP222)+BJ222)/2)/(1000*0.61365*exp(17.502*W222/(240.97+W222))/(BO222+BP222)-BJ222)</f>
        <v>0</v>
      </c>
      <c r="T222">
        <f>1/((BC222+1)/(Q222/1.6)+1/(R222/1.37)) + BC222/((BC222+1)/(Q222/1.6) + BC222/(R222/1.37))</f>
        <v>0</v>
      </c>
      <c r="U222">
        <f>(AX222*BA222)</f>
        <v>0</v>
      </c>
      <c r="V222">
        <f>(BQ222+(U222+2*0.95*5.67E-8*(((BQ222+$B$7)+273)^4-(BQ222+273)^4)-44100*J222)/(1.84*29.3*R222+8*0.95*5.67E-8*(BQ222+273)^3))</f>
        <v>0</v>
      </c>
      <c r="W222">
        <f>($C$7*BR222+$D$7*BS222+$E$7*V222)</f>
        <v>0</v>
      </c>
      <c r="X222">
        <f>0.61365*exp(17.502*W222/(240.97+W222))</f>
        <v>0</v>
      </c>
      <c r="Y222">
        <f>(Z222/AA222*100)</f>
        <v>0</v>
      </c>
      <c r="Z222">
        <f>BJ222*(BO222+BP222)/1000</f>
        <v>0</v>
      </c>
      <c r="AA222">
        <f>0.61365*exp(17.502*BQ222/(240.97+BQ222))</f>
        <v>0</v>
      </c>
      <c r="AB222">
        <f>(X222-BJ222*(BO222+BP222)/1000)</f>
        <v>0</v>
      </c>
      <c r="AC222">
        <f>(-J222*44100)</f>
        <v>0</v>
      </c>
      <c r="AD222">
        <f>2*29.3*R222*0.92*(BQ222-W222)</f>
        <v>0</v>
      </c>
      <c r="AE222">
        <f>2*0.95*5.67E-8*(((BQ222+$B$7)+273)^4-(W222+273)^4)</f>
        <v>0</v>
      </c>
      <c r="AF222">
        <f>U222+AE222+AC222+AD222</f>
        <v>0</v>
      </c>
      <c r="AG222">
        <f>BN222*AU222*(BI222-BH222*(1000-AU222*BK222)/(1000-AU222*BJ222))/(100*BB222)</f>
        <v>0</v>
      </c>
      <c r="AH222">
        <f>1000*BN222*AU222*(BJ222-BK222)/(100*BB222*(1000-AU222*BJ222))</f>
        <v>0</v>
      </c>
      <c r="AI222">
        <f>(AJ222 - AK222 - BO222*1E3/(8.314*(BQ222+273.15)) * AM222/BN222 * AL222) * BN222/(100*BB222) * (1000 - BK222)/1000</f>
        <v>0</v>
      </c>
      <c r="AJ222">
        <v>236.9528812457508</v>
      </c>
      <c r="AK222">
        <v>250.4070242424242</v>
      </c>
      <c r="AL222">
        <v>-3.304826435999728</v>
      </c>
      <c r="AM222">
        <v>63.74903472312772</v>
      </c>
      <c r="AN222">
        <f>(AP222 - AO222 + BO222*1E3/(8.314*(BQ222+273.15)) * AR222/BN222 * AQ222) * BN222/(100*BB222) * 1000/(1000 - AP222)</f>
        <v>0</v>
      </c>
      <c r="AO222">
        <v>8.929301767194509</v>
      </c>
      <c r="AP222">
        <v>9.342017999999999</v>
      </c>
      <c r="AQ222">
        <v>-1.177622808273103E-05</v>
      </c>
      <c r="AR222">
        <v>101.983239414424</v>
      </c>
      <c r="AS222">
        <v>2</v>
      </c>
      <c r="AT222">
        <v>0</v>
      </c>
      <c r="AU222">
        <f>IF(AS222*$H$13&gt;=AW222,1.0,(AW222/(AW222-AS222*$H$13)))</f>
        <v>0</v>
      </c>
      <c r="AV222">
        <f>(AU222-1)*100</f>
        <v>0</v>
      </c>
      <c r="AW222">
        <f>MAX(0,($B$13+$C$13*BV222)/(1+$D$13*BV222)*BO222/(BQ222+273)*$E$13)</f>
        <v>0</v>
      </c>
      <c r="AX222">
        <f>$B$11*BW222+$C$11*BX222+$F$11*CI222*(1-CL222)</f>
        <v>0</v>
      </c>
      <c r="AY222">
        <f>AX222*AZ222</f>
        <v>0</v>
      </c>
      <c r="AZ222">
        <f>($B$11*$D$9+$C$11*$D$9+$F$11*((CV222+CN222)/MAX(CV222+CN222+CW222, 0.1)*$I$9+CW222/MAX(CV222+CN222+CW222, 0.1)*$J$9))/($B$11+$C$11+$F$11)</f>
        <v>0</v>
      </c>
      <c r="BA222">
        <f>($B$11*$K$9+$C$11*$K$9+$F$11*((CV222+CN222)/MAX(CV222+CN222+CW222, 0.1)*$P$9+CW222/MAX(CV222+CN222+CW222, 0.1)*$Q$9))/($B$11+$C$11+$F$11)</f>
        <v>0</v>
      </c>
      <c r="BB222">
        <v>1.91</v>
      </c>
      <c r="BC222">
        <v>0.5</v>
      </c>
      <c r="BD222" t="s">
        <v>355</v>
      </c>
      <c r="BE222">
        <v>2</v>
      </c>
      <c r="BF222" t="b">
        <v>1</v>
      </c>
      <c r="BG222">
        <v>1679509576.1</v>
      </c>
      <c r="BH222">
        <v>270.9925185185185</v>
      </c>
      <c r="BI222">
        <v>250.0037777777778</v>
      </c>
      <c r="BJ222">
        <v>9.346701851851853</v>
      </c>
      <c r="BK222">
        <v>8.930935185185186</v>
      </c>
      <c r="BL222">
        <v>267.9508148148148</v>
      </c>
      <c r="BM222">
        <v>9.269064074074075</v>
      </c>
      <c r="BN222">
        <v>500.0589259259258</v>
      </c>
      <c r="BO222">
        <v>90.10317777777779</v>
      </c>
      <c r="BP222">
        <v>0.1000419703703704</v>
      </c>
      <c r="BQ222">
        <v>18.94905185185185</v>
      </c>
      <c r="BR222">
        <v>19.98373703703703</v>
      </c>
      <c r="BS222">
        <v>999.9000000000001</v>
      </c>
      <c r="BT222">
        <v>0</v>
      </c>
      <c r="BU222">
        <v>0</v>
      </c>
      <c r="BV222">
        <v>9997.43037037037</v>
      </c>
      <c r="BW222">
        <v>0</v>
      </c>
      <c r="BX222">
        <v>9.334725555555556</v>
      </c>
      <c r="BY222">
        <v>20.98876666666667</v>
      </c>
      <c r="BZ222">
        <v>273.5492962962963</v>
      </c>
      <c r="CA222">
        <v>252.2566296296297</v>
      </c>
      <c r="CB222">
        <v>0.4157671851851852</v>
      </c>
      <c r="CC222">
        <v>250.0037777777778</v>
      </c>
      <c r="CD222">
        <v>8.930935185185186</v>
      </c>
      <c r="CE222">
        <v>0.8421677037037038</v>
      </c>
      <c r="CF222">
        <v>0.8047056666666665</v>
      </c>
      <c r="CG222">
        <v>4.438642962962962</v>
      </c>
      <c r="CH222">
        <v>3.79058037037037</v>
      </c>
      <c r="CI222">
        <v>1999.96037037037</v>
      </c>
      <c r="CJ222">
        <v>0.9799977777777776</v>
      </c>
      <c r="CK222">
        <v>0.02000212962962963</v>
      </c>
      <c r="CL222">
        <v>0</v>
      </c>
      <c r="CM222">
        <v>2.074577777777778</v>
      </c>
      <c r="CN222">
        <v>0</v>
      </c>
      <c r="CO222">
        <v>4012.667777777778</v>
      </c>
      <c r="CP222">
        <v>17337.87037037037</v>
      </c>
      <c r="CQ222">
        <v>36.29362962962963</v>
      </c>
      <c r="CR222">
        <v>38.46737037037038</v>
      </c>
      <c r="CS222">
        <v>37.15718518518518</v>
      </c>
      <c r="CT222">
        <v>36.48592592592593</v>
      </c>
      <c r="CU222">
        <v>35.979</v>
      </c>
      <c r="CV222">
        <v>1959.957777777778</v>
      </c>
      <c r="CW222">
        <v>40.00259259259259</v>
      </c>
      <c r="CX222">
        <v>0</v>
      </c>
      <c r="CY222">
        <v>1679509613.7</v>
      </c>
      <c r="CZ222">
        <v>0</v>
      </c>
      <c r="DA222">
        <v>0</v>
      </c>
      <c r="DB222" t="s">
        <v>356</v>
      </c>
      <c r="DC222">
        <v>1679454360.5</v>
      </c>
      <c r="DD222">
        <v>1679454360.5</v>
      </c>
      <c r="DE222">
        <v>0</v>
      </c>
      <c r="DF222">
        <v>-0.152</v>
      </c>
      <c r="DG222">
        <v>-0.046</v>
      </c>
      <c r="DH222">
        <v>3.296</v>
      </c>
      <c r="DI222">
        <v>0.35</v>
      </c>
      <c r="DJ222">
        <v>420</v>
      </c>
      <c r="DK222">
        <v>24</v>
      </c>
      <c r="DL222">
        <v>0.27</v>
      </c>
      <c r="DM222">
        <v>0.09</v>
      </c>
      <c r="DN222">
        <v>20.8657125</v>
      </c>
      <c r="DO222">
        <v>2.291289681050627</v>
      </c>
      <c r="DP222">
        <v>0.2309827127595266</v>
      </c>
      <c r="DQ222">
        <v>0</v>
      </c>
      <c r="DR222">
        <v>0.4095974</v>
      </c>
      <c r="DS222">
        <v>0.07000761726078683</v>
      </c>
      <c r="DT222">
        <v>0.01281736010222074</v>
      </c>
      <c r="DU222">
        <v>1</v>
      </c>
      <c r="DV222">
        <v>1</v>
      </c>
      <c r="DW222">
        <v>2</v>
      </c>
      <c r="DX222" t="s">
        <v>357</v>
      </c>
      <c r="DY222">
        <v>2.98024</v>
      </c>
      <c r="DZ222">
        <v>2.72848</v>
      </c>
      <c r="EA222">
        <v>0.0555559</v>
      </c>
      <c r="EB222">
        <v>0.0522023</v>
      </c>
      <c r="EC222">
        <v>0.0538793</v>
      </c>
      <c r="ED222">
        <v>0.0525829</v>
      </c>
      <c r="EE222">
        <v>28355.9</v>
      </c>
      <c r="EF222">
        <v>28092.1</v>
      </c>
      <c r="EG222">
        <v>30551.6</v>
      </c>
      <c r="EH222">
        <v>29884.1</v>
      </c>
      <c r="EI222">
        <v>39897.9</v>
      </c>
      <c r="EJ222">
        <v>37288.8</v>
      </c>
      <c r="EK222">
        <v>46725.7</v>
      </c>
      <c r="EL222">
        <v>44437.2</v>
      </c>
      <c r="EM222">
        <v>1.88065</v>
      </c>
      <c r="EN222">
        <v>1.8571</v>
      </c>
      <c r="EO222">
        <v>0.0349917</v>
      </c>
      <c r="EP222">
        <v>0</v>
      </c>
      <c r="EQ222">
        <v>19.3967</v>
      </c>
      <c r="ER222">
        <v>999.9</v>
      </c>
      <c r="ES222">
        <v>39.8</v>
      </c>
      <c r="ET222">
        <v>30.2</v>
      </c>
      <c r="EU222">
        <v>19.0365</v>
      </c>
      <c r="EV222">
        <v>63.7511</v>
      </c>
      <c r="EW222">
        <v>23.5056</v>
      </c>
      <c r="EX222">
        <v>1</v>
      </c>
      <c r="EY222">
        <v>-0.0494131</v>
      </c>
      <c r="EZ222">
        <v>5.00825</v>
      </c>
      <c r="FA222">
        <v>20.1369</v>
      </c>
      <c r="FB222">
        <v>5.23197</v>
      </c>
      <c r="FC222">
        <v>11.9727</v>
      </c>
      <c r="FD222">
        <v>4.97055</v>
      </c>
      <c r="FE222">
        <v>3.28958</v>
      </c>
      <c r="FF222">
        <v>9999</v>
      </c>
      <c r="FG222">
        <v>9999</v>
      </c>
      <c r="FH222">
        <v>9999</v>
      </c>
      <c r="FI222">
        <v>999.9</v>
      </c>
      <c r="FJ222">
        <v>4.97291</v>
      </c>
      <c r="FK222">
        <v>1.87699</v>
      </c>
      <c r="FL222">
        <v>1.87515</v>
      </c>
      <c r="FM222">
        <v>1.87792</v>
      </c>
      <c r="FN222">
        <v>1.87465</v>
      </c>
      <c r="FO222">
        <v>1.87829</v>
      </c>
      <c r="FP222">
        <v>1.87533</v>
      </c>
      <c r="FQ222">
        <v>1.87651</v>
      </c>
      <c r="FR222">
        <v>0</v>
      </c>
      <c r="FS222">
        <v>0</v>
      </c>
      <c r="FT222">
        <v>0</v>
      </c>
      <c r="FU222">
        <v>0</v>
      </c>
      <c r="FV222" t="s">
        <v>358</v>
      </c>
      <c r="FW222" t="s">
        <v>359</v>
      </c>
      <c r="FX222" t="s">
        <v>360</v>
      </c>
      <c r="FY222" t="s">
        <v>360</v>
      </c>
      <c r="FZ222" t="s">
        <v>360</v>
      </c>
      <c r="GA222" t="s">
        <v>360</v>
      </c>
      <c r="GB222">
        <v>0</v>
      </c>
      <c r="GC222">
        <v>100</v>
      </c>
      <c r="GD222">
        <v>100</v>
      </c>
      <c r="GE222">
        <v>2.954</v>
      </c>
      <c r="GF222">
        <v>0.0776</v>
      </c>
      <c r="GG222">
        <v>1.972114183739502</v>
      </c>
      <c r="GH222">
        <v>0.004449671774874308</v>
      </c>
      <c r="GI222">
        <v>-1.829466635312074E-06</v>
      </c>
      <c r="GJ222">
        <v>4.661545964856727E-10</v>
      </c>
      <c r="GK222">
        <v>0.005649818396270764</v>
      </c>
      <c r="GL222">
        <v>0.003047750899037379</v>
      </c>
      <c r="GM222">
        <v>0.0005145890388989142</v>
      </c>
      <c r="GN222">
        <v>-5.930110997495773E-07</v>
      </c>
      <c r="GO222">
        <v>0</v>
      </c>
      <c r="GP222">
        <v>2134</v>
      </c>
      <c r="GQ222">
        <v>1</v>
      </c>
      <c r="GR222">
        <v>23</v>
      </c>
      <c r="GS222">
        <v>920.4</v>
      </c>
      <c r="GT222">
        <v>920.4</v>
      </c>
      <c r="GU222">
        <v>0.651855</v>
      </c>
      <c r="GV222">
        <v>2.56958</v>
      </c>
      <c r="GW222">
        <v>1.39893</v>
      </c>
      <c r="GX222">
        <v>2.34131</v>
      </c>
      <c r="GY222">
        <v>1.44897</v>
      </c>
      <c r="GZ222">
        <v>2.36816</v>
      </c>
      <c r="HA222">
        <v>36.4578</v>
      </c>
      <c r="HB222">
        <v>24.0087</v>
      </c>
      <c r="HC222">
        <v>18</v>
      </c>
      <c r="HD222">
        <v>490.126</v>
      </c>
      <c r="HE222">
        <v>446.458</v>
      </c>
      <c r="HF222">
        <v>13.7466</v>
      </c>
      <c r="HG222">
        <v>26.2065</v>
      </c>
      <c r="HH222">
        <v>29.9999</v>
      </c>
      <c r="HI222">
        <v>25.9777</v>
      </c>
      <c r="HJ222">
        <v>26.0322</v>
      </c>
      <c r="HK222">
        <v>12.9677</v>
      </c>
      <c r="HL222">
        <v>49.422</v>
      </c>
      <c r="HM222">
        <v>61.556</v>
      </c>
      <c r="HN222">
        <v>13.7629</v>
      </c>
      <c r="HO222">
        <v>199.211</v>
      </c>
      <c r="HP222">
        <v>9.009130000000001</v>
      </c>
      <c r="HQ222">
        <v>100.987</v>
      </c>
      <c r="HR222">
        <v>102.184</v>
      </c>
    </row>
    <row r="223" spans="1:226">
      <c r="A223">
        <v>207</v>
      </c>
      <c r="B223">
        <v>1679509588.6</v>
      </c>
      <c r="C223">
        <v>4332.5</v>
      </c>
      <c r="D223" t="s">
        <v>774</v>
      </c>
      <c r="E223" t="s">
        <v>775</v>
      </c>
      <c r="F223">
        <v>5</v>
      </c>
      <c r="G223" t="s">
        <v>353</v>
      </c>
      <c r="H223" t="s">
        <v>747</v>
      </c>
      <c r="I223">
        <v>1679509580.814285</v>
      </c>
      <c r="J223">
        <f>(K223)/1000</f>
        <v>0</v>
      </c>
      <c r="K223">
        <f>IF(BF223, AN223, AH223)</f>
        <v>0</v>
      </c>
      <c r="L223">
        <f>IF(BF223, AI223, AG223)</f>
        <v>0</v>
      </c>
      <c r="M223">
        <f>BH223 - IF(AU223&gt;1, L223*BB223*100.0/(AW223*BV223), 0)</f>
        <v>0</v>
      </c>
      <c r="N223">
        <f>((T223-J223/2)*M223-L223)/(T223+J223/2)</f>
        <v>0</v>
      </c>
      <c r="O223">
        <f>N223*(BO223+BP223)/1000.0</f>
        <v>0</v>
      </c>
      <c r="P223">
        <f>(BH223 - IF(AU223&gt;1, L223*BB223*100.0/(AW223*BV223), 0))*(BO223+BP223)/1000.0</f>
        <v>0</v>
      </c>
      <c r="Q223">
        <f>2.0/((1/S223-1/R223)+SIGN(S223)*SQRT((1/S223-1/R223)*(1/S223-1/R223) + 4*BC223/((BC223+1)*(BC223+1))*(2*1/S223*1/R223-1/R223*1/R223)))</f>
        <v>0</v>
      </c>
      <c r="R223">
        <f>IF(LEFT(BD223,1)&lt;&gt;"0",IF(LEFT(BD223,1)="1",3.0,BE223),$D$5+$E$5*(BV223*BO223/($K$5*1000))+$F$5*(BV223*BO223/($K$5*1000))*MAX(MIN(BB223,$J$5),$I$5)*MAX(MIN(BB223,$J$5),$I$5)+$G$5*MAX(MIN(BB223,$J$5),$I$5)*(BV223*BO223/($K$5*1000))+$H$5*(BV223*BO223/($K$5*1000))*(BV223*BO223/($K$5*1000)))</f>
        <v>0</v>
      </c>
      <c r="S223">
        <f>J223*(1000-(1000*0.61365*exp(17.502*W223/(240.97+W223))/(BO223+BP223)+BJ223)/2)/(1000*0.61365*exp(17.502*W223/(240.97+W223))/(BO223+BP223)-BJ223)</f>
        <v>0</v>
      </c>
      <c r="T223">
        <f>1/((BC223+1)/(Q223/1.6)+1/(R223/1.37)) + BC223/((BC223+1)/(Q223/1.6) + BC223/(R223/1.37))</f>
        <v>0</v>
      </c>
      <c r="U223">
        <f>(AX223*BA223)</f>
        <v>0</v>
      </c>
      <c r="V223">
        <f>(BQ223+(U223+2*0.95*5.67E-8*(((BQ223+$B$7)+273)^4-(BQ223+273)^4)-44100*J223)/(1.84*29.3*R223+8*0.95*5.67E-8*(BQ223+273)^3))</f>
        <v>0</v>
      </c>
      <c r="W223">
        <f>($C$7*BR223+$D$7*BS223+$E$7*V223)</f>
        <v>0</v>
      </c>
      <c r="X223">
        <f>0.61365*exp(17.502*W223/(240.97+W223))</f>
        <v>0</v>
      </c>
      <c r="Y223">
        <f>(Z223/AA223*100)</f>
        <v>0</v>
      </c>
      <c r="Z223">
        <f>BJ223*(BO223+BP223)/1000</f>
        <v>0</v>
      </c>
      <c r="AA223">
        <f>0.61365*exp(17.502*BQ223/(240.97+BQ223))</f>
        <v>0</v>
      </c>
      <c r="AB223">
        <f>(X223-BJ223*(BO223+BP223)/1000)</f>
        <v>0</v>
      </c>
      <c r="AC223">
        <f>(-J223*44100)</f>
        <v>0</v>
      </c>
      <c r="AD223">
        <f>2*29.3*R223*0.92*(BQ223-W223)</f>
        <v>0</v>
      </c>
      <c r="AE223">
        <f>2*0.95*5.67E-8*(((BQ223+$B$7)+273)^4-(W223+273)^4)</f>
        <v>0</v>
      </c>
      <c r="AF223">
        <f>U223+AE223+AC223+AD223</f>
        <v>0</v>
      </c>
      <c r="AG223">
        <f>BN223*AU223*(BI223-BH223*(1000-AU223*BK223)/(1000-AU223*BJ223))/(100*BB223)</f>
        <v>0</v>
      </c>
      <c r="AH223">
        <f>1000*BN223*AU223*(BJ223-BK223)/(100*BB223*(1000-AU223*BJ223))</f>
        <v>0</v>
      </c>
      <c r="AI223">
        <f>(AJ223 - AK223 - BO223*1E3/(8.314*(BQ223+273.15)) * AM223/BN223 * AL223) * BN223/(100*BB223) * (1000 - BK223)/1000</f>
        <v>0</v>
      </c>
      <c r="AJ223">
        <v>220.0358914175324</v>
      </c>
      <c r="AK223">
        <v>233.843303030303</v>
      </c>
      <c r="AL223">
        <v>-3.315424904802654</v>
      </c>
      <c r="AM223">
        <v>63.74903472312772</v>
      </c>
      <c r="AN223">
        <f>(AP223 - AO223 + BO223*1E3/(8.314*(BQ223+273.15)) * AR223/BN223 * AQ223) * BN223/(100*BB223) * 1000/(1000 - AP223)</f>
        <v>0</v>
      </c>
      <c r="AO223">
        <v>8.935878255792211</v>
      </c>
      <c r="AP223">
        <v>9.339041151515149</v>
      </c>
      <c r="AQ223">
        <v>-1.016284308812913E-05</v>
      </c>
      <c r="AR223">
        <v>101.983239414424</v>
      </c>
      <c r="AS223">
        <v>2</v>
      </c>
      <c r="AT223">
        <v>0</v>
      </c>
      <c r="AU223">
        <f>IF(AS223*$H$13&gt;=AW223,1.0,(AW223/(AW223-AS223*$H$13)))</f>
        <v>0</v>
      </c>
      <c r="AV223">
        <f>(AU223-1)*100</f>
        <v>0</v>
      </c>
      <c r="AW223">
        <f>MAX(0,($B$13+$C$13*BV223)/(1+$D$13*BV223)*BO223/(BQ223+273)*$E$13)</f>
        <v>0</v>
      </c>
      <c r="AX223">
        <f>$B$11*BW223+$C$11*BX223+$F$11*CI223*(1-CL223)</f>
        <v>0</v>
      </c>
      <c r="AY223">
        <f>AX223*AZ223</f>
        <v>0</v>
      </c>
      <c r="AZ223">
        <f>($B$11*$D$9+$C$11*$D$9+$F$11*((CV223+CN223)/MAX(CV223+CN223+CW223, 0.1)*$I$9+CW223/MAX(CV223+CN223+CW223, 0.1)*$J$9))/($B$11+$C$11+$F$11)</f>
        <v>0</v>
      </c>
      <c r="BA223">
        <f>($B$11*$K$9+$C$11*$K$9+$F$11*((CV223+CN223)/MAX(CV223+CN223+CW223, 0.1)*$P$9+CW223/MAX(CV223+CN223+CW223, 0.1)*$Q$9))/($B$11+$C$11+$F$11)</f>
        <v>0</v>
      </c>
      <c r="BB223">
        <v>1.91</v>
      </c>
      <c r="BC223">
        <v>0.5</v>
      </c>
      <c r="BD223" t="s">
        <v>355</v>
      </c>
      <c r="BE223">
        <v>2</v>
      </c>
      <c r="BF223" t="b">
        <v>1</v>
      </c>
      <c r="BG223">
        <v>1679509580.814285</v>
      </c>
      <c r="BH223">
        <v>255.5471071428572</v>
      </c>
      <c r="BI223">
        <v>234.3647857142857</v>
      </c>
      <c r="BJ223">
        <v>9.342734642857144</v>
      </c>
      <c r="BK223">
        <v>8.932744642857143</v>
      </c>
      <c r="BL223">
        <v>252.5606071428572</v>
      </c>
      <c r="BM223">
        <v>9.265146071428571</v>
      </c>
      <c r="BN223">
        <v>500.0762857142857</v>
      </c>
      <c r="BO223">
        <v>90.10326071428572</v>
      </c>
      <c r="BP223">
        <v>0.1000236928571428</v>
      </c>
      <c r="BQ223">
        <v>18.94942857142857</v>
      </c>
      <c r="BR223">
        <v>19.98296785714285</v>
      </c>
      <c r="BS223">
        <v>999.9000000000002</v>
      </c>
      <c r="BT223">
        <v>0</v>
      </c>
      <c r="BU223">
        <v>0</v>
      </c>
      <c r="BV223">
        <v>10000.28642857143</v>
      </c>
      <c r="BW223">
        <v>0</v>
      </c>
      <c r="BX223">
        <v>9.337597142857144</v>
      </c>
      <c r="BY223">
        <v>21.18233214285715</v>
      </c>
      <c r="BZ223">
        <v>257.9570714285715</v>
      </c>
      <c r="CA223">
        <v>236.4770714285715</v>
      </c>
      <c r="CB223">
        <v>0.40999075</v>
      </c>
      <c r="CC223">
        <v>234.3647857142857</v>
      </c>
      <c r="CD223">
        <v>8.932744642857143</v>
      </c>
      <c r="CE223">
        <v>0.8418110714285715</v>
      </c>
      <c r="CF223">
        <v>0.8048695357142858</v>
      </c>
      <c r="CG223">
        <v>4.432594642857143</v>
      </c>
      <c r="CH223">
        <v>3.793467857142857</v>
      </c>
      <c r="CI223">
        <v>1999.974642857143</v>
      </c>
      <c r="CJ223">
        <v>0.9799990714285717</v>
      </c>
      <c r="CK223">
        <v>0.02000079285714285</v>
      </c>
      <c r="CL223">
        <v>0</v>
      </c>
      <c r="CM223">
        <v>2.085371428571428</v>
      </c>
      <c r="CN223">
        <v>0</v>
      </c>
      <c r="CO223">
        <v>4013.871785714285</v>
      </c>
      <c r="CP223">
        <v>17338.00714285714</v>
      </c>
      <c r="CQ223">
        <v>36.44610714285714</v>
      </c>
      <c r="CR223">
        <v>38.60682142857142</v>
      </c>
      <c r="CS223">
        <v>37.25425</v>
      </c>
      <c r="CT223">
        <v>36.6225</v>
      </c>
      <c r="CU223">
        <v>36.08235714285714</v>
      </c>
      <c r="CV223">
        <v>1959.974285714286</v>
      </c>
      <c r="CW223">
        <v>40.00035714285714</v>
      </c>
      <c r="CX223">
        <v>0</v>
      </c>
      <c r="CY223">
        <v>1679509618.5</v>
      </c>
      <c r="CZ223">
        <v>0</v>
      </c>
      <c r="DA223">
        <v>0</v>
      </c>
      <c r="DB223" t="s">
        <v>356</v>
      </c>
      <c r="DC223">
        <v>1679454360.5</v>
      </c>
      <c r="DD223">
        <v>1679454360.5</v>
      </c>
      <c r="DE223">
        <v>0</v>
      </c>
      <c r="DF223">
        <v>-0.152</v>
      </c>
      <c r="DG223">
        <v>-0.046</v>
      </c>
      <c r="DH223">
        <v>3.296</v>
      </c>
      <c r="DI223">
        <v>0.35</v>
      </c>
      <c r="DJ223">
        <v>420</v>
      </c>
      <c r="DK223">
        <v>24</v>
      </c>
      <c r="DL223">
        <v>0.27</v>
      </c>
      <c r="DM223">
        <v>0.09</v>
      </c>
      <c r="DN223">
        <v>21.0439725</v>
      </c>
      <c r="DO223">
        <v>2.362607504690423</v>
      </c>
      <c r="DP223">
        <v>0.238274547515571</v>
      </c>
      <c r="DQ223">
        <v>0</v>
      </c>
      <c r="DR223">
        <v>0.4134706</v>
      </c>
      <c r="DS223">
        <v>-0.01687969981238394</v>
      </c>
      <c r="DT223">
        <v>0.009689312949843248</v>
      </c>
      <c r="DU223">
        <v>1</v>
      </c>
      <c r="DV223">
        <v>1</v>
      </c>
      <c r="DW223">
        <v>2</v>
      </c>
      <c r="DX223" t="s">
        <v>357</v>
      </c>
      <c r="DY223">
        <v>2.98022</v>
      </c>
      <c r="DZ223">
        <v>2.72818</v>
      </c>
      <c r="EA223">
        <v>0.0523672</v>
      </c>
      <c r="EB223">
        <v>0.0488591</v>
      </c>
      <c r="EC223">
        <v>0.0538768</v>
      </c>
      <c r="ED223">
        <v>0.0527948</v>
      </c>
      <c r="EE223">
        <v>28451.6</v>
      </c>
      <c r="EF223">
        <v>28191.5</v>
      </c>
      <c r="EG223">
        <v>30551.5</v>
      </c>
      <c r="EH223">
        <v>29884.4</v>
      </c>
      <c r="EI223">
        <v>39897.6</v>
      </c>
      <c r="EJ223">
        <v>37280.2</v>
      </c>
      <c r="EK223">
        <v>46725.5</v>
      </c>
      <c r="EL223">
        <v>44437.2</v>
      </c>
      <c r="EM223">
        <v>1.88038</v>
      </c>
      <c r="EN223">
        <v>1.85688</v>
      </c>
      <c r="EO223">
        <v>0.036113</v>
      </c>
      <c r="EP223">
        <v>0</v>
      </c>
      <c r="EQ223">
        <v>19.3894</v>
      </c>
      <c r="ER223">
        <v>999.9</v>
      </c>
      <c r="ES223">
        <v>39.7</v>
      </c>
      <c r="ET223">
        <v>30.2</v>
      </c>
      <c r="EU223">
        <v>18.9885</v>
      </c>
      <c r="EV223">
        <v>63.6411</v>
      </c>
      <c r="EW223">
        <v>23.153</v>
      </c>
      <c r="EX223">
        <v>1</v>
      </c>
      <c r="EY223">
        <v>-0.0496697</v>
      </c>
      <c r="EZ223">
        <v>4.9745</v>
      </c>
      <c r="FA223">
        <v>20.1377</v>
      </c>
      <c r="FB223">
        <v>5.23182</v>
      </c>
      <c r="FC223">
        <v>11.9737</v>
      </c>
      <c r="FD223">
        <v>4.97105</v>
      </c>
      <c r="FE223">
        <v>3.2895</v>
      </c>
      <c r="FF223">
        <v>9999</v>
      </c>
      <c r="FG223">
        <v>9999</v>
      </c>
      <c r="FH223">
        <v>9999</v>
      </c>
      <c r="FI223">
        <v>999.9</v>
      </c>
      <c r="FJ223">
        <v>4.97292</v>
      </c>
      <c r="FK223">
        <v>1.877</v>
      </c>
      <c r="FL223">
        <v>1.87514</v>
      </c>
      <c r="FM223">
        <v>1.87792</v>
      </c>
      <c r="FN223">
        <v>1.87468</v>
      </c>
      <c r="FO223">
        <v>1.8783</v>
      </c>
      <c r="FP223">
        <v>1.87533</v>
      </c>
      <c r="FQ223">
        <v>1.87651</v>
      </c>
      <c r="FR223">
        <v>0</v>
      </c>
      <c r="FS223">
        <v>0</v>
      </c>
      <c r="FT223">
        <v>0</v>
      </c>
      <c r="FU223">
        <v>0</v>
      </c>
      <c r="FV223" t="s">
        <v>358</v>
      </c>
      <c r="FW223" t="s">
        <v>359</v>
      </c>
      <c r="FX223" t="s">
        <v>360</v>
      </c>
      <c r="FY223" t="s">
        <v>360</v>
      </c>
      <c r="FZ223" t="s">
        <v>360</v>
      </c>
      <c r="GA223" t="s">
        <v>360</v>
      </c>
      <c r="GB223">
        <v>0</v>
      </c>
      <c r="GC223">
        <v>100</v>
      </c>
      <c r="GD223">
        <v>100</v>
      </c>
      <c r="GE223">
        <v>2.894</v>
      </c>
      <c r="GF223">
        <v>0.0776</v>
      </c>
      <c r="GG223">
        <v>1.972114183739502</v>
      </c>
      <c r="GH223">
        <v>0.004449671774874308</v>
      </c>
      <c r="GI223">
        <v>-1.829466635312074E-06</v>
      </c>
      <c r="GJ223">
        <v>4.661545964856727E-10</v>
      </c>
      <c r="GK223">
        <v>0.005649818396270764</v>
      </c>
      <c r="GL223">
        <v>0.003047750899037379</v>
      </c>
      <c r="GM223">
        <v>0.0005145890388989142</v>
      </c>
      <c r="GN223">
        <v>-5.930110997495773E-07</v>
      </c>
      <c r="GO223">
        <v>0</v>
      </c>
      <c r="GP223">
        <v>2134</v>
      </c>
      <c r="GQ223">
        <v>1</v>
      </c>
      <c r="GR223">
        <v>23</v>
      </c>
      <c r="GS223">
        <v>920.5</v>
      </c>
      <c r="GT223">
        <v>920.5</v>
      </c>
      <c r="GU223">
        <v>0.612793</v>
      </c>
      <c r="GV223">
        <v>2.5708</v>
      </c>
      <c r="GW223">
        <v>1.39893</v>
      </c>
      <c r="GX223">
        <v>2.34131</v>
      </c>
      <c r="GY223">
        <v>1.44897</v>
      </c>
      <c r="GZ223">
        <v>2.43408</v>
      </c>
      <c r="HA223">
        <v>36.4578</v>
      </c>
      <c r="HB223">
        <v>24.0175</v>
      </c>
      <c r="HC223">
        <v>18</v>
      </c>
      <c r="HD223">
        <v>489.976</v>
      </c>
      <c r="HE223">
        <v>446.319</v>
      </c>
      <c r="HF223">
        <v>13.7597</v>
      </c>
      <c r="HG223">
        <v>26.203</v>
      </c>
      <c r="HH223">
        <v>29.9998</v>
      </c>
      <c r="HI223">
        <v>25.9777</v>
      </c>
      <c r="HJ223">
        <v>26.0322</v>
      </c>
      <c r="HK223">
        <v>12.2346</v>
      </c>
      <c r="HL223">
        <v>49.422</v>
      </c>
      <c r="HM223">
        <v>61.1594</v>
      </c>
      <c r="HN223">
        <v>13.7748</v>
      </c>
      <c r="HO223">
        <v>185.853</v>
      </c>
      <c r="HP223">
        <v>9.009130000000001</v>
      </c>
      <c r="HQ223">
        <v>100.987</v>
      </c>
      <c r="HR223">
        <v>102.185</v>
      </c>
    </row>
    <row r="224" spans="1:226">
      <c r="A224">
        <v>208</v>
      </c>
      <c r="B224">
        <v>1679509593.6</v>
      </c>
      <c r="C224">
        <v>4337.5</v>
      </c>
      <c r="D224" t="s">
        <v>776</v>
      </c>
      <c r="E224" t="s">
        <v>777</v>
      </c>
      <c r="F224">
        <v>5</v>
      </c>
      <c r="G224" t="s">
        <v>353</v>
      </c>
      <c r="H224" t="s">
        <v>747</v>
      </c>
      <c r="I224">
        <v>1679509586.1</v>
      </c>
      <c r="J224">
        <f>(K224)/1000</f>
        <v>0</v>
      </c>
      <c r="K224">
        <f>IF(BF224, AN224, AH224)</f>
        <v>0</v>
      </c>
      <c r="L224">
        <f>IF(BF224, AI224, AG224)</f>
        <v>0</v>
      </c>
      <c r="M224">
        <f>BH224 - IF(AU224&gt;1, L224*BB224*100.0/(AW224*BV224), 0)</f>
        <v>0</v>
      </c>
      <c r="N224">
        <f>((T224-J224/2)*M224-L224)/(T224+J224/2)</f>
        <v>0</v>
      </c>
      <c r="O224">
        <f>N224*(BO224+BP224)/1000.0</f>
        <v>0</v>
      </c>
      <c r="P224">
        <f>(BH224 - IF(AU224&gt;1, L224*BB224*100.0/(AW224*BV224), 0))*(BO224+BP224)/1000.0</f>
        <v>0</v>
      </c>
      <c r="Q224">
        <f>2.0/((1/S224-1/R224)+SIGN(S224)*SQRT((1/S224-1/R224)*(1/S224-1/R224) + 4*BC224/((BC224+1)*(BC224+1))*(2*1/S224*1/R224-1/R224*1/R224)))</f>
        <v>0</v>
      </c>
      <c r="R224">
        <f>IF(LEFT(BD224,1)&lt;&gt;"0",IF(LEFT(BD224,1)="1",3.0,BE224),$D$5+$E$5*(BV224*BO224/($K$5*1000))+$F$5*(BV224*BO224/($K$5*1000))*MAX(MIN(BB224,$J$5),$I$5)*MAX(MIN(BB224,$J$5),$I$5)+$G$5*MAX(MIN(BB224,$J$5),$I$5)*(BV224*BO224/($K$5*1000))+$H$5*(BV224*BO224/($K$5*1000))*(BV224*BO224/($K$5*1000)))</f>
        <v>0</v>
      </c>
      <c r="S224">
        <f>J224*(1000-(1000*0.61365*exp(17.502*W224/(240.97+W224))/(BO224+BP224)+BJ224)/2)/(1000*0.61365*exp(17.502*W224/(240.97+W224))/(BO224+BP224)-BJ224)</f>
        <v>0</v>
      </c>
      <c r="T224">
        <f>1/((BC224+1)/(Q224/1.6)+1/(R224/1.37)) + BC224/((BC224+1)/(Q224/1.6) + BC224/(R224/1.37))</f>
        <v>0</v>
      </c>
      <c r="U224">
        <f>(AX224*BA224)</f>
        <v>0</v>
      </c>
      <c r="V224">
        <f>(BQ224+(U224+2*0.95*5.67E-8*(((BQ224+$B$7)+273)^4-(BQ224+273)^4)-44100*J224)/(1.84*29.3*R224+8*0.95*5.67E-8*(BQ224+273)^3))</f>
        <v>0</v>
      </c>
      <c r="W224">
        <f>($C$7*BR224+$D$7*BS224+$E$7*V224)</f>
        <v>0</v>
      </c>
      <c r="X224">
        <f>0.61365*exp(17.502*W224/(240.97+W224))</f>
        <v>0</v>
      </c>
      <c r="Y224">
        <f>(Z224/AA224*100)</f>
        <v>0</v>
      </c>
      <c r="Z224">
        <f>BJ224*(BO224+BP224)/1000</f>
        <v>0</v>
      </c>
      <c r="AA224">
        <f>0.61365*exp(17.502*BQ224/(240.97+BQ224))</f>
        <v>0</v>
      </c>
      <c r="AB224">
        <f>(X224-BJ224*(BO224+BP224)/1000)</f>
        <v>0</v>
      </c>
      <c r="AC224">
        <f>(-J224*44100)</f>
        <v>0</v>
      </c>
      <c r="AD224">
        <f>2*29.3*R224*0.92*(BQ224-W224)</f>
        <v>0</v>
      </c>
      <c r="AE224">
        <f>2*0.95*5.67E-8*(((BQ224+$B$7)+273)^4-(W224+273)^4)</f>
        <v>0</v>
      </c>
      <c r="AF224">
        <f>U224+AE224+AC224+AD224</f>
        <v>0</v>
      </c>
      <c r="AG224">
        <f>BN224*AU224*(BI224-BH224*(1000-AU224*BK224)/(1000-AU224*BJ224))/(100*BB224)</f>
        <v>0</v>
      </c>
      <c r="AH224">
        <f>1000*BN224*AU224*(BJ224-BK224)/(100*BB224*(1000-AU224*BJ224))</f>
        <v>0</v>
      </c>
      <c r="AI224">
        <f>(AJ224 - AK224 - BO224*1E3/(8.314*(BQ224+273.15)) * AM224/BN224 * AL224) * BN224/(100*BB224) * (1000 - BK224)/1000</f>
        <v>0</v>
      </c>
      <c r="AJ224">
        <v>203.5292220814991</v>
      </c>
      <c r="AK224">
        <v>217.3342303030304</v>
      </c>
      <c r="AL224">
        <v>-3.296513413877876</v>
      </c>
      <c r="AM224">
        <v>63.74903472312772</v>
      </c>
      <c r="AN224">
        <f>(AP224 - AO224 + BO224*1E3/(8.314*(BQ224+273.15)) * AR224/BN224 * AQ224) * BN224/(100*BB224) * 1000/(1000 - AP224)</f>
        <v>0</v>
      </c>
      <c r="AO224">
        <v>8.971936301155424</v>
      </c>
      <c r="AP224">
        <v>9.35688606060606</v>
      </c>
      <c r="AQ224">
        <v>5.005058374622711E-05</v>
      </c>
      <c r="AR224">
        <v>101.983239414424</v>
      </c>
      <c r="AS224">
        <v>2</v>
      </c>
      <c r="AT224">
        <v>0</v>
      </c>
      <c r="AU224">
        <f>IF(AS224*$H$13&gt;=AW224,1.0,(AW224/(AW224-AS224*$H$13)))</f>
        <v>0</v>
      </c>
      <c r="AV224">
        <f>(AU224-1)*100</f>
        <v>0</v>
      </c>
      <c r="AW224">
        <f>MAX(0,($B$13+$C$13*BV224)/(1+$D$13*BV224)*BO224/(BQ224+273)*$E$13)</f>
        <v>0</v>
      </c>
      <c r="AX224">
        <f>$B$11*BW224+$C$11*BX224+$F$11*CI224*(1-CL224)</f>
        <v>0</v>
      </c>
      <c r="AY224">
        <f>AX224*AZ224</f>
        <v>0</v>
      </c>
      <c r="AZ224">
        <f>($B$11*$D$9+$C$11*$D$9+$F$11*((CV224+CN224)/MAX(CV224+CN224+CW224, 0.1)*$I$9+CW224/MAX(CV224+CN224+CW224, 0.1)*$J$9))/($B$11+$C$11+$F$11)</f>
        <v>0</v>
      </c>
      <c r="BA224">
        <f>($B$11*$K$9+$C$11*$K$9+$F$11*((CV224+CN224)/MAX(CV224+CN224+CW224, 0.1)*$P$9+CW224/MAX(CV224+CN224+CW224, 0.1)*$Q$9))/($B$11+$C$11+$F$11)</f>
        <v>0</v>
      </c>
      <c r="BB224">
        <v>1.91</v>
      </c>
      <c r="BC224">
        <v>0.5</v>
      </c>
      <c r="BD224" t="s">
        <v>355</v>
      </c>
      <c r="BE224">
        <v>2</v>
      </c>
      <c r="BF224" t="b">
        <v>1</v>
      </c>
      <c r="BG224">
        <v>1679509586.1</v>
      </c>
      <c r="BH224">
        <v>238.2237777777778</v>
      </c>
      <c r="BI224">
        <v>216.8984444444445</v>
      </c>
      <c r="BJ224">
        <v>9.344497037037037</v>
      </c>
      <c r="BK224">
        <v>8.945857037037038</v>
      </c>
      <c r="BL224">
        <v>235.3000740740741</v>
      </c>
      <c r="BM224">
        <v>9.266887037037039</v>
      </c>
      <c r="BN224">
        <v>500.0700000000001</v>
      </c>
      <c r="BO224">
        <v>90.10447777777779</v>
      </c>
      <c r="BP224">
        <v>0.1000181444444444</v>
      </c>
      <c r="BQ224">
        <v>18.95008888888889</v>
      </c>
      <c r="BR224">
        <v>19.97737037037037</v>
      </c>
      <c r="BS224">
        <v>999.9000000000001</v>
      </c>
      <c r="BT224">
        <v>0</v>
      </c>
      <c r="BU224">
        <v>0</v>
      </c>
      <c r="BV224">
        <v>10000.20407407407</v>
      </c>
      <c r="BW224">
        <v>0</v>
      </c>
      <c r="BX224">
        <v>9.346424444444446</v>
      </c>
      <c r="BY224">
        <v>21.32532592592593</v>
      </c>
      <c r="BZ224">
        <v>240.4707407407407</v>
      </c>
      <c r="CA224">
        <v>218.8561111111111</v>
      </c>
      <c r="CB224">
        <v>0.3986404074074074</v>
      </c>
      <c r="CC224">
        <v>216.8984444444445</v>
      </c>
      <c r="CD224">
        <v>8.945857037037038</v>
      </c>
      <c r="CE224">
        <v>0.8419811111111111</v>
      </c>
      <c r="CF224">
        <v>0.806061925925926</v>
      </c>
      <c r="CG224">
        <v>4.435478518518519</v>
      </c>
      <c r="CH224">
        <v>3.814473703703703</v>
      </c>
      <c r="CI224">
        <v>1999.979259259259</v>
      </c>
      <c r="CJ224">
        <v>0.9800005555555557</v>
      </c>
      <c r="CK224">
        <v>0.01999925925925925</v>
      </c>
      <c r="CL224">
        <v>0</v>
      </c>
      <c r="CM224">
        <v>2.113011111111111</v>
      </c>
      <c r="CN224">
        <v>0</v>
      </c>
      <c r="CO224">
        <v>4019.104814814815</v>
      </c>
      <c r="CP224">
        <v>17338.04814814814</v>
      </c>
      <c r="CQ224">
        <v>36.52988888888889</v>
      </c>
      <c r="CR224">
        <v>38.75888888888889</v>
      </c>
      <c r="CS224">
        <v>37.36781481481481</v>
      </c>
      <c r="CT224">
        <v>36.76137037037037</v>
      </c>
      <c r="CU224">
        <v>36.17796296296296</v>
      </c>
      <c r="CV224">
        <v>1959.981481481482</v>
      </c>
      <c r="CW224">
        <v>39.99777777777778</v>
      </c>
      <c r="CX224">
        <v>0</v>
      </c>
      <c r="CY224">
        <v>1679509623.9</v>
      </c>
      <c r="CZ224">
        <v>0</v>
      </c>
      <c r="DA224">
        <v>0</v>
      </c>
      <c r="DB224" t="s">
        <v>356</v>
      </c>
      <c r="DC224">
        <v>1679454360.5</v>
      </c>
      <c r="DD224">
        <v>1679454360.5</v>
      </c>
      <c r="DE224">
        <v>0</v>
      </c>
      <c r="DF224">
        <v>-0.152</v>
      </c>
      <c r="DG224">
        <v>-0.046</v>
      </c>
      <c r="DH224">
        <v>3.296</v>
      </c>
      <c r="DI224">
        <v>0.35</v>
      </c>
      <c r="DJ224">
        <v>420</v>
      </c>
      <c r="DK224">
        <v>24</v>
      </c>
      <c r="DL224">
        <v>0.27</v>
      </c>
      <c r="DM224">
        <v>0.09</v>
      </c>
      <c r="DN224">
        <v>21.22022926829268</v>
      </c>
      <c r="DO224">
        <v>1.914637630661956</v>
      </c>
      <c r="DP224">
        <v>0.2064903213274261</v>
      </c>
      <c r="DQ224">
        <v>0</v>
      </c>
      <c r="DR224">
        <v>0.4038724390243903</v>
      </c>
      <c r="DS224">
        <v>-0.1465670801393735</v>
      </c>
      <c r="DT224">
        <v>0.01819401449156982</v>
      </c>
      <c r="DU224">
        <v>0</v>
      </c>
      <c r="DV224">
        <v>0</v>
      </c>
      <c r="DW224">
        <v>2</v>
      </c>
      <c r="DX224" t="s">
        <v>397</v>
      </c>
      <c r="DY224">
        <v>2.98002</v>
      </c>
      <c r="DZ224">
        <v>2.72844</v>
      </c>
      <c r="EA224">
        <v>0.0491136</v>
      </c>
      <c r="EB224">
        <v>0.0454828</v>
      </c>
      <c r="EC224">
        <v>0.0539522</v>
      </c>
      <c r="ED224">
        <v>0.0527453</v>
      </c>
      <c r="EE224">
        <v>28549.7</v>
      </c>
      <c r="EF224">
        <v>28291.1</v>
      </c>
      <c r="EG224">
        <v>30551.9</v>
      </c>
      <c r="EH224">
        <v>29883.9</v>
      </c>
      <c r="EI224">
        <v>39894.7</v>
      </c>
      <c r="EJ224">
        <v>37281.3</v>
      </c>
      <c r="EK224">
        <v>46726.2</v>
      </c>
      <c r="EL224">
        <v>44436.4</v>
      </c>
      <c r="EM224">
        <v>1.88043</v>
      </c>
      <c r="EN224">
        <v>1.85677</v>
      </c>
      <c r="EO224">
        <v>0.0349805</v>
      </c>
      <c r="EP224">
        <v>0</v>
      </c>
      <c r="EQ224">
        <v>19.3827</v>
      </c>
      <c r="ER224">
        <v>999.9</v>
      </c>
      <c r="ES224">
        <v>39.6</v>
      </c>
      <c r="ET224">
        <v>30.2</v>
      </c>
      <c r="EU224">
        <v>18.9389</v>
      </c>
      <c r="EV224">
        <v>63.8611</v>
      </c>
      <c r="EW224">
        <v>23.2612</v>
      </c>
      <c r="EX224">
        <v>1</v>
      </c>
      <c r="EY224">
        <v>-0.0500229</v>
      </c>
      <c r="EZ224">
        <v>4.95518</v>
      </c>
      <c r="FA224">
        <v>20.1381</v>
      </c>
      <c r="FB224">
        <v>5.23107</v>
      </c>
      <c r="FC224">
        <v>11.9736</v>
      </c>
      <c r="FD224">
        <v>4.9711</v>
      </c>
      <c r="FE224">
        <v>3.28943</v>
      </c>
      <c r="FF224">
        <v>9999</v>
      </c>
      <c r="FG224">
        <v>9999</v>
      </c>
      <c r="FH224">
        <v>9999</v>
      </c>
      <c r="FI224">
        <v>999.9</v>
      </c>
      <c r="FJ224">
        <v>4.97292</v>
      </c>
      <c r="FK224">
        <v>1.87702</v>
      </c>
      <c r="FL224">
        <v>1.87514</v>
      </c>
      <c r="FM224">
        <v>1.87793</v>
      </c>
      <c r="FN224">
        <v>1.87468</v>
      </c>
      <c r="FO224">
        <v>1.87829</v>
      </c>
      <c r="FP224">
        <v>1.87535</v>
      </c>
      <c r="FQ224">
        <v>1.87649</v>
      </c>
      <c r="FR224">
        <v>0</v>
      </c>
      <c r="FS224">
        <v>0</v>
      </c>
      <c r="FT224">
        <v>0</v>
      </c>
      <c r="FU224">
        <v>0</v>
      </c>
      <c r="FV224" t="s">
        <v>358</v>
      </c>
      <c r="FW224" t="s">
        <v>359</v>
      </c>
      <c r="FX224" t="s">
        <v>360</v>
      </c>
      <c r="FY224" t="s">
        <v>360</v>
      </c>
      <c r="FZ224" t="s">
        <v>360</v>
      </c>
      <c r="GA224" t="s">
        <v>360</v>
      </c>
      <c r="GB224">
        <v>0</v>
      </c>
      <c r="GC224">
        <v>100</v>
      </c>
      <c r="GD224">
        <v>100</v>
      </c>
      <c r="GE224">
        <v>2.834</v>
      </c>
      <c r="GF224">
        <v>0.07779999999999999</v>
      </c>
      <c r="GG224">
        <v>1.972114183739502</v>
      </c>
      <c r="GH224">
        <v>0.004449671774874308</v>
      </c>
      <c r="GI224">
        <v>-1.829466635312074E-06</v>
      </c>
      <c r="GJ224">
        <v>4.661545964856727E-10</v>
      </c>
      <c r="GK224">
        <v>0.005649818396270764</v>
      </c>
      <c r="GL224">
        <v>0.003047750899037379</v>
      </c>
      <c r="GM224">
        <v>0.0005145890388989142</v>
      </c>
      <c r="GN224">
        <v>-5.930110997495773E-07</v>
      </c>
      <c r="GO224">
        <v>0</v>
      </c>
      <c r="GP224">
        <v>2134</v>
      </c>
      <c r="GQ224">
        <v>1</v>
      </c>
      <c r="GR224">
        <v>23</v>
      </c>
      <c r="GS224">
        <v>920.6</v>
      </c>
      <c r="GT224">
        <v>920.6</v>
      </c>
      <c r="GU224">
        <v>0.576172</v>
      </c>
      <c r="GV224">
        <v>2.56592</v>
      </c>
      <c r="GW224">
        <v>1.39893</v>
      </c>
      <c r="GX224">
        <v>2.34131</v>
      </c>
      <c r="GY224">
        <v>1.44897</v>
      </c>
      <c r="GZ224">
        <v>2.49878</v>
      </c>
      <c r="HA224">
        <v>36.4814</v>
      </c>
      <c r="HB224">
        <v>24.0175</v>
      </c>
      <c r="HC224">
        <v>18</v>
      </c>
      <c r="HD224">
        <v>490.003</v>
      </c>
      <c r="HE224">
        <v>446.275</v>
      </c>
      <c r="HF224">
        <v>13.7732</v>
      </c>
      <c r="HG224">
        <v>26.1997</v>
      </c>
      <c r="HH224">
        <v>29.9999</v>
      </c>
      <c r="HI224">
        <v>25.9777</v>
      </c>
      <c r="HJ224">
        <v>26.0343</v>
      </c>
      <c r="HK224">
        <v>11.4328</v>
      </c>
      <c r="HL224">
        <v>49.422</v>
      </c>
      <c r="HM224">
        <v>61.1594</v>
      </c>
      <c r="HN224">
        <v>13.7951</v>
      </c>
      <c r="HO224">
        <v>165.785</v>
      </c>
      <c r="HP224">
        <v>9.009130000000001</v>
      </c>
      <c r="HQ224">
        <v>100.988</v>
      </c>
      <c r="HR224">
        <v>102.183</v>
      </c>
    </row>
    <row r="225" spans="1:226">
      <c r="A225">
        <v>209</v>
      </c>
      <c r="B225">
        <v>1679509598.6</v>
      </c>
      <c r="C225">
        <v>4342.5</v>
      </c>
      <c r="D225" t="s">
        <v>778</v>
      </c>
      <c r="E225" t="s">
        <v>779</v>
      </c>
      <c r="F225">
        <v>5</v>
      </c>
      <c r="G225" t="s">
        <v>353</v>
      </c>
      <c r="H225" t="s">
        <v>747</v>
      </c>
      <c r="I225">
        <v>1679509590.814285</v>
      </c>
      <c r="J225">
        <f>(K225)/1000</f>
        <v>0</v>
      </c>
      <c r="K225">
        <f>IF(BF225, AN225, AH225)</f>
        <v>0</v>
      </c>
      <c r="L225">
        <f>IF(BF225, AI225, AG225)</f>
        <v>0</v>
      </c>
      <c r="M225">
        <f>BH225 - IF(AU225&gt;1, L225*BB225*100.0/(AW225*BV225), 0)</f>
        <v>0</v>
      </c>
      <c r="N225">
        <f>((T225-J225/2)*M225-L225)/(T225+J225/2)</f>
        <v>0</v>
      </c>
      <c r="O225">
        <f>N225*(BO225+BP225)/1000.0</f>
        <v>0</v>
      </c>
      <c r="P225">
        <f>(BH225 - IF(AU225&gt;1, L225*BB225*100.0/(AW225*BV225), 0))*(BO225+BP225)/1000.0</f>
        <v>0</v>
      </c>
      <c r="Q225">
        <f>2.0/((1/S225-1/R225)+SIGN(S225)*SQRT((1/S225-1/R225)*(1/S225-1/R225) + 4*BC225/((BC225+1)*(BC225+1))*(2*1/S225*1/R225-1/R225*1/R225)))</f>
        <v>0</v>
      </c>
      <c r="R225">
        <f>IF(LEFT(BD225,1)&lt;&gt;"0",IF(LEFT(BD225,1)="1",3.0,BE225),$D$5+$E$5*(BV225*BO225/($K$5*1000))+$F$5*(BV225*BO225/($K$5*1000))*MAX(MIN(BB225,$J$5),$I$5)*MAX(MIN(BB225,$J$5),$I$5)+$G$5*MAX(MIN(BB225,$J$5),$I$5)*(BV225*BO225/($K$5*1000))+$H$5*(BV225*BO225/($K$5*1000))*(BV225*BO225/($K$5*1000)))</f>
        <v>0</v>
      </c>
      <c r="S225">
        <f>J225*(1000-(1000*0.61365*exp(17.502*W225/(240.97+W225))/(BO225+BP225)+BJ225)/2)/(1000*0.61365*exp(17.502*W225/(240.97+W225))/(BO225+BP225)-BJ225)</f>
        <v>0</v>
      </c>
      <c r="T225">
        <f>1/((BC225+1)/(Q225/1.6)+1/(R225/1.37)) + BC225/((BC225+1)/(Q225/1.6) + BC225/(R225/1.37))</f>
        <v>0</v>
      </c>
      <c r="U225">
        <f>(AX225*BA225)</f>
        <v>0</v>
      </c>
      <c r="V225">
        <f>(BQ225+(U225+2*0.95*5.67E-8*(((BQ225+$B$7)+273)^4-(BQ225+273)^4)-44100*J225)/(1.84*29.3*R225+8*0.95*5.67E-8*(BQ225+273)^3))</f>
        <v>0</v>
      </c>
      <c r="W225">
        <f>($C$7*BR225+$D$7*BS225+$E$7*V225)</f>
        <v>0</v>
      </c>
      <c r="X225">
        <f>0.61365*exp(17.502*W225/(240.97+W225))</f>
        <v>0</v>
      </c>
      <c r="Y225">
        <f>(Z225/AA225*100)</f>
        <v>0</v>
      </c>
      <c r="Z225">
        <f>BJ225*(BO225+BP225)/1000</f>
        <v>0</v>
      </c>
      <c r="AA225">
        <f>0.61365*exp(17.502*BQ225/(240.97+BQ225))</f>
        <v>0</v>
      </c>
      <c r="AB225">
        <f>(X225-BJ225*(BO225+BP225)/1000)</f>
        <v>0</v>
      </c>
      <c r="AC225">
        <f>(-J225*44100)</f>
        <v>0</v>
      </c>
      <c r="AD225">
        <f>2*29.3*R225*0.92*(BQ225-W225)</f>
        <v>0</v>
      </c>
      <c r="AE225">
        <f>2*0.95*5.67E-8*(((BQ225+$B$7)+273)^4-(W225+273)^4)</f>
        <v>0</v>
      </c>
      <c r="AF225">
        <f>U225+AE225+AC225+AD225</f>
        <v>0</v>
      </c>
      <c r="AG225">
        <f>BN225*AU225*(BI225-BH225*(1000-AU225*BK225)/(1000-AU225*BJ225))/(100*BB225)</f>
        <v>0</v>
      </c>
      <c r="AH225">
        <f>1000*BN225*AU225*(BJ225-BK225)/(100*BB225*(1000-AU225*BJ225))</f>
        <v>0</v>
      </c>
      <c r="AI225">
        <f>(AJ225 - AK225 - BO225*1E3/(8.314*(BQ225+273.15)) * AM225/BN225 * AL225) * BN225/(100*BB225) * (1000 - BK225)/1000</f>
        <v>0</v>
      </c>
      <c r="AJ225">
        <v>186.7616400499373</v>
      </c>
      <c r="AK225">
        <v>200.7853272727273</v>
      </c>
      <c r="AL225">
        <v>-3.318273376161927</v>
      </c>
      <c r="AM225">
        <v>63.74903472312772</v>
      </c>
      <c r="AN225">
        <f>(AP225 - AO225 + BO225*1E3/(8.314*(BQ225+273.15)) * AR225/BN225 * AQ225) * BN225/(100*BB225) * 1000/(1000 - AP225)</f>
        <v>0</v>
      </c>
      <c r="AO225">
        <v>8.956818561089314</v>
      </c>
      <c r="AP225">
        <v>9.359784060606058</v>
      </c>
      <c r="AQ225">
        <v>6.27588447325501E-06</v>
      </c>
      <c r="AR225">
        <v>101.983239414424</v>
      </c>
      <c r="AS225">
        <v>2</v>
      </c>
      <c r="AT225">
        <v>0</v>
      </c>
      <c r="AU225">
        <f>IF(AS225*$H$13&gt;=AW225,1.0,(AW225/(AW225-AS225*$H$13)))</f>
        <v>0</v>
      </c>
      <c r="AV225">
        <f>(AU225-1)*100</f>
        <v>0</v>
      </c>
      <c r="AW225">
        <f>MAX(0,($B$13+$C$13*BV225)/(1+$D$13*BV225)*BO225/(BQ225+273)*$E$13)</f>
        <v>0</v>
      </c>
      <c r="AX225">
        <f>$B$11*BW225+$C$11*BX225+$F$11*CI225*(1-CL225)</f>
        <v>0</v>
      </c>
      <c r="AY225">
        <f>AX225*AZ225</f>
        <v>0</v>
      </c>
      <c r="AZ225">
        <f>($B$11*$D$9+$C$11*$D$9+$F$11*((CV225+CN225)/MAX(CV225+CN225+CW225, 0.1)*$I$9+CW225/MAX(CV225+CN225+CW225, 0.1)*$J$9))/($B$11+$C$11+$F$11)</f>
        <v>0</v>
      </c>
      <c r="BA225">
        <f>($B$11*$K$9+$C$11*$K$9+$F$11*((CV225+CN225)/MAX(CV225+CN225+CW225, 0.1)*$P$9+CW225/MAX(CV225+CN225+CW225, 0.1)*$Q$9))/($B$11+$C$11+$F$11)</f>
        <v>0</v>
      </c>
      <c r="BB225">
        <v>1.91</v>
      </c>
      <c r="BC225">
        <v>0.5</v>
      </c>
      <c r="BD225" t="s">
        <v>355</v>
      </c>
      <c r="BE225">
        <v>2</v>
      </c>
      <c r="BF225" t="b">
        <v>1</v>
      </c>
      <c r="BG225">
        <v>1679509590.814285</v>
      </c>
      <c r="BH225">
        <v>222.7831071428571</v>
      </c>
      <c r="BI225">
        <v>201.26775</v>
      </c>
      <c r="BJ225">
        <v>9.349354642857142</v>
      </c>
      <c r="BK225">
        <v>8.953571785714285</v>
      </c>
      <c r="BL225">
        <v>219.91625</v>
      </c>
      <c r="BM225">
        <v>9.271684642857142</v>
      </c>
      <c r="BN225">
        <v>500.0534642857143</v>
      </c>
      <c r="BO225">
        <v>90.1056464285714</v>
      </c>
      <c r="BP225">
        <v>0.09997214642857143</v>
      </c>
      <c r="BQ225">
        <v>18.95136428571428</v>
      </c>
      <c r="BR225">
        <v>19.973925</v>
      </c>
      <c r="BS225">
        <v>999.9000000000002</v>
      </c>
      <c r="BT225">
        <v>0</v>
      </c>
      <c r="BU225">
        <v>0</v>
      </c>
      <c r="BV225">
        <v>10006.40107142857</v>
      </c>
      <c r="BW225">
        <v>0</v>
      </c>
      <c r="BX225">
        <v>9.353214642857143</v>
      </c>
      <c r="BY225">
        <v>21.51529285714286</v>
      </c>
      <c r="BZ225">
        <v>224.8854285714286</v>
      </c>
      <c r="CA225">
        <v>203.0860357142857</v>
      </c>
      <c r="CB225">
        <v>0.3957827857142858</v>
      </c>
      <c r="CC225">
        <v>201.26775</v>
      </c>
      <c r="CD225">
        <v>8.953571785714285</v>
      </c>
      <c r="CE225">
        <v>0.8424297500000001</v>
      </c>
      <c r="CF225">
        <v>0.806767607142857</v>
      </c>
      <c r="CG225">
        <v>4.4430825</v>
      </c>
      <c r="CH225">
        <v>3.826915357142857</v>
      </c>
      <c r="CI225">
        <v>1999.97</v>
      </c>
      <c r="CJ225">
        <v>0.9800019642857143</v>
      </c>
      <c r="CK225">
        <v>0.01999780357142857</v>
      </c>
      <c r="CL225">
        <v>0</v>
      </c>
      <c r="CM225">
        <v>2.07855</v>
      </c>
      <c r="CN225">
        <v>0</v>
      </c>
      <c r="CO225">
        <v>4024.091785714285</v>
      </c>
      <c r="CP225">
        <v>17337.98214285714</v>
      </c>
      <c r="CQ225">
        <v>36.59357142857142</v>
      </c>
      <c r="CR225">
        <v>38.89917857142857</v>
      </c>
      <c r="CS225">
        <v>37.44835714285714</v>
      </c>
      <c r="CT225">
        <v>36.88817857142858</v>
      </c>
      <c r="CU225">
        <v>36.26760714285714</v>
      </c>
      <c r="CV225">
        <v>1959.975714285714</v>
      </c>
      <c r="CW225">
        <v>39.99428571428572</v>
      </c>
      <c r="CX225">
        <v>0</v>
      </c>
      <c r="CY225">
        <v>1679509628.7</v>
      </c>
      <c r="CZ225">
        <v>0</v>
      </c>
      <c r="DA225">
        <v>0</v>
      </c>
      <c r="DB225" t="s">
        <v>356</v>
      </c>
      <c r="DC225">
        <v>1679454360.5</v>
      </c>
      <c r="DD225">
        <v>1679454360.5</v>
      </c>
      <c r="DE225">
        <v>0</v>
      </c>
      <c r="DF225">
        <v>-0.152</v>
      </c>
      <c r="DG225">
        <v>-0.046</v>
      </c>
      <c r="DH225">
        <v>3.296</v>
      </c>
      <c r="DI225">
        <v>0.35</v>
      </c>
      <c r="DJ225">
        <v>420</v>
      </c>
      <c r="DK225">
        <v>24</v>
      </c>
      <c r="DL225">
        <v>0.27</v>
      </c>
      <c r="DM225">
        <v>0.09</v>
      </c>
      <c r="DN225">
        <v>21.37891707317073</v>
      </c>
      <c r="DO225">
        <v>2.171634146341514</v>
      </c>
      <c r="DP225">
        <v>0.2311436665508178</v>
      </c>
      <c r="DQ225">
        <v>0</v>
      </c>
      <c r="DR225">
        <v>0.3997306341463415</v>
      </c>
      <c r="DS225">
        <v>-0.06758454355400799</v>
      </c>
      <c r="DT225">
        <v>0.01542991659202612</v>
      </c>
      <c r="DU225">
        <v>1</v>
      </c>
      <c r="DV225">
        <v>1</v>
      </c>
      <c r="DW225">
        <v>2</v>
      </c>
      <c r="DX225" t="s">
        <v>357</v>
      </c>
      <c r="DY225">
        <v>2.98</v>
      </c>
      <c r="DZ225">
        <v>2.72833</v>
      </c>
      <c r="EA225">
        <v>0.0457712</v>
      </c>
      <c r="EB225">
        <v>0.0419431</v>
      </c>
      <c r="EC225">
        <v>0.0539618</v>
      </c>
      <c r="ED225">
        <v>0.0527079</v>
      </c>
      <c r="EE225">
        <v>28649.7</v>
      </c>
      <c r="EF225">
        <v>28395.7</v>
      </c>
      <c r="EG225">
        <v>30551.6</v>
      </c>
      <c r="EH225">
        <v>29883.5</v>
      </c>
      <c r="EI225">
        <v>39893.8</v>
      </c>
      <c r="EJ225">
        <v>37282.3</v>
      </c>
      <c r="EK225">
        <v>46725.9</v>
      </c>
      <c r="EL225">
        <v>44436.2</v>
      </c>
      <c r="EM225">
        <v>1.88067</v>
      </c>
      <c r="EN225">
        <v>1.85688</v>
      </c>
      <c r="EO225">
        <v>0.0358894</v>
      </c>
      <c r="EP225">
        <v>0</v>
      </c>
      <c r="EQ225">
        <v>19.3773</v>
      </c>
      <c r="ER225">
        <v>999.9</v>
      </c>
      <c r="ES225">
        <v>39.6</v>
      </c>
      <c r="ET225">
        <v>30.2</v>
      </c>
      <c r="EU225">
        <v>18.9378</v>
      </c>
      <c r="EV225">
        <v>63.8111</v>
      </c>
      <c r="EW225">
        <v>23.6498</v>
      </c>
      <c r="EX225">
        <v>1</v>
      </c>
      <c r="EY225">
        <v>-0.0502363</v>
      </c>
      <c r="EZ225">
        <v>4.89839</v>
      </c>
      <c r="FA225">
        <v>20.1398</v>
      </c>
      <c r="FB225">
        <v>5.23182</v>
      </c>
      <c r="FC225">
        <v>11.9734</v>
      </c>
      <c r="FD225">
        <v>4.9704</v>
      </c>
      <c r="FE225">
        <v>3.2895</v>
      </c>
      <c r="FF225">
        <v>9999</v>
      </c>
      <c r="FG225">
        <v>9999</v>
      </c>
      <c r="FH225">
        <v>9999</v>
      </c>
      <c r="FI225">
        <v>999.9</v>
      </c>
      <c r="FJ225">
        <v>4.97291</v>
      </c>
      <c r="FK225">
        <v>1.87702</v>
      </c>
      <c r="FL225">
        <v>1.87513</v>
      </c>
      <c r="FM225">
        <v>1.87792</v>
      </c>
      <c r="FN225">
        <v>1.87465</v>
      </c>
      <c r="FO225">
        <v>1.87827</v>
      </c>
      <c r="FP225">
        <v>1.87533</v>
      </c>
      <c r="FQ225">
        <v>1.87647</v>
      </c>
      <c r="FR225">
        <v>0</v>
      </c>
      <c r="FS225">
        <v>0</v>
      </c>
      <c r="FT225">
        <v>0</v>
      </c>
      <c r="FU225">
        <v>0</v>
      </c>
      <c r="FV225" t="s">
        <v>358</v>
      </c>
      <c r="FW225" t="s">
        <v>359</v>
      </c>
      <c r="FX225" t="s">
        <v>360</v>
      </c>
      <c r="FY225" t="s">
        <v>360</v>
      </c>
      <c r="FZ225" t="s">
        <v>360</v>
      </c>
      <c r="GA225" t="s">
        <v>360</v>
      </c>
      <c r="GB225">
        <v>0</v>
      </c>
      <c r="GC225">
        <v>100</v>
      </c>
      <c r="GD225">
        <v>100</v>
      </c>
      <c r="GE225">
        <v>2.772</v>
      </c>
      <c r="GF225">
        <v>0.07779999999999999</v>
      </c>
      <c r="GG225">
        <v>1.972114183739502</v>
      </c>
      <c r="GH225">
        <v>0.004449671774874308</v>
      </c>
      <c r="GI225">
        <v>-1.829466635312074E-06</v>
      </c>
      <c r="GJ225">
        <v>4.661545964856727E-10</v>
      </c>
      <c r="GK225">
        <v>0.005649818396270764</v>
      </c>
      <c r="GL225">
        <v>0.003047750899037379</v>
      </c>
      <c r="GM225">
        <v>0.0005145890388989142</v>
      </c>
      <c r="GN225">
        <v>-5.930110997495773E-07</v>
      </c>
      <c r="GO225">
        <v>0</v>
      </c>
      <c r="GP225">
        <v>2134</v>
      </c>
      <c r="GQ225">
        <v>1</v>
      </c>
      <c r="GR225">
        <v>23</v>
      </c>
      <c r="GS225">
        <v>920.6</v>
      </c>
      <c r="GT225">
        <v>920.6</v>
      </c>
      <c r="GU225">
        <v>0.534668</v>
      </c>
      <c r="GV225">
        <v>2.55981</v>
      </c>
      <c r="GW225">
        <v>1.39893</v>
      </c>
      <c r="GX225">
        <v>2.34131</v>
      </c>
      <c r="GY225">
        <v>1.44897</v>
      </c>
      <c r="GZ225">
        <v>2.46704</v>
      </c>
      <c r="HA225">
        <v>36.4814</v>
      </c>
      <c r="HB225">
        <v>24.0262</v>
      </c>
      <c r="HC225">
        <v>18</v>
      </c>
      <c r="HD225">
        <v>490.14</v>
      </c>
      <c r="HE225">
        <v>446.337</v>
      </c>
      <c r="HF225">
        <v>13.7902</v>
      </c>
      <c r="HG225">
        <v>26.1964</v>
      </c>
      <c r="HH225">
        <v>29.9997</v>
      </c>
      <c r="HI225">
        <v>25.9777</v>
      </c>
      <c r="HJ225">
        <v>26.0343</v>
      </c>
      <c r="HK225">
        <v>10.6885</v>
      </c>
      <c r="HL225">
        <v>49.422</v>
      </c>
      <c r="HM225">
        <v>60.7628</v>
      </c>
      <c r="HN225">
        <v>13.8177</v>
      </c>
      <c r="HO225">
        <v>152.427</v>
      </c>
      <c r="HP225">
        <v>9.009130000000001</v>
      </c>
      <c r="HQ225">
        <v>100.987</v>
      </c>
      <c r="HR225">
        <v>102.182</v>
      </c>
    </row>
    <row r="226" spans="1:226">
      <c r="A226">
        <v>210</v>
      </c>
      <c r="B226">
        <v>1679509603.6</v>
      </c>
      <c r="C226">
        <v>4347.5</v>
      </c>
      <c r="D226" t="s">
        <v>780</v>
      </c>
      <c r="E226" t="s">
        <v>781</v>
      </c>
      <c r="F226">
        <v>5</v>
      </c>
      <c r="G226" t="s">
        <v>353</v>
      </c>
      <c r="H226" t="s">
        <v>747</v>
      </c>
      <c r="I226">
        <v>1679509596.1</v>
      </c>
      <c r="J226">
        <f>(K226)/1000</f>
        <v>0</v>
      </c>
      <c r="K226">
        <f>IF(BF226, AN226, AH226)</f>
        <v>0</v>
      </c>
      <c r="L226">
        <f>IF(BF226, AI226, AG226)</f>
        <v>0</v>
      </c>
      <c r="M226">
        <f>BH226 - IF(AU226&gt;1, L226*BB226*100.0/(AW226*BV226), 0)</f>
        <v>0</v>
      </c>
      <c r="N226">
        <f>((T226-J226/2)*M226-L226)/(T226+J226/2)</f>
        <v>0</v>
      </c>
      <c r="O226">
        <f>N226*(BO226+BP226)/1000.0</f>
        <v>0</v>
      </c>
      <c r="P226">
        <f>(BH226 - IF(AU226&gt;1, L226*BB226*100.0/(AW226*BV226), 0))*(BO226+BP226)/1000.0</f>
        <v>0</v>
      </c>
      <c r="Q226">
        <f>2.0/((1/S226-1/R226)+SIGN(S226)*SQRT((1/S226-1/R226)*(1/S226-1/R226) + 4*BC226/((BC226+1)*(BC226+1))*(2*1/S226*1/R226-1/R226*1/R226)))</f>
        <v>0</v>
      </c>
      <c r="R226">
        <f>IF(LEFT(BD226,1)&lt;&gt;"0",IF(LEFT(BD226,1)="1",3.0,BE226),$D$5+$E$5*(BV226*BO226/($K$5*1000))+$F$5*(BV226*BO226/($K$5*1000))*MAX(MIN(BB226,$J$5),$I$5)*MAX(MIN(BB226,$J$5),$I$5)+$G$5*MAX(MIN(BB226,$J$5),$I$5)*(BV226*BO226/($K$5*1000))+$H$5*(BV226*BO226/($K$5*1000))*(BV226*BO226/($K$5*1000)))</f>
        <v>0</v>
      </c>
      <c r="S226">
        <f>J226*(1000-(1000*0.61365*exp(17.502*W226/(240.97+W226))/(BO226+BP226)+BJ226)/2)/(1000*0.61365*exp(17.502*W226/(240.97+W226))/(BO226+BP226)-BJ226)</f>
        <v>0</v>
      </c>
      <c r="T226">
        <f>1/((BC226+1)/(Q226/1.6)+1/(R226/1.37)) + BC226/((BC226+1)/(Q226/1.6) + BC226/(R226/1.37))</f>
        <v>0</v>
      </c>
      <c r="U226">
        <f>(AX226*BA226)</f>
        <v>0</v>
      </c>
      <c r="V226">
        <f>(BQ226+(U226+2*0.95*5.67E-8*(((BQ226+$B$7)+273)^4-(BQ226+273)^4)-44100*J226)/(1.84*29.3*R226+8*0.95*5.67E-8*(BQ226+273)^3))</f>
        <v>0</v>
      </c>
      <c r="W226">
        <f>($C$7*BR226+$D$7*BS226+$E$7*V226)</f>
        <v>0</v>
      </c>
      <c r="X226">
        <f>0.61365*exp(17.502*W226/(240.97+W226))</f>
        <v>0</v>
      </c>
      <c r="Y226">
        <f>(Z226/AA226*100)</f>
        <v>0</v>
      </c>
      <c r="Z226">
        <f>BJ226*(BO226+BP226)/1000</f>
        <v>0</v>
      </c>
      <c r="AA226">
        <f>0.61365*exp(17.502*BQ226/(240.97+BQ226))</f>
        <v>0</v>
      </c>
      <c r="AB226">
        <f>(X226-BJ226*(BO226+BP226)/1000)</f>
        <v>0</v>
      </c>
      <c r="AC226">
        <f>(-J226*44100)</f>
        <v>0</v>
      </c>
      <c r="AD226">
        <f>2*29.3*R226*0.92*(BQ226-W226)</f>
        <v>0</v>
      </c>
      <c r="AE226">
        <f>2*0.95*5.67E-8*(((BQ226+$B$7)+273)^4-(W226+273)^4)</f>
        <v>0</v>
      </c>
      <c r="AF226">
        <f>U226+AE226+AC226+AD226</f>
        <v>0</v>
      </c>
      <c r="AG226">
        <f>BN226*AU226*(BI226-BH226*(1000-AU226*BK226)/(1000-AU226*BJ226))/(100*BB226)</f>
        <v>0</v>
      </c>
      <c r="AH226">
        <f>1000*BN226*AU226*(BJ226-BK226)/(100*BB226*(1000-AU226*BJ226))</f>
        <v>0</v>
      </c>
      <c r="AI226">
        <f>(AJ226 - AK226 - BO226*1E3/(8.314*(BQ226+273.15)) * AM226/BN226 * AL226) * BN226/(100*BB226) * (1000 - BK226)/1000</f>
        <v>0</v>
      </c>
      <c r="AJ226">
        <v>170.0516418586089</v>
      </c>
      <c r="AK226">
        <v>184.277103030303</v>
      </c>
      <c r="AL226">
        <v>-3.299369211597847</v>
      </c>
      <c r="AM226">
        <v>63.74903472312772</v>
      </c>
      <c r="AN226">
        <f>(AP226 - AO226 + BO226*1E3/(8.314*(BQ226+273.15)) * AR226/BN226 * AQ226) * BN226/(100*BB226) * 1000/(1000 - AP226)</f>
        <v>0</v>
      </c>
      <c r="AO226">
        <v>8.931345113956503</v>
      </c>
      <c r="AP226">
        <v>9.353257696969697</v>
      </c>
      <c r="AQ226">
        <v>-2.030322202889774E-05</v>
      </c>
      <c r="AR226">
        <v>101.983239414424</v>
      </c>
      <c r="AS226">
        <v>2</v>
      </c>
      <c r="AT226">
        <v>0</v>
      </c>
      <c r="AU226">
        <f>IF(AS226*$H$13&gt;=AW226,1.0,(AW226/(AW226-AS226*$H$13)))</f>
        <v>0</v>
      </c>
      <c r="AV226">
        <f>(AU226-1)*100</f>
        <v>0</v>
      </c>
      <c r="AW226">
        <f>MAX(0,($B$13+$C$13*BV226)/(1+$D$13*BV226)*BO226/(BQ226+273)*$E$13)</f>
        <v>0</v>
      </c>
      <c r="AX226">
        <f>$B$11*BW226+$C$11*BX226+$F$11*CI226*(1-CL226)</f>
        <v>0</v>
      </c>
      <c r="AY226">
        <f>AX226*AZ226</f>
        <v>0</v>
      </c>
      <c r="AZ226">
        <f>($B$11*$D$9+$C$11*$D$9+$F$11*((CV226+CN226)/MAX(CV226+CN226+CW226, 0.1)*$I$9+CW226/MAX(CV226+CN226+CW226, 0.1)*$J$9))/($B$11+$C$11+$F$11)</f>
        <v>0</v>
      </c>
      <c r="BA226">
        <f>($B$11*$K$9+$C$11*$K$9+$F$11*((CV226+CN226)/MAX(CV226+CN226+CW226, 0.1)*$P$9+CW226/MAX(CV226+CN226+CW226, 0.1)*$Q$9))/($B$11+$C$11+$F$11)</f>
        <v>0</v>
      </c>
      <c r="BB226">
        <v>1.91</v>
      </c>
      <c r="BC226">
        <v>0.5</v>
      </c>
      <c r="BD226" t="s">
        <v>355</v>
      </c>
      <c r="BE226">
        <v>2</v>
      </c>
      <c r="BF226" t="b">
        <v>1</v>
      </c>
      <c r="BG226">
        <v>1679509596.1</v>
      </c>
      <c r="BH226">
        <v>205.467</v>
      </c>
      <c r="BI226">
        <v>183.7947037037037</v>
      </c>
      <c r="BJ226">
        <v>9.355556666666669</v>
      </c>
      <c r="BK226">
        <v>8.953846666666667</v>
      </c>
      <c r="BL226">
        <v>202.6646666666666</v>
      </c>
      <c r="BM226">
        <v>9.27780962962963</v>
      </c>
      <c r="BN226">
        <v>500.0432222222222</v>
      </c>
      <c r="BO226">
        <v>90.10697037037036</v>
      </c>
      <c r="BP226">
        <v>0.0999208</v>
      </c>
      <c r="BQ226">
        <v>18.95284074074074</v>
      </c>
      <c r="BR226">
        <v>19.96819259259259</v>
      </c>
      <c r="BS226">
        <v>999.9000000000001</v>
      </c>
      <c r="BT226">
        <v>0</v>
      </c>
      <c r="BU226">
        <v>0</v>
      </c>
      <c r="BV226">
        <v>10008.21777777778</v>
      </c>
      <c r="BW226">
        <v>0</v>
      </c>
      <c r="BX226">
        <v>9.35219925925926</v>
      </c>
      <c r="BY226">
        <v>21.67228518518518</v>
      </c>
      <c r="BZ226">
        <v>207.4072962962963</v>
      </c>
      <c r="CA226">
        <v>185.4554444444444</v>
      </c>
      <c r="CB226">
        <v>0.4017094074074073</v>
      </c>
      <c r="CC226">
        <v>183.7947037037037</v>
      </c>
      <c r="CD226">
        <v>8.953846666666667</v>
      </c>
      <c r="CE226">
        <v>0.843000925925926</v>
      </c>
      <c r="CF226">
        <v>0.8068041851851852</v>
      </c>
      <c r="CG226">
        <v>4.452767037037036</v>
      </c>
      <c r="CH226">
        <v>3.827564814814815</v>
      </c>
      <c r="CI226">
        <v>1999.957777777778</v>
      </c>
      <c r="CJ226">
        <v>0.9800033333333333</v>
      </c>
      <c r="CK226">
        <v>0.01999638888888889</v>
      </c>
      <c r="CL226">
        <v>0</v>
      </c>
      <c r="CM226">
        <v>2.065777777777778</v>
      </c>
      <c r="CN226">
        <v>0</v>
      </c>
      <c r="CO226">
        <v>4030.068518518518</v>
      </c>
      <c r="CP226">
        <v>17337.87777777778</v>
      </c>
      <c r="CQ226">
        <v>36.70348148148148</v>
      </c>
      <c r="CR226">
        <v>39.04140740740741</v>
      </c>
      <c r="CS226">
        <v>37.55755555555555</v>
      </c>
      <c r="CT226">
        <v>37.03222222222222</v>
      </c>
      <c r="CU226">
        <v>36.36548148148148</v>
      </c>
      <c r="CV226">
        <v>1959.967037037037</v>
      </c>
      <c r="CW226">
        <v>39.99074074074074</v>
      </c>
      <c r="CX226">
        <v>0</v>
      </c>
      <c r="CY226">
        <v>1679509633.5</v>
      </c>
      <c r="CZ226">
        <v>0</v>
      </c>
      <c r="DA226">
        <v>0</v>
      </c>
      <c r="DB226" t="s">
        <v>356</v>
      </c>
      <c r="DC226">
        <v>1679454360.5</v>
      </c>
      <c r="DD226">
        <v>1679454360.5</v>
      </c>
      <c r="DE226">
        <v>0</v>
      </c>
      <c r="DF226">
        <v>-0.152</v>
      </c>
      <c r="DG226">
        <v>-0.046</v>
      </c>
      <c r="DH226">
        <v>3.296</v>
      </c>
      <c r="DI226">
        <v>0.35</v>
      </c>
      <c r="DJ226">
        <v>420</v>
      </c>
      <c r="DK226">
        <v>24</v>
      </c>
      <c r="DL226">
        <v>0.27</v>
      </c>
      <c r="DM226">
        <v>0.09</v>
      </c>
      <c r="DN226">
        <v>21.57716829268292</v>
      </c>
      <c r="DO226">
        <v>1.930808362369409</v>
      </c>
      <c r="DP226">
        <v>0.2054274169355018</v>
      </c>
      <c r="DQ226">
        <v>0</v>
      </c>
      <c r="DR226">
        <v>0.4016740731707317</v>
      </c>
      <c r="DS226">
        <v>0.05770996515679454</v>
      </c>
      <c r="DT226">
        <v>0.0173583862537999</v>
      </c>
      <c r="DU226">
        <v>1</v>
      </c>
      <c r="DV226">
        <v>1</v>
      </c>
      <c r="DW226">
        <v>2</v>
      </c>
      <c r="DX226" t="s">
        <v>357</v>
      </c>
      <c r="DY226">
        <v>2.98013</v>
      </c>
      <c r="DZ226">
        <v>2.72832</v>
      </c>
      <c r="EA226">
        <v>0.0423559</v>
      </c>
      <c r="EB226">
        <v>0.0383604</v>
      </c>
      <c r="EC226">
        <v>0.0539306</v>
      </c>
      <c r="ED226">
        <v>0.0526217</v>
      </c>
      <c r="EE226">
        <v>28752.7</v>
      </c>
      <c r="EF226">
        <v>28502.3</v>
      </c>
      <c r="EG226">
        <v>30552</v>
      </c>
      <c r="EH226">
        <v>29883.9</v>
      </c>
      <c r="EI226">
        <v>39895.6</v>
      </c>
      <c r="EJ226">
        <v>37286.2</v>
      </c>
      <c r="EK226">
        <v>46726.7</v>
      </c>
      <c r="EL226">
        <v>44437.1</v>
      </c>
      <c r="EM226">
        <v>1.88073</v>
      </c>
      <c r="EN226">
        <v>1.85688</v>
      </c>
      <c r="EO226">
        <v>0.0357516</v>
      </c>
      <c r="EP226">
        <v>0</v>
      </c>
      <c r="EQ226">
        <v>19.3717</v>
      </c>
      <c r="ER226">
        <v>999.9</v>
      </c>
      <c r="ES226">
        <v>39.5</v>
      </c>
      <c r="ET226">
        <v>30.2</v>
      </c>
      <c r="EU226">
        <v>18.893</v>
      </c>
      <c r="EV226">
        <v>63.6711</v>
      </c>
      <c r="EW226">
        <v>23.6418</v>
      </c>
      <c r="EX226">
        <v>1</v>
      </c>
      <c r="EY226">
        <v>-0.0507927</v>
      </c>
      <c r="EZ226">
        <v>4.86152</v>
      </c>
      <c r="FA226">
        <v>20.1408</v>
      </c>
      <c r="FB226">
        <v>5.23092</v>
      </c>
      <c r="FC226">
        <v>11.9721</v>
      </c>
      <c r="FD226">
        <v>4.9709</v>
      </c>
      <c r="FE226">
        <v>3.28945</v>
      </c>
      <c r="FF226">
        <v>9999</v>
      </c>
      <c r="FG226">
        <v>9999</v>
      </c>
      <c r="FH226">
        <v>9999</v>
      </c>
      <c r="FI226">
        <v>999.9</v>
      </c>
      <c r="FJ226">
        <v>4.97292</v>
      </c>
      <c r="FK226">
        <v>1.877</v>
      </c>
      <c r="FL226">
        <v>1.87514</v>
      </c>
      <c r="FM226">
        <v>1.87792</v>
      </c>
      <c r="FN226">
        <v>1.87462</v>
      </c>
      <c r="FO226">
        <v>1.87829</v>
      </c>
      <c r="FP226">
        <v>1.87533</v>
      </c>
      <c r="FQ226">
        <v>1.87649</v>
      </c>
      <c r="FR226">
        <v>0</v>
      </c>
      <c r="FS226">
        <v>0</v>
      </c>
      <c r="FT226">
        <v>0</v>
      </c>
      <c r="FU226">
        <v>0</v>
      </c>
      <c r="FV226" t="s">
        <v>358</v>
      </c>
      <c r="FW226" t="s">
        <v>359</v>
      </c>
      <c r="FX226" t="s">
        <v>360</v>
      </c>
      <c r="FY226" t="s">
        <v>360</v>
      </c>
      <c r="FZ226" t="s">
        <v>360</v>
      </c>
      <c r="GA226" t="s">
        <v>360</v>
      </c>
      <c r="GB226">
        <v>0</v>
      </c>
      <c r="GC226">
        <v>100</v>
      </c>
      <c r="GD226">
        <v>100</v>
      </c>
      <c r="GE226">
        <v>2.71</v>
      </c>
      <c r="GF226">
        <v>0.07770000000000001</v>
      </c>
      <c r="GG226">
        <v>1.972114183739502</v>
      </c>
      <c r="GH226">
        <v>0.004449671774874308</v>
      </c>
      <c r="GI226">
        <v>-1.829466635312074E-06</v>
      </c>
      <c r="GJ226">
        <v>4.661545964856727E-10</v>
      </c>
      <c r="GK226">
        <v>0.005649818396270764</v>
      </c>
      <c r="GL226">
        <v>0.003047750899037379</v>
      </c>
      <c r="GM226">
        <v>0.0005145890388989142</v>
      </c>
      <c r="GN226">
        <v>-5.930110997495773E-07</v>
      </c>
      <c r="GO226">
        <v>0</v>
      </c>
      <c r="GP226">
        <v>2134</v>
      </c>
      <c r="GQ226">
        <v>1</v>
      </c>
      <c r="GR226">
        <v>23</v>
      </c>
      <c r="GS226">
        <v>920.7</v>
      </c>
      <c r="GT226">
        <v>920.7</v>
      </c>
      <c r="GU226">
        <v>0.498047</v>
      </c>
      <c r="GV226">
        <v>2.57446</v>
      </c>
      <c r="GW226">
        <v>1.39893</v>
      </c>
      <c r="GX226">
        <v>2.34131</v>
      </c>
      <c r="GY226">
        <v>1.44897</v>
      </c>
      <c r="GZ226">
        <v>2.39136</v>
      </c>
      <c r="HA226">
        <v>36.4814</v>
      </c>
      <c r="HB226">
        <v>24.0175</v>
      </c>
      <c r="HC226">
        <v>18</v>
      </c>
      <c r="HD226">
        <v>490.167</v>
      </c>
      <c r="HE226">
        <v>446.337</v>
      </c>
      <c r="HF226">
        <v>13.8139</v>
      </c>
      <c r="HG226">
        <v>26.1931</v>
      </c>
      <c r="HH226">
        <v>29.9997</v>
      </c>
      <c r="HI226">
        <v>25.9777</v>
      </c>
      <c r="HJ226">
        <v>26.0343</v>
      </c>
      <c r="HK226">
        <v>9.878640000000001</v>
      </c>
      <c r="HL226">
        <v>49.1262</v>
      </c>
      <c r="HM226">
        <v>60.3695</v>
      </c>
      <c r="HN226">
        <v>13.8405</v>
      </c>
      <c r="HO226">
        <v>132.39</v>
      </c>
      <c r="HP226">
        <v>9.009130000000001</v>
      </c>
      <c r="HQ226">
        <v>100.989</v>
      </c>
      <c r="HR226">
        <v>102.184</v>
      </c>
    </row>
    <row r="227" spans="1:226">
      <c r="A227">
        <v>211</v>
      </c>
      <c r="B227">
        <v>1679509608.6</v>
      </c>
      <c r="C227">
        <v>4352.5</v>
      </c>
      <c r="D227" t="s">
        <v>782</v>
      </c>
      <c r="E227" t="s">
        <v>783</v>
      </c>
      <c r="F227">
        <v>5</v>
      </c>
      <c r="G227" t="s">
        <v>353</v>
      </c>
      <c r="H227" t="s">
        <v>747</v>
      </c>
      <c r="I227">
        <v>1679509600.814285</v>
      </c>
      <c r="J227">
        <f>(K227)/1000</f>
        <v>0</v>
      </c>
      <c r="K227">
        <f>IF(BF227, AN227, AH227)</f>
        <v>0</v>
      </c>
      <c r="L227">
        <f>IF(BF227, AI227, AG227)</f>
        <v>0</v>
      </c>
      <c r="M227">
        <f>BH227 - IF(AU227&gt;1, L227*BB227*100.0/(AW227*BV227), 0)</f>
        <v>0</v>
      </c>
      <c r="N227">
        <f>((T227-J227/2)*M227-L227)/(T227+J227/2)</f>
        <v>0</v>
      </c>
      <c r="O227">
        <f>N227*(BO227+BP227)/1000.0</f>
        <v>0</v>
      </c>
      <c r="P227">
        <f>(BH227 - IF(AU227&gt;1, L227*BB227*100.0/(AW227*BV227), 0))*(BO227+BP227)/1000.0</f>
        <v>0</v>
      </c>
      <c r="Q227">
        <f>2.0/((1/S227-1/R227)+SIGN(S227)*SQRT((1/S227-1/R227)*(1/S227-1/R227) + 4*BC227/((BC227+1)*(BC227+1))*(2*1/S227*1/R227-1/R227*1/R227)))</f>
        <v>0</v>
      </c>
      <c r="R227">
        <f>IF(LEFT(BD227,1)&lt;&gt;"0",IF(LEFT(BD227,1)="1",3.0,BE227),$D$5+$E$5*(BV227*BO227/($K$5*1000))+$F$5*(BV227*BO227/($K$5*1000))*MAX(MIN(BB227,$J$5),$I$5)*MAX(MIN(BB227,$J$5),$I$5)+$G$5*MAX(MIN(BB227,$J$5),$I$5)*(BV227*BO227/($K$5*1000))+$H$5*(BV227*BO227/($K$5*1000))*(BV227*BO227/($K$5*1000)))</f>
        <v>0</v>
      </c>
      <c r="S227">
        <f>J227*(1000-(1000*0.61365*exp(17.502*W227/(240.97+W227))/(BO227+BP227)+BJ227)/2)/(1000*0.61365*exp(17.502*W227/(240.97+W227))/(BO227+BP227)-BJ227)</f>
        <v>0</v>
      </c>
      <c r="T227">
        <f>1/((BC227+1)/(Q227/1.6)+1/(R227/1.37)) + BC227/((BC227+1)/(Q227/1.6) + BC227/(R227/1.37))</f>
        <v>0</v>
      </c>
      <c r="U227">
        <f>(AX227*BA227)</f>
        <v>0</v>
      </c>
      <c r="V227">
        <f>(BQ227+(U227+2*0.95*5.67E-8*(((BQ227+$B$7)+273)^4-(BQ227+273)^4)-44100*J227)/(1.84*29.3*R227+8*0.95*5.67E-8*(BQ227+273)^3))</f>
        <v>0</v>
      </c>
      <c r="W227">
        <f>($C$7*BR227+$D$7*BS227+$E$7*V227)</f>
        <v>0</v>
      </c>
      <c r="X227">
        <f>0.61365*exp(17.502*W227/(240.97+W227))</f>
        <v>0</v>
      </c>
      <c r="Y227">
        <f>(Z227/AA227*100)</f>
        <v>0</v>
      </c>
      <c r="Z227">
        <f>BJ227*(BO227+BP227)/1000</f>
        <v>0</v>
      </c>
      <c r="AA227">
        <f>0.61365*exp(17.502*BQ227/(240.97+BQ227))</f>
        <v>0</v>
      </c>
      <c r="AB227">
        <f>(X227-BJ227*(BO227+BP227)/1000)</f>
        <v>0</v>
      </c>
      <c r="AC227">
        <f>(-J227*44100)</f>
        <v>0</v>
      </c>
      <c r="AD227">
        <f>2*29.3*R227*0.92*(BQ227-W227)</f>
        <v>0</v>
      </c>
      <c r="AE227">
        <f>2*0.95*5.67E-8*(((BQ227+$B$7)+273)^4-(W227+273)^4)</f>
        <v>0</v>
      </c>
      <c r="AF227">
        <f>U227+AE227+AC227+AD227</f>
        <v>0</v>
      </c>
      <c r="AG227">
        <f>BN227*AU227*(BI227-BH227*(1000-AU227*BK227)/(1000-AU227*BJ227))/(100*BB227)</f>
        <v>0</v>
      </c>
      <c r="AH227">
        <f>1000*BN227*AU227*(BJ227-BK227)/(100*BB227*(1000-AU227*BJ227))</f>
        <v>0</v>
      </c>
      <c r="AI227">
        <f>(AJ227 - AK227 - BO227*1E3/(8.314*(BQ227+273.15)) * AM227/BN227 * AL227) * BN227/(100*BB227) * (1000 - BK227)/1000</f>
        <v>0</v>
      </c>
      <c r="AJ227">
        <v>153.2878303542728</v>
      </c>
      <c r="AK227">
        <v>167.7035515151515</v>
      </c>
      <c r="AL227">
        <v>-3.317430018783862</v>
      </c>
      <c r="AM227">
        <v>63.74903472312772</v>
      </c>
      <c r="AN227">
        <f>(AP227 - AO227 + BO227*1E3/(8.314*(BQ227+273.15)) * AR227/BN227 * AQ227) * BN227/(100*BB227) * 1000/(1000 - AP227)</f>
        <v>0</v>
      </c>
      <c r="AO227">
        <v>8.935134245926319</v>
      </c>
      <c r="AP227">
        <v>9.346963333333331</v>
      </c>
      <c r="AQ227">
        <v>-1.365419999041623E-05</v>
      </c>
      <c r="AR227">
        <v>101.983239414424</v>
      </c>
      <c r="AS227">
        <v>2</v>
      </c>
      <c r="AT227">
        <v>0</v>
      </c>
      <c r="AU227">
        <f>IF(AS227*$H$13&gt;=AW227,1.0,(AW227/(AW227-AS227*$H$13)))</f>
        <v>0</v>
      </c>
      <c r="AV227">
        <f>(AU227-1)*100</f>
        <v>0</v>
      </c>
      <c r="AW227">
        <f>MAX(0,($B$13+$C$13*BV227)/(1+$D$13*BV227)*BO227/(BQ227+273)*$E$13)</f>
        <v>0</v>
      </c>
      <c r="AX227">
        <f>$B$11*BW227+$C$11*BX227+$F$11*CI227*(1-CL227)</f>
        <v>0</v>
      </c>
      <c r="AY227">
        <f>AX227*AZ227</f>
        <v>0</v>
      </c>
      <c r="AZ227">
        <f>($B$11*$D$9+$C$11*$D$9+$F$11*((CV227+CN227)/MAX(CV227+CN227+CW227, 0.1)*$I$9+CW227/MAX(CV227+CN227+CW227, 0.1)*$J$9))/($B$11+$C$11+$F$11)</f>
        <v>0</v>
      </c>
      <c r="BA227">
        <f>($B$11*$K$9+$C$11*$K$9+$F$11*((CV227+CN227)/MAX(CV227+CN227+CW227, 0.1)*$P$9+CW227/MAX(CV227+CN227+CW227, 0.1)*$Q$9))/($B$11+$C$11+$F$11)</f>
        <v>0</v>
      </c>
      <c r="BB227">
        <v>1.91</v>
      </c>
      <c r="BC227">
        <v>0.5</v>
      </c>
      <c r="BD227" t="s">
        <v>355</v>
      </c>
      <c r="BE227">
        <v>2</v>
      </c>
      <c r="BF227" t="b">
        <v>1</v>
      </c>
      <c r="BG227">
        <v>1679509600.814285</v>
      </c>
      <c r="BH227">
        <v>190.03075</v>
      </c>
      <c r="BI227">
        <v>168.1511785714285</v>
      </c>
      <c r="BJ227">
        <v>9.355310000000001</v>
      </c>
      <c r="BK227">
        <v>8.942395714285714</v>
      </c>
      <c r="BL227">
        <v>187.2867142857143</v>
      </c>
      <c r="BM227">
        <v>9.277565357142858</v>
      </c>
      <c r="BN227">
        <v>500.0560000000001</v>
      </c>
      <c r="BO227">
        <v>90.10762857142856</v>
      </c>
      <c r="BP227">
        <v>0.09992036071428571</v>
      </c>
      <c r="BQ227">
        <v>18.957825</v>
      </c>
      <c r="BR227">
        <v>19.97026785714285</v>
      </c>
      <c r="BS227">
        <v>999.9000000000002</v>
      </c>
      <c r="BT227">
        <v>0</v>
      </c>
      <c r="BU227">
        <v>0</v>
      </c>
      <c r="BV227">
        <v>10014.79821428571</v>
      </c>
      <c r="BW227">
        <v>0</v>
      </c>
      <c r="BX227">
        <v>9.350310000000002</v>
      </c>
      <c r="BY227">
        <v>21.87951785714285</v>
      </c>
      <c r="BZ227">
        <v>191.8253571428572</v>
      </c>
      <c r="CA227">
        <v>169.6685714285714</v>
      </c>
      <c r="CB227">
        <v>0.4129133214285714</v>
      </c>
      <c r="CC227">
        <v>168.1511785714285</v>
      </c>
      <c r="CD227">
        <v>8.942395714285714</v>
      </c>
      <c r="CE227">
        <v>0.842984857142857</v>
      </c>
      <c r="CF227">
        <v>0.8057783214285713</v>
      </c>
      <c r="CG227">
        <v>4.452495714285714</v>
      </c>
      <c r="CH227">
        <v>3.809495714285714</v>
      </c>
      <c r="CI227">
        <v>1999.975</v>
      </c>
      <c r="CJ227">
        <v>0.9800038928571428</v>
      </c>
      <c r="CK227">
        <v>0.01999581071428571</v>
      </c>
      <c r="CL227">
        <v>0</v>
      </c>
      <c r="CM227">
        <v>2.017092857142857</v>
      </c>
      <c r="CN227">
        <v>0</v>
      </c>
      <c r="CO227">
        <v>4029.333571428571</v>
      </c>
      <c r="CP227">
        <v>17338.03571428572</v>
      </c>
      <c r="CQ227">
        <v>36.79875</v>
      </c>
      <c r="CR227">
        <v>39.16271428571428</v>
      </c>
      <c r="CS227">
        <v>37.63807142857143</v>
      </c>
      <c r="CT227">
        <v>37.15821428571429</v>
      </c>
      <c r="CU227">
        <v>36.47517857142857</v>
      </c>
      <c r="CV227">
        <v>1959.985</v>
      </c>
      <c r="CW227">
        <v>39.99</v>
      </c>
      <c r="CX227">
        <v>0</v>
      </c>
      <c r="CY227">
        <v>1679509638.3</v>
      </c>
      <c r="CZ227">
        <v>0</v>
      </c>
      <c r="DA227">
        <v>0</v>
      </c>
      <c r="DB227" t="s">
        <v>356</v>
      </c>
      <c r="DC227">
        <v>1679454360.5</v>
      </c>
      <c r="DD227">
        <v>1679454360.5</v>
      </c>
      <c r="DE227">
        <v>0</v>
      </c>
      <c r="DF227">
        <v>-0.152</v>
      </c>
      <c r="DG227">
        <v>-0.046</v>
      </c>
      <c r="DH227">
        <v>3.296</v>
      </c>
      <c r="DI227">
        <v>0.35</v>
      </c>
      <c r="DJ227">
        <v>420</v>
      </c>
      <c r="DK227">
        <v>24</v>
      </c>
      <c r="DL227">
        <v>0.27</v>
      </c>
      <c r="DM227">
        <v>0.09</v>
      </c>
      <c r="DN227">
        <v>21.7701925</v>
      </c>
      <c r="DO227">
        <v>2.537625140712873</v>
      </c>
      <c r="DP227">
        <v>0.2510585353931432</v>
      </c>
      <c r="DQ227">
        <v>0</v>
      </c>
      <c r="DR227">
        <v>0.4045785750000001</v>
      </c>
      <c r="DS227">
        <v>0.1534195609756103</v>
      </c>
      <c r="DT227">
        <v>0.01717527546778726</v>
      </c>
      <c r="DU227">
        <v>0</v>
      </c>
      <c r="DV227">
        <v>0</v>
      </c>
      <c r="DW227">
        <v>2</v>
      </c>
      <c r="DX227" t="s">
        <v>397</v>
      </c>
      <c r="DY227">
        <v>2.98039</v>
      </c>
      <c r="DZ227">
        <v>2.72823</v>
      </c>
      <c r="EA227">
        <v>0.0388456</v>
      </c>
      <c r="EB227">
        <v>0.0346876</v>
      </c>
      <c r="EC227">
        <v>0.0539033</v>
      </c>
      <c r="ED227">
        <v>0.0526066</v>
      </c>
      <c r="EE227">
        <v>28858</v>
      </c>
      <c r="EF227">
        <v>28611</v>
      </c>
      <c r="EG227">
        <v>30551.9</v>
      </c>
      <c r="EH227">
        <v>29883.7</v>
      </c>
      <c r="EI227">
        <v>39896.1</v>
      </c>
      <c r="EJ227">
        <v>37285.7</v>
      </c>
      <c r="EK227">
        <v>46726.2</v>
      </c>
      <c r="EL227">
        <v>44436.1</v>
      </c>
      <c r="EM227">
        <v>1.8809</v>
      </c>
      <c r="EN227">
        <v>1.8567</v>
      </c>
      <c r="EO227">
        <v>0.0373907</v>
      </c>
      <c r="EP227">
        <v>0</v>
      </c>
      <c r="EQ227">
        <v>19.366</v>
      </c>
      <c r="ER227">
        <v>999.9</v>
      </c>
      <c r="ES227">
        <v>39.4</v>
      </c>
      <c r="ET227">
        <v>30.2</v>
      </c>
      <c r="EU227">
        <v>18.8442</v>
      </c>
      <c r="EV227">
        <v>63.4711</v>
      </c>
      <c r="EW227">
        <v>23.121</v>
      </c>
      <c r="EX227">
        <v>1</v>
      </c>
      <c r="EY227">
        <v>-0.0513669</v>
      </c>
      <c r="EZ227">
        <v>4.82255</v>
      </c>
      <c r="FA227">
        <v>20.142</v>
      </c>
      <c r="FB227">
        <v>5.23182</v>
      </c>
      <c r="FC227">
        <v>11.9724</v>
      </c>
      <c r="FD227">
        <v>4.9706</v>
      </c>
      <c r="FE227">
        <v>3.2895</v>
      </c>
      <c r="FF227">
        <v>9999</v>
      </c>
      <c r="FG227">
        <v>9999</v>
      </c>
      <c r="FH227">
        <v>9999</v>
      </c>
      <c r="FI227">
        <v>999.9</v>
      </c>
      <c r="FJ227">
        <v>4.97292</v>
      </c>
      <c r="FK227">
        <v>1.87698</v>
      </c>
      <c r="FL227">
        <v>1.8751</v>
      </c>
      <c r="FM227">
        <v>1.8779</v>
      </c>
      <c r="FN227">
        <v>1.87462</v>
      </c>
      <c r="FO227">
        <v>1.87824</v>
      </c>
      <c r="FP227">
        <v>1.87531</v>
      </c>
      <c r="FQ227">
        <v>1.87645</v>
      </c>
      <c r="FR227">
        <v>0</v>
      </c>
      <c r="FS227">
        <v>0</v>
      </c>
      <c r="FT227">
        <v>0</v>
      </c>
      <c r="FU227">
        <v>0</v>
      </c>
      <c r="FV227" t="s">
        <v>358</v>
      </c>
      <c r="FW227" t="s">
        <v>359</v>
      </c>
      <c r="FX227" t="s">
        <v>360</v>
      </c>
      <c r="FY227" t="s">
        <v>360</v>
      </c>
      <c r="FZ227" t="s">
        <v>360</v>
      </c>
      <c r="GA227" t="s">
        <v>360</v>
      </c>
      <c r="GB227">
        <v>0</v>
      </c>
      <c r="GC227">
        <v>100</v>
      </c>
      <c r="GD227">
        <v>100</v>
      </c>
      <c r="GE227">
        <v>2.646</v>
      </c>
      <c r="GF227">
        <v>0.0776</v>
      </c>
      <c r="GG227">
        <v>1.972114183739502</v>
      </c>
      <c r="GH227">
        <v>0.004449671774874308</v>
      </c>
      <c r="GI227">
        <v>-1.829466635312074E-06</v>
      </c>
      <c r="GJ227">
        <v>4.661545964856727E-10</v>
      </c>
      <c r="GK227">
        <v>0.005649818396270764</v>
      </c>
      <c r="GL227">
        <v>0.003047750899037379</v>
      </c>
      <c r="GM227">
        <v>0.0005145890388989142</v>
      </c>
      <c r="GN227">
        <v>-5.930110997495773E-07</v>
      </c>
      <c r="GO227">
        <v>0</v>
      </c>
      <c r="GP227">
        <v>2134</v>
      </c>
      <c r="GQ227">
        <v>1</v>
      </c>
      <c r="GR227">
        <v>23</v>
      </c>
      <c r="GS227">
        <v>920.8</v>
      </c>
      <c r="GT227">
        <v>920.8</v>
      </c>
      <c r="GU227">
        <v>0.456543</v>
      </c>
      <c r="GV227">
        <v>2.58545</v>
      </c>
      <c r="GW227">
        <v>1.39893</v>
      </c>
      <c r="GX227">
        <v>2.34131</v>
      </c>
      <c r="GY227">
        <v>1.44897</v>
      </c>
      <c r="GZ227">
        <v>2.40723</v>
      </c>
      <c r="HA227">
        <v>36.4814</v>
      </c>
      <c r="HB227">
        <v>24.0175</v>
      </c>
      <c r="HC227">
        <v>18</v>
      </c>
      <c r="HD227">
        <v>490.263</v>
      </c>
      <c r="HE227">
        <v>446.229</v>
      </c>
      <c r="HF227">
        <v>13.8368</v>
      </c>
      <c r="HG227">
        <v>26.1892</v>
      </c>
      <c r="HH227">
        <v>29.9996</v>
      </c>
      <c r="HI227">
        <v>25.9777</v>
      </c>
      <c r="HJ227">
        <v>26.0343</v>
      </c>
      <c r="HK227">
        <v>9.12229</v>
      </c>
      <c r="HL227">
        <v>49.1262</v>
      </c>
      <c r="HM227">
        <v>60.3695</v>
      </c>
      <c r="HN227">
        <v>13.858</v>
      </c>
      <c r="HO227">
        <v>119.033</v>
      </c>
      <c r="HP227">
        <v>9.009130000000001</v>
      </c>
      <c r="HQ227">
        <v>100.988</v>
      </c>
      <c r="HR227">
        <v>102.182</v>
      </c>
    </row>
    <row r="228" spans="1:226">
      <c r="A228">
        <v>212</v>
      </c>
      <c r="B228">
        <v>1679509613.6</v>
      </c>
      <c r="C228">
        <v>4357.5</v>
      </c>
      <c r="D228" t="s">
        <v>784</v>
      </c>
      <c r="E228" t="s">
        <v>785</v>
      </c>
      <c r="F228">
        <v>5</v>
      </c>
      <c r="G228" t="s">
        <v>353</v>
      </c>
      <c r="H228" t="s">
        <v>747</v>
      </c>
      <c r="I228">
        <v>1679509606.1</v>
      </c>
      <c r="J228">
        <f>(K228)/1000</f>
        <v>0</v>
      </c>
      <c r="K228">
        <f>IF(BF228, AN228, AH228)</f>
        <v>0</v>
      </c>
      <c r="L228">
        <f>IF(BF228, AI228, AG228)</f>
        <v>0</v>
      </c>
      <c r="M228">
        <f>BH228 - IF(AU228&gt;1, L228*BB228*100.0/(AW228*BV228), 0)</f>
        <v>0</v>
      </c>
      <c r="N228">
        <f>((T228-J228/2)*M228-L228)/(T228+J228/2)</f>
        <v>0</v>
      </c>
      <c r="O228">
        <f>N228*(BO228+BP228)/1000.0</f>
        <v>0</v>
      </c>
      <c r="P228">
        <f>(BH228 - IF(AU228&gt;1, L228*BB228*100.0/(AW228*BV228), 0))*(BO228+BP228)/1000.0</f>
        <v>0</v>
      </c>
      <c r="Q228">
        <f>2.0/((1/S228-1/R228)+SIGN(S228)*SQRT((1/S228-1/R228)*(1/S228-1/R228) + 4*BC228/((BC228+1)*(BC228+1))*(2*1/S228*1/R228-1/R228*1/R228)))</f>
        <v>0</v>
      </c>
      <c r="R228">
        <f>IF(LEFT(BD228,1)&lt;&gt;"0",IF(LEFT(BD228,1)="1",3.0,BE228),$D$5+$E$5*(BV228*BO228/($K$5*1000))+$F$5*(BV228*BO228/($K$5*1000))*MAX(MIN(BB228,$J$5),$I$5)*MAX(MIN(BB228,$J$5),$I$5)+$G$5*MAX(MIN(BB228,$J$5),$I$5)*(BV228*BO228/($K$5*1000))+$H$5*(BV228*BO228/($K$5*1000))*(BV228*BO228/($K$5*1000)))</f>
        <v>0</v>
      </c>
      <c r="S228">
        <f>J228*(1000-(1000*0.61365*exp(17.502*W228/(240.97+W228))/(BO228+BP228)+BJ228)/2)/(1000*0.61365*exp(17.502*W228/(240.97+W228))/(BO228+BP228)-BJ228)</f>
        <v>0</v>
      </c>
      <c r="T228">
        <f>1/((BC228+1)/(Q228/1.6)+1/(R228/1.37)) + BC228/((BC228+1)/(Q228/1.6) + BC228/(R228/1.37))</f>
        <v>0</v>
      </c>
      <c r="U228">
        <f>(AX228*BA228)</f>
        <v>0</v>
      </c>
      <c r="V228">
        <f>(BQ228+(U228+2*0.95*5.67E-8*(((BQ228+$B$7)+273)^4-(BQ228+273)^4)-44100*J228)/(1.84*29.3*R228+8*0.95*5.67E-8*(BQ228+273)^3))</f>
        <v>0</v>
      </c>
      <c r="W228">
        <f>($C$7*BR228+$D$7*BS228+$E$7*V228)</f>
        <v>0</v>
      </c>
      <c r="X228">
        <f>0.61365*exp(17.502*W228/(240.97+W228))</f>
        <v>0</v>
      </c>
      <c r="Y228">
        <f>(Z228/AA228*100)</f>
        <v>0</v>
      </c>
      <c r="Z228">
        <f>BJ228*(BO228+BP228)/1000</f>
        <v>0</v>
      </c>
      <c r="AA228">
        <f>0.61365*exp(17.502*BQ228/(240.97+BQ228))</f>
        <v>0</v>
      </c>
      <c r="AB228">
        <f>(X228-BJ228*(BO228+BP228)/1000)</f>
        <v>0</v>
      </c>
      <c r="AC228">
        <f>(-J228*44100)</f>
        <v>0</v>
      </c>
      <c r="AD228">
        <f>2*29.3*R228*0.92*(BQ228-W228)</f>
        <v>0</v>
      </c>
      <c r="AE228">
        <f>2*0.95*5.67E-8*(((BQ228+$B$7)+273)^4-(W228+273)^4)</f>
        <v>0</v>
      </c>
      <c r="AF228">
        <f>U228+AE228+AC228+AD228</f>
        <v>0</v>
      </c>
      <c r="AG228">
        <f>BN228*AU228*(BI228-BH228*(1000-AU228*BK228)/(1000-AU228*BJ228))/(100*BB228)</f>
        <v>0</v>
      </c>
      <c r="AH228">
        <f>1000*BN228*AU228*(BJ228-BK228)/(100*BB228*(1000-AU228*BJ228))</f>
        <v>0</v>
      </c>
      <c r="AI228">
        <f>(AJ228 - AK228 - BO228*1E3/(8.314*(BQ228+273.15)) * AM228/BN228 * AL228) * BN228/(100*BB228) * (1000 - BK228)/1000</f>
        <v>0</v>
      </c>
      <c r="AJ228">
        <v>136.4664641447073</v>
      </c>
      <c r="AK228">
        <v>151.1054787878788</v>
      </c>
      <c r="AL228">
        <v>-3.321789796156544</v>
      </c>
      <c r="AM228">
        <v>63.74903472312772</v>
      </c>
      <c r="AN228">
        <f>(AP228 - AO228 + BO228*1E3/(8.314*(BQ228+273.15)) * AR228/BN228 * AQ228) * BN228/(100*BB228) * 1000/(1000 - AP228)</f>
        <v>0</v>
      </c>
      <c r="AO228">
        <v>8.919883862855126</v>
      </c>
      <c r="AP228">
        <v>9.341730666666663</v>
      </c>
      <c r="AQ228">
        <v>-1.102999781797189E-05</v>
      </c>
      <c r="AR228">
        <v>101.983239414424</v>
      </c>
      <c r="AS228">
        <v>2</v>
      </c>
      <c r="AT228">
        <v>0</v>
      </c>
      <c r="AU228">
        <f>IF(AS228*$H$13&gt;=AW228,1.0,(AW228/(AW228-AS228*$H$13)))</f>
        <v>0</v>
      </c>
      <c r="AV228">
        <f>(AU228-1)*100</f>
        <v>0</v>
      </c>
      <c r="AW228">
        <f>MAX(0,($B$13+$C$13*BV228)/(1+$D$13*BV228)*BO228/(BQ228+273)*$E$13)</f>
        <v>0</v>
      </c>
      <c r="AX228">
        <f>$B$11*BW228+$C$11*BX228+$F$11*CI228*(1-CL228)</f>
        <v>0</v>
      </c>
      <c r="AY228">
        <f>AX228*AZ228</f>
        <v>0</v>
      </c>
      <c r="AZ228">
        <f>($B$11*$D$9+$C$11*$D$9+$F$11*((CV228+CN228)/MAX(CV228+CN228+CW228, 0.1)*$I$9+CW228/MAX(CV228+CN228+CW228, 0.1)*$J$9))/($B$11+$C$11+$F$11)</f>
        <v>0</v>
      </c>
      <c r="BA228">
        <f>($B$11*$K$9+$C$11*$K$9+$F$11*((CV228+CN228)/MAX(CV228+CN228+CW228, 0.1)*$P$9+CW228/MAX(CV228+CN228+CW228, 0.1)*$Q$9))/($B$11+$C$11+$F$11)</f>
        <v>0</v>
      </c>
      <c r="BB228">
        <v>1.91</v>
      </c>
      <c r="BC228">
        <v>0.5</v>
      </c>
      <c r="BD228" t="s">
        <v>355</v>
      </c>
      <c r="BE228">
        <v>2</v>
      </c>
      <c r="BF228" t="b">
        <v>1</v>
      </c>
      <c r="BG228">
        <v>1679509606.1</v>
      </c>
      <c r="BH228">
        <v>172.6916296296297</v>
      </c>
      <c r="BI228">
        <v>150.5976296296296</v>
      </c>
      <c r="BJ228">
        <v>9.349851481481481</v>
      </c>
      <c r="BK228">
        <v>8.929795185185185</v>
      </c>
      <c r="BL228">
        <v>170.0138148148148</v>
      </c>
      <c r="BM228">
        <v>9.272174814814814</v>
      </c>
      <c r="BN228">
        <v>500.0647037037037</v>
      </c>
      <c r="BO228">
        <v>90.10854814814815</v>
      </c>
      <c r="BP228">
        <v>0.09996454814814815</v>
      </c>
      <c r="BQ228">
        <v>18.96228888888889</v>
      </c>
      <c r="BR228">
        <v>19.97737407407408</v>
      </c>
      <c r="BS228">
        <v>999.9000000000001</v>
      </c>
      <c r="BT228">
        <v>0</v>
      </c>
      <c r="BU228">
        <v>0</v>
      </c>
      <c r="BV228">
        <v>10006.18222222222</v>
      </c>
      <c r="BW228">
        <v>0</v>
      </c>
      <c r="BX228">
        <v>9.35031</v>
      </c>
      <c r="BY228">
        <v>22.09397777777778</v>
      </c>
      <c r="BZ228">
        <v>174.3214814814815</v>
      </c>
      <c r="CA228">
        <v>151.9545555555555</v>
      </c>
      <c r="CB228">
        <v>0.4200551851851853</v>
      </c>
      <c r="CC228">
        <v>150.5976296296296</v>
      </c>
      <c r="CD228">
        <v>8.929795185185185</v>
      </c>
      <c r="CE228">
        <v>0.8425015185185184</v>
      </c>
      <c r="CF228">
        <v>0.8046511481481482</v>
      </c>
      <c r="CG228">
        <v>4.444304444444445</v>
      </c>
      <c r="CH228">
        <v>3.789614444444445</v>
      </c>
      <c r="CI228">
        <v>1999.98925925926</v>
      </c>
      <c r="CJ228">
        <v>0.9800040000000001</v>
      </c>
      <c r="CK228">
        <v>0.0199957</v>
      </c>
      <c r="CL228">
        <v>0</v>
      </c>
      <c r="CM228">
        <v>2.025988888888889</v>
      </c>
      <c r="CN228">
        <v>0</v>
      </c>
      <c r="CO228">
        <v>4027.380000000001</v>
      </c>
      <c r="CP228">
        <v>17338.15925925926</v>
      </c>
      <c r="CQ228">
        <v>36.90481481481481</v>
      </c>
      <c r="CR228">
        <v>39.28455555555556</v>
      </c>
      <c r="CS228">
        <v>37.75203703703703</v>
      </c>
      <c r="CT228">
        <v>37.29607407407407</v>
      </c>
      <c r="CU228">
        <v>36.56688888888888</v>
      </c>
      <c r="CV228">
        <v>1959.999259259259</v>
      </c>
      <c r="CW228">
        <v>39.99</v>
      </c>
      <c r="CX228">
        <v>0</v>
      </c>
      <c r="CY228">
        <v>1679509643.7</v>
      </c>
      <c r="CZ228">
        <v>0</v>
      </c>
      <c r="DA228">
        <v>0</v>
      </c>
      <c r="DB228" t="s">
        <v>356</v>
      </c>
      <c r="DC228">
        <v>1679454360.5</v>
      </c>
      <c r="DD228">
        <v>1679454360.5</v>
      </c>
      <c r="DE228">
        <v>0</v>
      </c>
      <c r="DF228">
        <v>-0.152</v>
      </c>
      <c r="DG228">
        <v>-0.046</v>
      </c>
      <c r="DH228">
        <v>3.296</v>
      </c>
      <c r="DI228">
        <v>0.35</v>
      </c>
      <c r="DJ228">
        <v>420</v>
      </c>
      <c r="DK228">
        <v>24</v>
      </c>
      <c r="DL228">
        <v>0.27</v>
      </c>
      <c r="DM228">
        <v>0.09</v>
      </c>
      <c r="DN228">
        <v>21.9855825</v>
      </c>
      <c r="DO228">
        <v>2.430581988742941</v>
      </c>
      <c r="DP228">
        <v>0.2380991840467958</v>
      </c>
      <c r="DQ228">
        <v>0</v>
      </c>
      <c r="DR228">
        <v>0.4154705</v>
      </c>
      <c r="DS228">
        <v>0.06340514071294541</v>
      </c>
      <c r="DT228">
        <v>0.008354353580618911</v>
      </c>
      <c r="DU228">
        <v>1</v>
      </c>
      <c r="DV228">
        <v>1</v>
      </c>
      <c r="DW228">
        <v>2</v>
      </c>
      <c r="DX228" t="s">
        <v>357</v>
      </c>
      <c r="DY228">
        <v>2.98024</v>
      </c>
      <c r="DZ228">
        <v>2.72849</v>
      </c>
      <c r="EA228">
        <v>0.0352468</v>
      </c>
      <c r="EB228">
        <v>0.0309418</v>
      </c>
      <c r="EC228">
        <v>0.0538826</v>
      </c>
      <c r="ED228">
        <v>0.0525808</v>
      </c>
      <c r="EE228">
        <v>28966.5</v>
      </c>
      <c r="EF228">
        <v>28722.5</v>
      </c>
      <c r="EG228">
        <v>30552.2</v>
      </c>
      <c r="EH228">
        <v>29884.2</v>
      </c>
      <c r="EI228">
        <v>39897.3</v>
      </c>
      <c r="EJ228">
        <v>37286.3</v>
      </c>
      <c r="EK228">
        <v>46727</v>
      </c>
      <c r="EL228">
        <v>44435.8</v>
      </c>
      <c r="EM228">
        <v>1.88063</v>
      </c>
      <c r="EN228">
        <v>1.85695</v>
      </c>
      <c r="EO228">
        <v>0.0382774</v>
      </c>
      <c r="EP228">
        <v>0</v>
      </c>
      <c r="EQ228">
        <v>19.3612</v>
      </c>
      <c r="ER228">
        <v>999.9</v>
      </c>
      <c r="ES228">
        <v>39.4</v>
      </c>
      <c r="ET228">
        <v>30.2</v>
      </c>
      <c r="EU228">
        <v>18.8442</v>
      </c>
      <c r="EV228">
        <v>63.2411</v>
      </c>
      <c r="EW228">
        <v>23.1731</v>
      </c>
      <c r="EX228">
        <v>1</v>
      </c>
      <c r="EY228">
        <v>-0.0515422</v>
      </c>
      <c r="EZ228">
        <v>4.82598</v>
      </c>
      <c r="FA228">
        <v>20.142</v>
      </c>
      <c r="FB228">
        <v>5.23197</v>
      </c>
      <c r="FC228">
        <v>11.9716</v>
      </c>
      <c r="FD228">
        <v>4.97125</v>
      </c>
      <c r="FE228">
        <v>3.2896</v>
      </c>
      <c r="FF228">
        <v>9999</v>
      </c>
      <c r="FG228">
        <v>9999</v>
      </c>
      <c r="FH228">
        <v>9999</v>
      </c>
      <c r="FI228">
        <v>999.9</v>
      </c>
      <c r="FJ228">
        <v>4.97291</v>
      </c>
      <c r="FK228">
        <v>1.87698</v>
      </c>
      <c r="FL228">
        <v>1.87514</v>
      </c>
      <c r="FM228">
        <v>1.8779</v>
      </c>
      <c r="FN228">
        <v>1.87466</v>
      </c>
      <c r="FO228">
        <v>1.8783</v>
      </c>
      <c r="FP228">
        <v>1.87533</v>
      </c>
      <c r="FQ228">
        <v>1.87652</v>
      </c>
      <c r="FR228">
        <v>0</v>
      </c>
      <c r="FS228">
        <v>0</v>
      </c>
      <c r="FT228">
        <v>0</v>
      </c>
      <c r="FU228">
        <v>0</v>
      </c>
      <c r="FV228" t="s">
        <v>358</v>
      </c>
      <c r="FW228" t="s">
        <v>359</v>
      </c>
      <c r="FX228" t="s">
        <v>360</v>
      </c>
      <c r="FY228" t="s">
        <v>360</v>
      </c>
      <c r="FZ228" t="s">
        <v>360</v>
      </c>
      <c r="GA228" t="s">
        <v>360</v>
      </c>
      <c r="GB228">
        <v>0</v>
      </c>
      <c r="GC228">
        <v>100</v>
      </c>
      <c r="GD228">
        <v>100</v>
      </c>
      <c r="GE228">
        <v>2.582</v>
      </c>
      <c r="GF228">
        <v>0.0776</v>
      </c>
      <c r="GG228">
        <v>1.972114183739502</v>
      </c>
      <c r="GH228">
        <v>0.004449671774874308</v>
      </c>
      <c r="GI228">
        <v>-1.829466635312074E-06</v>
      </c>
      <c r="GJ228">
        <v>4.661545964856727E-10</v>
      </c>
      <c r="GK228">
        <v>0.005649818396270764</v>
      </c>
      <c r="GL228">
        <v>0.003047750899037379</v>
      </c>
      <c r="GM228">
        <v>0.0005145890388989142</v>
      </c>
      <c r="GN228">
        <v>-5.930110997495773E-07</v>
      </c>
      <c r="GO228">
        <v>0</v>
      </c>
      <c r="GP228">
        <v>2134</v>
      </c>
      <c r="GQ228">
        <v>1</v>
      </c>
      <c r="GR228">
        <v>23</v>
      </c>
      <c r="GS228">
        <v>920.9</v>
      </c>
      <c r="GT228">
        <v>920.9</v>
      </c>
      <c r="GU228">
        <v>0.419922</v>
      </c>
      <c r="GV228">
        <v>2.58423</v>
      </c>
      <c r="GW228">
        <v>1.39893</v>
      </c>
      <c r="GX228">
        <v>2.34131</v>
      </c>
      <c r="GY228">
        <v>1.44897</v>
      </c>
      <c r="GZ228">
        <v>2.47803</v>
      </c>
      <c r="HA228">
        <v>36.4814</v>
      </c>
      <c r="HB228">
        <v>24.0262</v>
      </c>
      <c r="HC228">
        <v>18</v>
      </c>
      <c r="HD228">
        <v>490.097</v>
      </c>
      <c r="HE228">
        <v>446.383</v>
      </c>
      <c r="HF228">
        <v>13.8584</v>
      </c>
      <c r="HG228">
        <v>26.1859</v>
      </c>
      <c r="HH228">
        <v>29.9997</v>
      </c>
      <c r="HI228">
        <v>25.9755</v>
      </c>
      <c r="HJ228">
        <v>26.0343</v>
      </c>
      <c r="HK228">
        <v>8.30416</v>
      </c>
      <c r="HL228">
        <v>48.8276</v>
      </c>
      <c r="HM228">
        <v>59.9788</v>
      </c>
      <c r="HN228">
        <v>13.866</v>
      </c>
      <c r="HO228">
        <v>98.9811</v>
      </c>
      <c r="HP228">
        <v>9.009130000000001</v>
      </c>
      <c r="HQ228">
        <v>100.99</v>
      </c>
      <c r="HR228">
        <v>102.182</v>
      </c>
    </row>
    <row r="229" spans="1:226">
      <c r="A229">
        <v>213</v>
      </c>
      <c r="B229">
        <v>1679509618.6</v>
      </c>
      <c r="C229">
        <v>4362.5</v>
      </c>
      <c r="D229" t="s">
        <v>786</v>
      </c>
      <c r="E229" t="s">
        <v>787</v>
      </c>
      <c r="F229">
        <v>5</v>
      </c>
      <c r="G229" t="s">
        <v>353</v>
      </c>
      <c r="H229" t="s">
        <v>747</v>
      </c>
      <c r="I229">
        <v>1679509610.814285</v>
      </c>
      <c r="J229">
        <f>(K229)/1000</f>
        <v>0</v>
      </c>
      <c r="K229">
        <f>IF(BF229, AN229, AH229)</f>
        <v>0</v>
      </c>
      <c r="L229">
        <f>IF(BF229, AI229, AG229)</f>
        <v>0</v>
      </c>
      <c r="M229">
        <f>BH229 - IF(AU229&gt;1, L229*BB229*100.0/(AW229*BV229), 0)</f>
        <v>0</v>
      </c>
      <c r="N229">
        <f>((T229-J229/2)*M229-L229)/(T229+J229/2)</f>
        <v>0</v>
      </c>
      <c r="O229">
        <f>N229*(BO229+BP229)/1000.0</f>
        <v>0</v>
      </c>
      <c r="P229">
        <f>(BH229 - IF(AU229&gt;1, L229*BB229*100.0/(AW229*BV229), 0))*(BO229+BP229)/1000.0</f>
        <v>0</v>
      </c>
      <c r="Q229">
        <f>2.0/((1/S229-1/R229)+SIGN(S229)*SQRT((1/S229-1/R229)*(1/S229-1/R229) + 4*BC229/((BC229+1)*(BC229+1))*(2*1/S229*1/R229-1/R229*1/R229)))</f>
        <v>0</v>
      </c>
      <c r="R229">
        <f>IF(LEFT(BD229,1)&lt;&gt;"0",IF(LEFT(BD229,1)="1",3.0,BE229),$D$5+$E$5*(BV229*BO229/($K$5*1000))+$F$5*(BV229*BO229/($K$5*1000))*MAX(MIN(BB229,$J$5),$I$5)*MAX(MIN(BB229,$J$5),$I$5)+$G$5*MAX(MIN(BB229,$J$5),$I$5)*(BV229*BO229/($K$5*1000))+$H$5*(BV229*BO229/($K$5*1000))*(BV229*BO229/($K$5*1000)))</f>
        <v>0</v>
      </c>
      <c r="S229">
        <f>J229*(1000-(1000*0.61365*exp(17.502*W229/(240.97+W229))/(BO229+BP229)+BJ229)/2)/(1000*0.61365*exp(17.502*W229/(240.97+W229))/(BO229+BP229)-BJ229)</f>
        <v>0</v>
      </c>
      <c r="T229">
        <f>1/((BC229+1)/(Q229/1.6)+1/(R229/1.37)) + BC229/((BC229+1)/(Q229/1.6) + BC229/(R229/1.37))</f>
        <v>0</v>
      </c>
      <c r="U229">
        <f>(AX229*BA229)</f>
        <v>0</v>
      </c>
      <c r="V229">
        <f>(BQ229+(U229+2*0.95*5.67E-8*(((BQ229+$B$7)+273)^4-(BQ229+273)^4)-44100*J229)/(1.84*29.3*R229+8*0.95*5.67E-8*(BQ229+273)^3))</f>
        <v>0</v>
      </c>
      <c r="W229">
        <f>($C$7*BR229+$D$7*BS229+$E$7*V229)</f>
        <v>0</v>
      </c>
      <c r="X229">
        <f>0.61365*exp(17.502*W229/(240.97+W229))</f>
        <v>0</v>
      </c>
      <c r="Y229">
        <f>(Z229/AA229*100)</f>
        <v>0</v>
      </c>
      <c r="Z229">
        <f>BJ229*(BO229+BP229)/1000</f>
        <v>0</v>
      </c>
      <c r="AA229">
        <f>0.61365*exp(17.502*BQ229/(240.97+BQ229))</f>
        <v>0</v>
      </c>
      <c r="AB229">
        <f>(X229-BJ229*(BO229+BP229)/1000)</f>
        <v>0</v>
      </c>
      <c r="AC229">
        <f>(-J229*44100)</f>
        <v>0</v>
      </c>
      <c r="AD229">
        <f>2*29.3*R229*0.92*(BQ229-W229)</f>
        <v>0</v>
      </c>
      <c r="AE229">
        <f>2*0.95*5.67E-8*(((BQ229+$B$7)+273)^4-(W229+273)^4)</f>
        <v>0</v>
      </c>
      <c r="AF229">
        <f>U229+AE229+AC229+AD229</f>
        <v>0</v>
      </c>
      <c r="AG229">
        <f>BN229*AU229*(BI229-BH229*(1000-AU229*BK229)/(1000-AU229*BJ229))/(100*BB229)</f>
        <v>0</v>
      </c>
      <c r="AH229">
        <f>1000*BN229*AU229*(BJ229-BK229)/(100*BB229*(1000-AU229*BJ229))</f>
        <v>0</v>
      </c>
      <c r="AI229">
        <f>(AJ229 - AK229 - BO229*1E3/(8.314*(BQ229+273.15)) * AM229/BN229 * AL229) * BN229/(100*BB229) * (1000 - BK229)/1000</f>
        <v>0</v>
      </c>
      <c r="AJ229">
        <v>119.8800682772646</v>
      </c>
      <c r="AK229">
        <v>134.496612121212</v>
      </c>
      <c r="AL229">
        <v>-3.321426315405378</v>
      </c>
      <c r="AM229">
        <v>63.74903472312772</v>
      </c>
      <c r="AN229">
        <f>(AP229 - AO229 + BO229*1E3/(8.314*(BQ229+273.15)) * AR229/BN229 * AQ229) * BN229/(100*BB229) * 1000/(1000 - AP229)</f>
        <v>0</v>
      </c>
      <c r="AO229">
        <v>8.953788348458609</v>
      </c>
      <c r="AP229">
        <v>9.346548484848485</v>
      </c>
      <c r="AQ229">
        <v>1.414057826716212E-05</v>
      </c>
      <c r="AR229">
        <v>101.983239414424</v>
      </c>
      <c r="AS229">
        <v>2</v>
      </c>
      <c r="AT229">
        <v>0</v>
      </c>
      <c r="AU229">
        <f>IF(AS229*$H$13&gt;=AW229,1.0,(AW229/(AW229-AS229*$H$13)))</f>
        <v>0</v>
      </c>
      <c r="AV229">
        <f>(AU229-1)*100</f>
        <v>0</v>
      </c>
      <c r="AW229">
        <f>MAX(0,($B$13+$C$13*BV229)/(1+$D$13*BV229)*BO229/(BQ229+273)*$E$13)</f>
        <v>0</v>
      </c>
      <c r="AX229">
        <f>$B$11*BW229+$C$11*BX229+$F$11*CI229*(1-CL229)</f>
        <v>0</v>
      </c>
      <c r="AY229">
        <f>AX229*AZ229</f>
        <v>0</v>
      </c>
      <c r="AZ229">
        <f>($B$11*$D$9+$C$11*$D$9+$F$11*((CV229+CN229)/MAX(CV229+CN229+CW229, 0.1)*$I$9+CW229/MAX(CV229+CN229+CW229, 0.1)*$J$9))/($B$11+$C$11+$F$11)</f>
        <v>0</v>
      </c>
      <c r="BA229">
        <f>($B$11*$K$9+$C$11*$K$9+$F$11*((CV229+CN229)/MAX(CV229+CN229+CW229, 0.1)*$P$9+CW229/MAX(CV229+CN229+CW229, 0.1)*$Q$9))/($B$11+$C$11+$F$11)</f>
        <v>0</v>
      </c>
      <c r="BB229">
        <v>1.91</v>
      </c>
      <c r="BC229">
        <v>0.5</v>
      </c>
      <c r="BD229" t="s">
        <v>355</v>
      </c>
      <c r="BE229">
        <v>2</v>
      </c>
      <c r="BF229" t="b">
        <v>1</v>
      </c>
      <c r="BG229">
        <v>1679509610.814285</v>
      </c>
      <c r="BH229">
        <v>157.2064642857143</v>
      </c>
      <c r="BI229">
        <v>134.9703571428572</v>
      </c>
      <c r="BJ229">
        <v>9.34509857142857</v>
      </c>
      <c r="BK229">
        <v>8.934616785714287</v>
      </c>
      <c r="BL229">
        <v>154.5886785714285</v>
      </c>
      <c r="BM229">
        <v>9.267481071428572</v>
      </c>
      <c r="BN229">
        <v>500.0575</v>
      </c>
      <c r="BO229">
        <v>90.1090392857143</v>
      </c>
      <c r="BP229">
        <v>0.09995069642857142</v>
      </c>
      <c r="BQ229">
        <v>18.96778928571428</v>
      </c>
      <c r="BR229">
        <v>19.9903</v>
      </c>
      <c r="BS229">
        <v>999.9000000000002</v>
      </c>
      <c r="BT229">
        <v>0</v>
      </c>
      <c r="BU229">
        <v>0</v>
      </c>
      <c r="BV229">
        <v>10000.24607142857</v>
      </c>
      <c r="BW229">
        <v>0</v>
      </c>
      <c r="BX229">
        <v>9.350310000000002</v>
      </c>
      <c r="BY229">
        <v>22.23603571428572</v>
      </c>
      <c r="BZ229">
        <v>158.6892857142857</v>
      </c>
      <c r="CA229">
        <v>136.187</v>
      </c>
      <c r="CB229">
        <v>0.4104808214285715</v>
      </c>
      <c r="CC229">
        <v>134.9703571428572</v>
      </c>
      <c r="CD229">
        <v>8.934616785714287</v>
      </c>
      <c r="CE229">
        <v>0.8420778214285713</v>
      </c>
      <c r="CF229">
        <v>0.8050899285714285</v>
      </c>
      <c r="CG229">
        <v>4.437121428571428</v>
      </c>
      <c r="CH229">
        <v>3.797346428571429</v>
      </c>
      <c r="CI229">
        <v>1999.982857142857</v>
      </c>
      <c r="CJ229">
        <v>0.9800040000000001</v>
      </c>
      <c r="CK229">
        <v>0.0199957</v>
      </c>
      <c r="CL229">
        <v>0</v>
      </c>
      <c r="CM229">
        <v>2.030785714285714</v>
      </c>
      <c r="CN229">
        <v>0</v>
      </c>
      <c r="CO229">
        <v>4026.037857142857</v>
      </c>
      <c r="CP229">
        <v>17338.11071428571</v>
      </c>
      <c r="CQ229">
        <v>37.05564285714286</v>
      </c>
      <c r="CR229">
        <v>39.39935714285713</v>
      </c>
      <c r="CS229">
        <v>37.82778571428571</v>
      </c>
      <c r="CT229">
        <v>37.41939285714285</v>
      </c>
      <c r="CU229">
        <v>36.64714285714285</v>
      </c>
      <c r="CV229">
        <v>1959.992857142857</v>
      </c>
      <c r="CW229">
        <v>39.99</v>
      </c>
      <c r="CX229">
        <v>0</v>
      </c>
      <c r="CY229">
        <v>1679509648.5</v>
      </c>
      <c r="CZ229">
        <v>0</v>
      </c>
      <c r="DA229">
        <v>0</v>
      </c>
      <c r="DB229" t="s">
        <v>356</v>
      </c>
      <c r="DC229">
        <v>1679454360.5</v>
      </c>
      <c r="DD229">
        <v>1679454360.5</v>
      </c>
      <c r="DE229">
        <v>0</v>
      </c>
      <c r="DF229">
        <v>-0.152</v>
      </c>
      <c r="DG229">
        <v>-0.046</v>
      </c>
      <c r="DH229">
        <v>3.296</v>
      </c>
      <c r="DI229">
        <v>0.35</v>
      </c>
      <c r="DJ229">
        <v>420</v>
      </c>
      <c r="DK229">
        <v>24</v>
      </c>
      <c r="DL229">
        <v>0.27</v>
      </c>
      <c r="DM229">
        <v>0.09</v>
      </c>
      <c r="DN229">
        <v>22.1126925</v>
      </c>
      <c r="DO229">
        <v>1.858127954971788</v>
      </c>
      <c r="DP229">
        <v>0.1886905355171528</v>
      </c>
      <c r="DQ229">
        <v>0</v>
      </c>
      <c r="DR229">
        <v>0.41477155</v>
      </c>
      <c r="DS229">
        <v>-0.04701338836773151</v>
      </c>
      <c r="DT229">
        <v>0.01126164767906988</v>
      </c>
      <c r="DU229">
        <v>1</v>
      </c>
      <c r="DV229">
        <v>1</v>
      </c>
      <c r="DW229">
        <v>2</v>
      </c>
      <c r="DX229" t="s">
        <v>357</v>
      </c>
      <c r="DY229">
        <v>2.97992</v>
      </c>
      <c r="DZ229">
        <v>2.72819</v>
      </c>
      <c r="EA229">
        <v>0.0315589</v>
      </c>
      <c r="EB229">
        <v>0.0270579</v>
      </c>
      <c r="EC229">
        <v>0.0539133</v>
      </c>
      <c r="ED229">
        <v>0.0527997</v>
      </c>
      <c r="EE229">
        <v>29077.4</v>
      </c>
      <c r="EF229">
        <v>28837.3</v>
      </c>
      <c r="EG229">
        <v>30552.4</v>
      </c>
      <c r="EH229">
        <v>29883.8</v>
      </c>
      <c r="EI229">
        <v>39895.9</v>
      </c>
      <c r="EJ229">
        <v>37278.2</v>
      </c>
      <c r="EK229">
        <v>46727.1</v>
      </c>
      <c r="EL229">
        <v>44436.9</v>
      </c>
      <c r="EM229">
        <v>1.88065</v>
      </c>
      <c r="EN229">
        <v>1.85697</v>
      </c>
      <c r="EO229">
        <v>0.0400357</v>
      </c>
      <c r="EP229">
        <v>0</v>
      </c>
      <c r="EQ229">
        <v>19.3571</v>
      </c>
      <c r="ER229">
        <v>999.9</v>
      </c>
      <c r="ES229">
        <v>39.3</v>
      </c>
      <c r="ET229">
        <v>30.2</v>
      </c>
      <c r="EU229">
        <v>18.7956</v>
      </c>
      <c r="EV229">
        <v>63.4311</v>
      </c>
      <c r="EW229">
        <v>23.5216</v>
      </c>
      <c r="EX229">
        <v>1</v>
      </c>
      <c r="EY229">
        <v>-0.0517683</v>
      </c>
      <c r="EZ229">
        <v>4.95669</v>
      </c>
      <c r="FA229">
        <v>20.1376</v>
      </c>
      <c r="FB229">
        <v>5.23137</v>
      </c>
      <c r="FC229">
        <v>11.97</v>
      </c>
      <c r="FD229">
        <v>4.97115</v>
      </c>
      <c r="FE229">
        <v>3.28932</v>
      </c>
      <c r="FF229">
        <v>9999</v>
      </c>
      <c r="FG229">
        <v>9999</v>
      </c>
      <c r="FH229">
        <v>9999</v>
      </c>
      <c r="FI229">
        <v>999.9</v>
      </c>
      <c r="FJ229">
        <v>4.9729</v>
      </c>
      <c r="FK229">
        <v>1.877</v>
      </c>
      <c r="FL229">
        <v>1.87515</v>
      </c>
      <c r="FM229">
        <v>1.87792</v>
      </c>
      <c r="FN229">
        <v>1.87467</v>
      </c>
      <c r="FO229">
        <v>1.87831</v>
      </c>
      <c r="FP229">
        <v>1.87531</v>
      </c>
      <c r="FQ229">
        <v>1.87652</v>
      </c>
      <c r="FR229">
        <v>0</v>
      </c>
      <c r="FS229">
        <v>0</v>
      </c>
      <c r="FT229">
        <v>0</v>
      </c>
      <c r="FU229">
        <v>0</v>
      </c>
      <c r="FV229" t="s">
        <v>358</v>
      </c>
      <c r="FW229" t="s">
        <v>359</v>
      </c>
      <c r="FX229" t="s">
        <v>360</v>
      </c>
      <c r="FY229" t="s">
        <v>360</v>
      </c>
      <c r="FZ229" t="s">
        <v>360</v>
      </c>
      <c r="GA229" t="s">
        <v>360</v>
      </c>
      <c r="GB229">
        <v>0</v>
      </c>
      <c r="GC229">
        <v>100</v>
      </c>
      <c r="GD229">
        <v>100</v>
      </c>
      <c r="GE229">
        <v>2.517</v>
      </c>
      <c r="GF229">
        <v>0.07770000000000001</v>
      </c>
      <c r="GG229">
        <v>1.972114183739502</v>
      </c>
      <c r="GH229">
        <v>0.004449671774874308</v>
      </c>
      <c r="GI229">
        <v>-1.829466635312074E-06</v>
      </c>
      <c r="GJ229">
        <v>4.661545964856727E-10</v>
      </c>
      <c r="GK229">
        <v>0.005649818396270764</v>
      </c>
      <c r="GL229">
        <v>0.003047750899037379</v>
      </c>
      <c r="GM229">
        <v>0.0005145890388989142</v>
      </c>
      <c r="GN229">
        <v>-5.930110997495773E-07</v>
      </c>
      <c r="GO229">
        <v>0</v>
      </c>
      <c r="GP229">
        <v>2134</v>
      </c>
      <c r="GQ229">
        <v>1</v>
      </c>
      <c r="GR229">
        <v>23</v>
      </c>
      <c r="GS229">
        <v>921</v>
      </c>
      <c r="GT229">
        <v>921</v>
      </c>
      <c r="GU229">
        <v>0.377197</v>
      </c>
      <c r="GV229">
        <v>2.57812</v>
      </c>
      <c r="GW229">
        <v>1.39893</v>
      </c>
      <c r="GX229">
        <v>2.34131</v>
      </c>
      <c r="GY229">
        <v>1.44897</v>
      </c>
      <c r="GZ229">
        <v>2.5061</v>
      </c>
      <c r="HA229">
        <v>36.4814</v>
      </c>
      <c r="HB229">
        <v>24.0087</v>
      </c>
      <c r="HC229">
        <v>18</v>
      </c>
      <c r="HD229">
        <v>490.11</v>
      </c>
      <c r="HE229">
        <v>446.398</v>
      </c>
      <c r="HF229">
        <v>13.8689</v>
      </c>
      <c r="HG229">
        <v>26.1825</v>
      </c>
      <c r="HH229">
        <v>30</v>
      </c>
      <c r="HI229">
        <v>25.9755</v>
      </c>
      <c r="HJ229">
        <v>26.0343</v>
      </c>
      <c r="HK229">
        <v>7.53806</v>
      </c>
      <c r="HL229">
        <v>48.8276</v>
      </c>
      <c r="HM229">
        <v>59.5941</v>
      </c>
      <c r="HN229">
        <v>13.6812</v>
      </c>
      <c r="HO229">
        <v>85.5692</v>
      </c>
      <c r="HP229">
        <v>9.020009999999999</v>
      </c>
      <c r="HQ229">
        <v>100.99</v>
      </c>
      <c r="HR229">
        <v>102.183</v>
      </c>
    </row>
    <row r="230" spans="1:226">
      <c r="A230">
        <v>214</v>
      </c>
      <c r="B230">
        <v>1679509623.6</v>
      </c>
      <c r="C230">
        <v>4367.5</v>
      </c>
      <c r="D230" t="s">
        <v>788</v>
      </c>
      <c r="E230" t="s">
        <v>789</v>
      </c>
      <c r="F230">
        <v>5</v>
      </c>
      <c r="G230" t="s">
        <v>353</v>
      </c>
      <c r="H230" t="s">
        <v>747</v>
      </c>
      <c r="I230">
        <v>1679509616.1</v>
      </c>
      <c r="J230">
        <f>(K230)/1000</f>
        <v>0</v>
      </c>
      <c r="K230">
        <f>IF(BF230, AN230, AH230)</f>
        <v>0</v>
      </c>
      <c r="L230">
        <f>IF(BF230, AI230, AG230)</f>
        <v>0</v>
      </c>
      <c r="M230">
        <f>BH230 - IF(AU230&gt;1, L230*BB230*100.0/(AW230*BV230), 0)</f>
        <v>0</v>
      </c>
      <c r="N230">
        <f>((T230-J230/2)*M230-L230)/(T230+J230/2)</f>
        <v>0</v>
      </c>
      <c r="O230">
        <f>N230*(BO230+BP230)/1000.0</f>
        <v>0</v>
      </c>
      <c r="P230">
        <f>(BH230 - IF(AU230&gt;1, L230*BB230*100.0/(AW230*BV230), 0))*(BO230+BP230)/1000.0</f>
        <v>0</v>
      </c>
      <c r="Q230">
        <f>2.0/((1/S230-1/R230)+SIGN(S230)*SQRT((1/S230-1/R230)*(1/S230-1/R230) + 4*BC230/((BC230+1)*(BC230+1))*(2*1/S230*1/R230-1/R230*1/R230)))</f>
        <v>0</v>
      </c>
      <c r="R230">
        <f>IF(LEFT(BD230,1)&lt;&gt;"0",IF(LEFT(BD230,1)="1",3.0,BE230),$D$5+$E$5*(BV230*BO230/($K$5*1000))+$F$5*(BV230*BO230/($K$5*1000))*MAX(MIN(BB230,$J$5),$I$5)*MAX(MIN(BB230,$J$5),$I$5)+$G$5*MAX(MIN(BB230,$J$5),$I$5)*(BV230*BO230/($K$5*1000))+$H$5*(BV230*BO230/($K$5*1000))*(BV230*BO230/($K$5*1000)))</f>
        <v>0</v>
      </c>
      <c r="S230">
        <f>J230*(1000-(1000*0.61365*exp(17.502*W230/(240.97+W230))/(BO230+BP230)+BJ230)/2)/(1000*0.61365*exp(17.502*W230/(240.97+W230))/(BO230+BP230)-BJ230)</f>
        <v>0</v>
      </c>
      <c r="T230">
        <f>1/((BC230+1)/(Q230/1.6)+1/(R230/1.37)) + BC230/((BC230+1)/(Q230/1.6) + BC230/(R230/1.37))</f>
        <v>0</v>
      </c>
      <c r="U230">
        <f>(AX230*BA230)</f>
        <v>0</v>
      </c>
      <c r="V230">
        <f>(BQ230+(U230+2*0.95*5.67E-8*(((BQ230+$B$7)+273)^4-(BQ230+273)^4)-44100*J230)/(1.84*29.3*R230+8*0.95*5.67E-8*(BQ230+273)^3))</f>
        <v>0</v>
      </c>
      <c r="W230">
        <f>($C$7*BR230+$D$7*BS230+$E$7*V230)</f>
        <v>0</v>
      </c>
      <c r="X230">
        <f>0.61365*exp(17.502*W230/(240.97+W230))</f>
        <v>0</v>
      </c>
      <c r="Y230">
        <f>(Z230/AA230*100)</f>
        <v>0</v>
      </c>
      <c r="Z230">
        <f>BJ230*(BO230+BP230)/1000</f>
        <v>0</v>
      </c>
      <c r="AA230">
        <f>0.61365*exp(17.502*BQ230/(240.97+BQ230))</f>
        <v>0</v>
      </c>
      <c r="AB230">
        <f>(X230-BJ230*(BO230+BP230)/1000)</f>
        <v>0</v>
      </c>
      <c r="AC230">
        <f>(-J230*44100)</f>
        <v>0</v>
      </c>
      <c r="AD230">
        <f>2*29.3*R230*0.92*(BQ230-W230)</f>
        <v>0</v>
      </c>
      <c r="AE230">
        <f>2*0.95*5.67E-8*(((BQ230+$B$7)+273)^4-(W230+273)^4)</f>
        <v>0</v>
      </c>
      <c r="AF230">
        <f>U230+AE230+AC230+AD230</f>
        <v>0</v>
      </c>
      <c r="AG230">
        <f>BN230*AU230*(BI230-BH230*(1000-AU230*BK230)/(1000-AU230*BJ230))/(100*BB230)</f>
        <v>0</v>
      </c>
      <c r="AH230">
        <f>1000*BN230*AU230*(BJ230-BK230)/(100*BB230*(1000-AU230*BJ230))</f>
        <v>0</v>
      </c>
      <c r="AI230">
        <f>(AJ230 - AK230 - BO230*1E3/(8.314*(BQ230+273.15)) * AM230/BN230 * AL230) * BN230/(100*BB230) * (1000 - BK230)/1000</f>
        <v>0</v>
      </c>
      <c r="AJ230">
        <v>103.0203991713727</v>
      </c>
      <c r="AK230">
        <v>117.8975212121212</v>
      </c>
      <c r="AL230">
        <v>-3.321422740660872</v>
      </c>
      <c r="AM230">
        <v>63.74903472312772</v>
      </c>
      <c r="AN230">
        <f>(AP230 - AO230 + BO230*1E3/(8.314*(BQ230+273.15)) * AR230/BN230 * AQ230) * BN230/(100*BB230) * 1000/(1000 - AP230)</f>
        <v>0</v>
      </c>
      <c r="AO230">
        <v>8.968095564192101</v>
      </c>
      <c r="AP230">
        <v>9.356863212121208</v>
      </c>
      <c r="AQ230">
        <v>2.046212297447204E-05</v>
      </c>
      <c r="AR230">
        <v>101.983239414424</v>
      </c>
      <c r="AS230">
        <v>2</v>
      </c>
      <c r="AT230">
        <v>0</v>
      </c>
      <c r="AU230">
        <f>IF(AS230*$H$13&gt;=AW230,1.0,(AW230/(AW230-AS230*$H$13)))</f>
        <v>0</v>
      </c>
      <c r="AV230">
        <f>(AU230-1)*100</f>
        <v>0</v>
      </c>
      <c r="AW230">
        <f>MAX(0,($B$13+$C$13*BV230)/(1+$D$13*BV230)*BO230/(BQ230+273)*$E$13)</f>
        <v>0</v>
      </c>
      <c r="AX230">
        <f>$B$11*BW230+$C$11*BX230+$F$11*CI230*(1-CL230)</f>
        <v>0</v>
      </c>
      <c r="AY230">
        <f>AX230*AZ230</f>
        <v>0</v>
      </c>
      <c r="AZ230">
        <f>($B$11*$D$9+$C$11*$D$9+$F$11*((CV230+CN230)/MAX(CV230+CN230+CW230, 0.1)*$I$9+CW230/MAX(CV230+CN230+CW230, 0.1)*$J$9))/($B$11+$C$11+$F$11)</f>
        <v>0</v>
      </c>
      <c r="BA230">
        <f>($B$11*$K$9+$C$11*$K$9+$F$11*((CV230+CN230)/MAX(CV230+CN230+CW230, 0.1)*$P$9+CW230/MAX(CV230+CN230+CW230, 0.1)*$Q$9))/($B$11+$C$11+$F$11)</f>
        <v>0</v>
      </c>
      <c r="BB230">
        <v>1.91</v>
      </c>
      <c r="BC230">
        <v>0.5</v>
      </c>
      <c r="BD230" t="s">
        <v>355</v>
      </c>
      <c r="BE230">
        <v>2</v>
      </c>
      <c r="BF230" t="b">
        <v>1</v>
      </c>
      <c r="BG230">
        <v>1679509616.1</v>
      </c>
      <c r="BH230">
        <v>139.8246296296296</v>
      </c>
      <c r="BI230">
        <v>117.4069222222222</v>
      </c>
      <c r="BJ230">
        <v>9.346514444444447</v>
      </c>
      <c r="BK230">
        <v>8.945943333333334</v>
      </c>
      <c r="BL230">
        <v>137.2751851851852</v>
      </c>
      <c r="BM230">
        <v>9.268878518518518</v>
      </c>
      <c r="BN230">
        <v>500.045074074074</v>
      </c>
      <c r="BO230">
        <v>90.10939259259258</v>
      </c>
      <c r="BP230">
        <v>0.1000739185185185</v>
      </c>
      <c r="BQ230">
        <v>18.97381851851852</v>
      </c>
      <c r="BR230">
        <v>20.00754074074074</v>
      </c>
      <c r="BS230">
        <v>999.9000000000001</v>
      </c>
      <c r="BT230">
        <v>0</v>
      </c>
      <c r="BU230">
        <v>0</v>
      </c>
      <c r="BV230">
        <v>9985.926296296297</v>
      </c>
      <c r="BW230">
        <v>0</v>
      </c>
      <c r="BX230">
        <v>9.35031</v>
      </c>
      <c r="BY230">
        <v>22.41761481481481</v>
      </c>
      <c r="BZ230">
        <v>141.1435555555556</v>
      </c>
      <c r="CA230">
        <v>118.466437037037</v>
      </c>
      <c r="CB230">
        <v>0.4005699629629629</v>
      </c>
      <c r="CC230">
        <v>117.4069222222222</v>
      </c>
      <c r="CD230">
        <v>8.945943333333334</v>
      </c>
      <c r="CE230">
        <v>0.8422085925925926</v>
      </c>
      <c r="CF230">
        <v>0.8061135555555554</v>
      </c>
      <c r="CG230">
        <v>4.439337407407407</v>
      </c>
      <c r="CH230">
        <v>3.815380370370371</v>
      </c>
      <c r="CI230">
        <v>1999.94962962963</v>
      </c>
      <c r="CJ230">
        <v>0.9800042222222223</v>
      </c>
      <c r="CK230">
        <v>0.01999547037037037</v>
      </c>
      <c r="CL230">
        <v>0</v>
      </c>
      <c r="CM230">
        <v>2.112425925925926</v>
      </c>
      <c r="CN230">
        <v>0</v>
      </c>
      <c r="CO230">
        <v>4027.216296296296</v>
      </c>
      <c r="CP230">
        <v>17337.82222222222</v>
      </c>
      <c r="CQ230">
        <v>37.12492592592593</v>
      </c>
      <c r="CR230">
        <v>39.50444444444444</v>
      </c>
      <c r="CS230">
        <v>37.92337037037037</v>
      </c>
      <c r="CT230">
        <v>37.55533333333334</v>
      </c>
      <c r="CU230">
        <v>36.7452962962963</v>
      </c>
      <c r="CV230">
        <v>1959.959629629629</v>
      </c>
      <c r="CW230">
        <v>39.99</v>
      </c>
      <c r="CX230">
        <v>0</v>
      </c>
      <c r="CY230">
        <v>1679509653.3</v>
      </c>
      <c r="CZ230">
        <v>0</v>
      </c>
      <c r="DA230">
        <v>0</v>
      </c>
      <c r="DB230" t="s">
        <v>356</v>
      </c>
      <c r="DC230">
        <v>1679454360.5</v>
      </c>
      <c r="DD230">
        <v>1679454360.5</v>
      </c>
      <c r="DE230">
        <v>0</v>
      </c>
      <c r="DF230">
        <v>-0.152</v>
      </c>
      <c r="DG230">
        <v>-0.046</v>
      </c>
      <c r="DH230">
        <v>3.296</v>
      </c>
      <c r="DI230">
        <v>0.35</v>
      </c>
      <c r="DJ230">
        <v>420</v>
      </c>
      <c r="DK230">
        <v>24</v>
      </c>
      <c r="DL230">
        <v>0.27</v>
      </c>
      <c r="DM230">
        <v>0.09</v>
      </c>
      <c r="DN230">
        <v>22.29832926829268</v>
      </c>
      <c r="DO230">
        <v>1.889387456446068</v>
      </c>
      <c r="DP230">
        <v>0.1960324204693561</v>
      </c>
      <c r="DQ230">
        <v>0</v>
      </c>
      <c r="DR230">
        <v>0.4058753658536586</v>
      </c>
      <c r="DS230">
        <v>-0.1400092055749125</v>
      </c>
      <c r="DT230">
        <v>0.01717235591853897</v>
      </c>
      <c r="DU230">
        <v>0</v>
      </c>
      <c r="DV230">
        <v>0</v>
      </c>
      <c r="DW230">
        <v>2</v>
      </c>
      <c r="DX230" t="s">
        <v>397</v>
      </c>
      <c r="DY230">
        <v>2.98002</v>
      </c>
      <c r="DZ230">
        <v>2.72865</v>
      </c>
      <c r="EA230">
        <v>0.0277879</v>
      </c>
      <c r="EB230">
        <v>0.0230867</v>
      </c>
      <c r="EC230">
        <v>0.0539515</v>
      </c>
      <c r="ED230">
        <v>0.0527495</v>
      </c>
      <c r="EE230">
        <v>29190.3</v>
      </c>
      <c r="EF230">
        <v>28954.6</v>
      </c>
      <c r="EG230">
        <v>30552</v>
      </c>
      <c r="EH230">
        <v>29883.3</v>
      </c>
      <c r="EI230">
        <v>39893.9</v>
      </c>
      <c r="EJ230">
        <v>37279.1</v>
      </c>
      <c r="EK230">
        <v>46726.9</v>
      </c>
      <c r="EL230">
        <v>44435.9</v>
      </c>
      <c r="EM230">
        <v>1.8805</v>
      </c>
      <c r="EN230">
        <v>1.85697</v>
      </c>
      <c r="EO230">
        <v>0.0401549</v>
      </c>
      <c r="EP230">
        <v>0</v>
      </c>
      <c r="EQ230">
        <v>19.3529</v>
      </c>
      <c r="ER230">
        <v>999.9</v>
      </c>
      <c r="ES230">
        <v>39.2</v>
      </c>
      <c r="ET230">
        <v>30.2</v>
      </c>
      <c r="EU230">
        <v>18.7463</v>
      </c>
      <c r="EV230">
        <v>63.7411</v>
      </c>
      <c r="EW230">
        <v>23.726</v>
      </c>
      <c r="EX230">
        <v>1</v>
      </c>
      <c r="EY230">
        <v>-0.0480894</v>
      </c>
      <c r="EZ230">
        <v>5.60449</v>
      </c>
      <c r="FA230">
        <v>20.1179</v>
      </c>
      <c r="FB230">
        <v>5.23286</v>
      </c>
      <c r="FC230">
        <v>11.9731</v>
      </c>
      <c r="FD230">
        <v>4.9716</v>
      </c>
      <c r="FE230">
        <v>3.2895</v>
      </c>
      <c r="FF230">
        <v>9999</v>
      </c>
      <c r="FG230">
        <v>9999</v>
      </c>
      <c r="FH230">
        <v>9999</v>
      </c>
      <c r="FI230">
        <v>999.9</v>
      </c>
      <c r="FJ230">
        <v>4.9729</v>
      </c>
      <c r="FK230">
        <v>1.877</v>
      </c>
      <c r="FL230">
        <v>1.87514</v>
      </c>
      <c r="FM230">
        <v>1.87791</v>
      </c>
      <c r="FN230">
        <v>1.87463</v>
      </c>
      <c r="FO230">
        <v>1.87825</v>
      </c>
      <c r="FP230">
        <v>1.87531</v>
      </c>
      <c r="FQ230">
        <v>1.87651</v>
      </c>
      <c r="FR230">
        <v>0</v>
      </c>
      <c r="FS230">
        <v>0</v>
      </c>
      <c r="FT230">
        <v>0</v>
      </c>
      <c r="FU230">
        <v>0</v>
      </c>
      <c r="FV230" t="s">
        <v>358</v>
      </c>
      <c r="FW230" t="s">
        <v>359</v>
      </c>
      <c r="FX230" t="s">
        <v>360</v>
      </c>
      <c r="FY230" t="s">
        <v>360</v>
      </c>
      <c r="FZ230" t="s">
        <v>360</v>
      </c>
      <c r="GA230" t="s">
        <v>360</v>
      </c>
      <c r="GB230">
        <v>0</v>
      </c>
      <c r="GC230">
        <v>100</v>
      </c>
      <c r="GD230">
        <v>100</v>
      </c>
      <c r="GE230">
        <v>2.451</v>
      </c>
      <c r="GF230">
        <v>0.07779999999999999</v>
      </c>
      <c r="GG230">
        <v>1.972114183739502</v>
      </c>
      <c r="GH230">
        <v>0.004449671774874308</v>
      </c>
      <c r="GI230">
        <v>-1.829466635312074E-06</v>
      </c>
      <c r="GJ230">
        <v>4.661545964856727E-10</v>
      </c>
      <c r="GK230">
        <v>0.005649818396270764</v>
      </c>
      <c r="GL230">
        <v>0.003047750899037379</v>
      </c>
      <c r="GM230">
        <v>0.0005145890388989142</v>
      </c>
      <c r="GN230">
        <v>-5.930110997495773E-07</v>
      </c>
      <c r="GO230">
        <v>0</v>
      </c>
      <c r="GP230">
        <v>2134</v>
      </c>
      <c r="GQ230">
        <v>1</v>
      </c>
      <c r="GR230">
        <v>23</v>
      </c>
      <c r="GS230">
        <v>921.1</v>
      </c>
      <c r="GT230">
        <v>921.1</v>
      </c>
      <c r="GU230">
        <v>0.340576</v>
      </c>
      <c r="GV230">
        <v>2.59277</v>
      </c>
      <c r="GW230">
        <v>1.39893</v>
      </c>
      <c r="GX230">
        <v>2.34131</v>
      </c>
      <c r="GY230">
        <v>1.44897</v>
      </c>
      <c r="GZ230">
        <v>2.40234</v>
      </c>
      <c r="HA230">
        <v>36.4814</v>
      </c>
      <c r="HB230">
        <v>24.0175</v>
      </c>
      <c r="HC230">
        <v>18</v>
      </c>
      <c r="HD230">
        <v>490.029</v>
      </c>
      <c r="HE230">
        <v>446.398</v>
      </c>
      <c r="HF230">
        <v>13.752</v>
      </c>
      <c r="HG230">
        <v>26.1792</v>
      </c>
      <c r="HH230">
        <v>30.0022</v>
      </c>
      <c r="HI230">
        <v>25.9755</v>
      </c>
      <c r="HJ230">
        <v>26.0343</v>
      </c>
      <c r="HK230">
        <v>6.71295</v>
      </c>
      <c r="HL230">
        <v>48.8276</v>
      </c>
      <c r="HM230">
        <v>59.5941</v>
      </c>
      <c r="HN230">
        <v>13.6567</v>
      </c>
      <c r="HO230">
        <v>65.4389</v>
      </c>
      <c r="HP230">
        <v>9.021240000000001</v>
      </c>
      <c r="HQ230">
        <v>100.989</v>
      </c>
      <c r="HR230">
        <v>102.181</v>
      </c>
    </row>
    <row r="231" spans="1:226">
      <c r="A231">
        <v>215</v>
      </c>
      <c r="B231">
        <v>1679509628.6</v>
      </c>
      <c r="C231">
        <v>4372.5</v>
      </c>
      <c r="D231" t="s">
        <v>790</v>
      </c>
      <c r="E231" t="s">
        <v>791</v>
      </c>
      <c r="F231">
        <v>5</v>
      </c>
      <c r="G231" t="s">
        <v>353</v>
      </c>
      <c r="H231" t="s">
        <v>747</v>
      </c>
      <c r="I231">
        <v>1679509620.814285</v>
      </c>
      <c r="J231">
        <f>(K231)/1000</f>
        <v>0</v>
      </c>
      <c r="K231">
        <f>IF(BF231, AN231, AH231)</f>
        <v>0</v>
      </c>
      <c r="L231">
        <f>IF(BF231, AI231, AG231)</f>
        <v>0</v>
      </c>
      <c r="M231">
        <f>BH231 - IF(AU231&gt;1, L231*BB231*100.0/(AW231*BV231), 0)</f>
        <v>0</v>
      </c>
      <c r="N231">
        <f>((T231-J231/2)*M231-L231)/(T231+J231/2)</f>
        <v>0</v>
      </c>
      <c r="O231">
        <f>N231*(BO231+BP231)/1000.0</f>
        <v>0</v>
      </c>
      <c r="P231">
        <f>(BH231 - IF(AU231&gt;1, L231*BB231*100.0/(AW231*BV231), 0))*(BO231+BP231)/1000.0</f>
        <v>0</v>
      </c>
      <c r="Q231">
        <f>2.0/((1/S231-1/R231)+SIGN(S231)*SQRT((1/S231-1/R231)*(1/S231-1/R231) + 4*BC231/((BC231+1)*(BC231+1))*(2*1/S231*1/R231-1/R231*1/R231)))</f>
        <v>0</v>
      </c>
      <c r="R231">
        <f>IF(LEFT(BD231,1)&lt;&gt;"0",IF(LEFT(BD231,1)="1",3.0,BE231),$D$5+$E$5*(BV231*BO231/($K$5*1000))+$F$5*(BV231*BO231/($K$5*1000))*MAX(MIN(BB231,$J$5),$I$5)*MAX(MIN(BB231,$J$5),$I$5)+$G$5*MAX(MIN(BB231,$J$5),$I$5)*(BV231*BO231/($K$5*1000))+$H$5*(BV231*BO231/($K$5*1000))*(BV231*BO231/($K$5*1000)))</f>
        <v>0</v>
      </c>
      <c r="S231">
        <f>J231*(1000-(1000*0.61365*exp(17.502*W231/(240.97+W231))/(BO231+BP231)+BJ231)/2)/(1000*0.61365*exp(17.502*W231/(240.97+W231))/(BO231+BP231)-BJ231)</f>
        <v>0</v>
      </c>
      <c r="T231">
        <f>1/((BC231+1)/(Q231/1.6)+1/(R231/1.37)) + BC231/((BC231+1)/(Q231/1.6) + BC231/(R231/1.37))</f>
        <v>0</v>
      </c>
      <c r="U231">
        <f>(AX231*BA231)</f>
        <v>0</v>
      </c>
      <c r="V231">
        <f>(BQ231+(U231+2*0.95*5.67E-8*(((BQ231+$B$7)+273)^4-(BQ231+273)^4)-44100*J231)/(1.84*29.3*R231+8*0.95*5.67E-8*(BQ231+273)^3))</f>
        <v>0</v>
      </c>
      <c r="W231">
        <f>($C$7*BR231+$D$7*BS231+$E$7*V231)</f>
        <v>0</v>
      </c>
      <c r="X231">
        <f>0.61365*exp(17.502*W231/(240.97+W231))</f>
        <v>0</v>
      </c>
      <c r="Y231">
        <f>(Z231/AA231*100)</f>
        <v>0</v>
      </c>
      <c r="Z231">
        <f>BJ231*(BO231+BP231)/1000</f>
        <v>0</v>
      </c>
      <c r="AA231">
        <f>0.61365*exp(17.502*BQ231/(240.97+BQ231))</f>
        <v>0</v>
      </c>
      <c r="AB231">
        <f>(X231-BJ231*(BO231+BP231)/1000)</f>
        <v>0</v>
      </c>
      <c r="AC231">
        <f>(-J231*44100)</f>
        <v>0</v>
      </c>
      <c r="AD231">
        <f>2*29.3*R231*0.92*(BQ231-W231)</f>
        <v>0</v>
      </c>
      <c r="AE231">
        <f>2*0.95*5.67E-8*(((BQ231+$B$7)+273)^4-(W231+273)^4)</f>
        <v>0</v>
      </c>
      <c r="AF231">
        <f>U231+AE231+AC231+AD231</f>
        <v>0</v>
      </c>
      <c r="AG231">
        <f>BN231*AU231*(BI231-BH231*(1000-AU231*BK231)/(1000-AU231*BJ231))/(100*BB231)</f>
        <v>0</v>
      </c>
      <c r="AH231">
        <f>1000*BN231*AU231*(BJ231-BK231)/(100*BB231*(1000-AU231*BJ231))</f>
        <v>0</v>
      </c>
      <c r="AI231">
        <f>(AJ231 - AK231 - BO231*1E3/(8.314*(BQ231+273.15)) * AM231/BN231 * AL231) * BN231/(100*BB231) * (1000 - BK231)/1000</f>
        <v>0</v>
      </c>
      <c r="AJ231">
        <v>86.09763839396059</v>
      </c>
      <c r="AK231">
        <v>101.2361818181818</v>
      </c>
      <c r="AL231">
        <v>-3.33248717886876</v>
      </c>
      <c r="AM231">
        <v>63.74903472312772</v>
      </c>
      <c r="AN231">
        <f>(AP231 - AO231 + BO231*1E3/(8.314*(BQ231+273.15)) * AR231/BN231 * AQ231) * BN231/(100*BB231) * 1000/(1000 - AP231)</f>
        <v>0</v>
      </c>
      <c r="AO231">
        <v>8.955641977988819</v>
      </c>
      <c r="AP231">
        <v>9.353814242424244</v>
      </c>
      <c r="AQ231">
        <v>-8.694620380310674E-06</v>
      </c>
      <c r="AR231">
        <v>101.983239414424</v>
      </c>
      <c r="AS231">
        <v>2</v>
      </c>
      <c r="AT231">
        <v>0</v>
      </c>
      <c r="AU231">
        <f>IF(AS231*$H$13&gt;=AW231,1.0,(AW231/(AW231-AS231*$H$13)))</f>
        <v>0</v>
      </c>
      <c r="AV231">
        <f>(AU231-1)*100</f>
        <v>0</v>
      </c>
      <c r="AW231">
        <f>MAX(0,($B$13+$C$13*BV231)/(1+$D$13*BV231)*BO231/(BQ231+273)*$E$13)</f>
        <v>0</v>
      </c>
      <c r="AX231">
        <f>$B$11*BW231+$C$11*BX231+$F$11*CI231*(1-CL231)</f>
        <v>0</v>
      </c>
      <c r="AY231">
        <f>AX231*AZ231</f>
        <v>0</v>
      </c>
      <c r="AZ231">
        <f>($B$11*$D$9+$C$11*$D$9+$F$11*((CV231+CN231)/MAX(CV231+CN231+CW231, 0.1)*$I$9+CW231/MAX(CV231+CN231+CW231, 0.1)*$J$9))/($B$11+$C$11+$F$11)</f>
        <v>0</v>
      </c>
      <c r="BA231">
        <f>($B$11*$K$9+$C$11*$K$9+$F$11*((CV231+CN231)/MAX(CV231+CN231+CW231, 0.1)*$P$9+CW231/MAX(CV231+CN231+CW231, 0.1)*$Q$9))/($B$11+$C$11+$F$11)</f>
        <v>0</v>
      </c>
      <c r="BB231">
        <v>1.91</v>
      </c>
      <c r="BC231">
        <v>0.5</v>
      </c>
      <c r="BD231" t="s">
        <v>355</v>
      </c>
      <c r="BE231">
        <v>2</v>
      </c>
      <c r="BF231" t="b">
        <v>1</v>
      </c>
      <c r="BG231">
        <v>1679509620.814285</v>
      </c>
      <c r="BH231">
        <v>124.3022857142857</v>
      </c>
      <c r="BI231">
        <v>101.70655</v>
      </c>
      <c r="BJ231">
        <v>9.350272500000001</v>
      </c>
      <c r="BK231">
        <v>8.956317500000001</v>
      </c>
      <c r="BL231">
        <v>121.8147857142857</v>
      </c>
      <c r="BM231">
        <v>9.272591071428574</v>
      </c>
      <c r="BN231">
        <v>500.0560714285714</v>
      </c>
      <c r="BO231">
        <v>90.10958571428571</v>
      </c>
      <c r="BP231">
        <v>0.1000634928571429</v>
      </c>
      <c r="BQ231">
        <v>18.97957142857143</v>
      </c>
      <c r="BR231">
        <v>20.01403214285714</v>
      </c>
      <c r="BS231">
        <v>999.9000000000002</v>
      </c>
      <c r="BT231">
        <v>0</v>
      </c>
      <c r="BU231">
        <v>0</v>
      </c>
      <c r="BV231">
        <v>9991.586428571431</v>
      </c>
      <c r="BW231">
        <v>0</v>
      </c>
      <c r="BX231">
        <v>9.350310000000002</v>
      </c>
      <c r="BY231">
        <v>22.595725</v>
      </c>
      <c r="BZ231">
        <v>125.4753571428571</v>
      </c>
      <c r="CA231">
        <v>102.6256214285714</v>
      </c>
      <c r="CB231">
        <v>0.3939548214285714</v>
      </c>
      <c r="CC231">
        <v>101.70655</v>
      </c>
      <c r="CD231">
        <v>8.956317500000001</v>
      </c>
      <c r="CE231">
        <v>0.8425491785714286</v>
      </c>
      <c r="CF231">
        <v>0.80705</v>
      </c>
      <c r="CG231">
        <v>4.445110000000001</v>
      </c>
      <c r="CH231">
        <v>3.831900357142857</v>
      </c>
      <c r="CI231">
        <v>1999.924285714286</v>
      </c>
      <c r="CJ231">
        <v>0.9800047500000001</v>
      </c>
      <c r="CK231">
        <v>0.019994925</v>
      </c>
      <c r="CL231">
        <v>0</v>
      </c>
      <c r="CM231">
        <v>2.120485714285715</v>
      </c>
      <c r="CN231">
        <v>0</v>
      </c>
      <c r="CO231">
        <v>4030.188571428572</v>
      </c>
      <c r="CP231">
        <v>17337.6</v>
      </c>
      <c r="CQ231">
        <v>37.17846428571429</v>
      </c>
      <c r="CR231">
        <v>39.61146428571429</v>
      </c>
      <c r="CS231">
        <v>37.99303571428571</v>
      </c>
      <c r="CT231">
        <v>37.66939285714285</v>
      </c>
      <c r="CU231">
        <v>36.83464285714285</v>
      </c>
      <c r="CV231">
        <v>1959.934285714285</v>
      </c>
      <c r="CW231">
        <v>39.99</v>
      </c>
      <c r="CX231">
        <v>0</v>
      </c>
      <c r="CY231">
        <v>1679509658.7</v>
      </c>
      <c r="CZ231">
        <v>0</v>
      </c>
      <c r="DA231">
        <v>0</v>
      </c>
      <c r="DB231" t="s">
        <v>356</v>
      </c>
      <c r="DC231">
        <v>1679454360.5</v>
      </c>
      <c r="DD231">
        <v>1679454360.5</v>
      </c>
      <c r="DE231">
        <v>0</v>
      </c>
      <c r="DF231">
        <v>-0.152</v>
      </c>
      <c r="DG231">
        <v>-0.046</v>
      </c>
      <c r="DH231">
        <v>3.296</v>
      </c>
      <c r="DI231">
        <v>0.35</v>
      </c>
      <c r="DJ231">
        <v>420</v>
      </c>
      <c r="DK231">
        <v>24</v>
      </c>
      <c r="DL231">
        <v>0.27</v>
      </c>
      <c r="DM231">
        <v>0.09</v>
      </c>
      <c r="DN231">
        <v>22.49295365853659</v>
      </c>
      <c r="DO231">
        <v>2.371099651568008</v>
      </c>
      <c r="DP231">
        <v>0.2449899560883593</v>
      </c>
      <c r="DQ231">
        <v>0</v>
      </c>
      <c r="DR231">
        <v>0.4013047073170732</v>
      </c>
      <c r="DS231">
        <v>-0.09633328222996436</v>
      </c>
      <c r="DT231">
        <v>0.01574978002826474</v>
      </c>
      <c r="DU231">
        <v>1</v>
      </c>
      <c r="DV231">
        <v>1</v>
      </c>
      <c r="DW231">
        <v>2</v>
      </c>
      <c r="DX231" t="s">
        <v>357</v>
      </c>
      <c r="DY231">
        <v>2.98014</v>
      </c>
      <c r="DZ231">
        <v>2.7282</v>
      </c>
      <c r="EA231">
        <v>0.0239261</v>
      </c>
      <c r="EB231">
        <v>0.0190606</v>
      </c>
      <c r="EC231">
        <v>0.0539352</v>
      </c>
      <c r="ED231">
        <v>0.0527012</v>
      </c>
      <c r="EE231">
        <v>29306.4</v>
      </c>
      <c r="EF231">
        <v>29073.6</v>
      </c>
      <c r="EG231">
        <v>30552.1</v>
      </c>
      <c r="EH231">
        <v>29882.9</v>
      </c>
      <c r="EI231">
        <v>39894</v>
      </c>
      <c r="EJ231">
        <v>37279.9</v>
      </c>
      <c r="EK231">
        <v>46726.7</v>
      </c>
      <c r="EL231">
        <v>44434.9</v>
      </c>
      <c r="EM231">
        <v>1.8807</v>
      </c>
      <c r="EN231">
        <v>1.85693</v>
      </c>
      <c r="EO231">
        <v>0.0402257</v>
      </c>
      <c r="EP231">
        <v>0</v>
      </c>
      <c r="EQ231">
        <v>19.3483</v>
      </c>
      <c r="ER231">
        <v>999.9</v>
      </c>
      <c r="ES231">
        <v>39.2</v>
      </c>
      <c r="ET231">
        <v>30.2</v>
      </c>
      <c r="EU231">
        <v>18.7474</v>
      </c>
      <c r="EV231">
        <v>63.8411</v>
      </c>
      <c r="EW231">
        <v>23.3734</v>
      </c>
      <c r="EX231">
        <v>1</v>
      </c>
      <c r="EY231">
        <v>-0.0481707</v>
      </c>
      <c r="EZ231">
        <v>5.44505</v>
      </c>
      <c r="FA231">
        <v>20.1233</v>
      </c>
      <c r="FB231">
        <v>5.23241</v>
      </c>
      <c r="FC231">
        <v>11.9734</v>
      </c>
      <c r="FD231">
        <v>4.9715</v>
      </c>
      <c r="FE231">
        <v>3.28953</v>
      </c>
      <c r="FF231">
        <v>9999</v>
      </c>
      <c r="FG231">
        <v>9999</v>
      </c>
      <c r="FH231">
        <v>9999</v>
      </c>
      <c r="FI231">
        <v>999.9</v>
      </c>
      <c r="FJ231">
        <v>4.9729</v>
      </c>
      <c r="FK231">
        <v>1.87701</v>
      </c>
      <c r="FL231">
        <v>1.87513</v>
      </c>
      <c r="FM231">
        <v>1.87793</v>
      </c>
      <c r="FN231">
        <v>1.87464</v>
      </c>
      <c r="FO231">
        <v>1.8783</v>
      </c>
      <c r="FP231">
        <v>1.87533</v>
      </c>
      <c r="FQ231">
        <v>1.87653</v>
      </c>
      <c r="FR231">
        <v>0</v>
      </c>
      <c r="FS231">
        <v>0</v>
      </c>
      <c r="FT231">
        <v>0</v>
      </c>
      <c r="FU231">
        <v>0</v>
      </c>
      <c r="FV231" t="s">
        <v>358</v>
      </c>
      <c r="FW231" t="s">
        <v>359</v>
      </c>
      <c r="FX231" t="s">
        <v>360</v>
      </c>
      <c r="FY231" t="s">
        <v>360</v>
      </c>
      <c r="FZ231" t="s">
        <v>360</v>
      </c>
      <c r="GA231" t="s">
        <v>360</v>
      </c>
      <c r="GB231">
        <v>0</v>
      </c>
      <c r="GC231">
        <v>100</v>
      </c>
      <c r="GD231">
        <v>100</v>
      </c>
      <c r="GE231">
        <v>2.384</v>
      </c>
      <c r="GF231">
        <v>0.07770000000000001</v>
      </c>
      <c r="GG231">
        <v>1.972114183739502</v>
      </c>
      <c r="GH231">
        <v>0.004449671774874308</v>
      </c>
      <c r="GI231">
        <v>-1.829466635312074E-06</v>
      </c>
      <c r="GJ231">
        <v>4.661545964856727E-10</v>
      </c>
      <c r="GK231">
        <v>0.005649818396270764</v>
      </c>
      <c r="GL231">
        <v>0.003047750899037379</v>
      </c>
      <c r="GM231">
        <v>0.0005145890388989142</v>
      </c>
      <c r="GN231">
        <v>-5.930110997495773E-07</v>
      </c>
      <c r="GO231">
        <v>0</v>
      </c>
      <c r="GP231">
        <v>2134</v>
      </c>
      <c r="GQ231">
        <v>1</v>
      </c>
      <c r="GR231">
        <v>23</v>
      </c>
      <c r="GS231">
        <v>921.1</v>
      </c>
      <c r="GT231">
        <v>921.1</v>
      </c>
      <c r="GU231">
        <v>0.299072</v>
      </c>
      <c r="GV231">
        <v>2.6123</v>
      </c>
      <c r="GW231">
        <v>1.39893</v>
      </c>
      <c r="GX231">
        <v>2.34131</v>
      </c>
      <c r="GY231">
        <v>1.44897</v>
      </c>
      <c r="GZ231">
        <v>2.38159</v>
      </c>
      <c r="HA231">
        <v>36.4578</v>
      </c>
      <c r="HB231">
        <v>23.9999</v>
      </c>
      <c r="HC231">
        <v>18</v>
      </c>
      <c r="HD231">
        <v>490.138</v>
      </c>
      <c r="HE231">
        <v>446.368</v>
      </c>
      <c r="HF231">
        <v>13.6606</v>
      </c>
      <c r="HG231">
        <v>26.1756</v>
      </c>
      <c r="HH231">
        <v>30.0007</v>
      </c>
      <c r="HI231">
        <v>25.9755</v>
      </c>
      <c r="HJ231">
        <v>26.0343</v>
      </c>
      <c r="HK231">
        <v>5.94415</v>
      </c>
      <c r="HL231">
        <v>48.5282</v>
      </c>
      <c r="HM231">
        <v>59.2124</v>
      </c>
      <c r="HN231">
        <v>13.6448</v>
      </c>
      <c r="HO231">
        <v>52.0809</v>
      </c>
      <c r="HP231">
        <v>9.03172</v>
      </c>
      <c r="HQ231">
        <v>100.989</v>
      </c>
      <c r="HR231">
        <v>102.18</v>
      </c>
    </row>
    <row r="232" spans="1:226">
      <c r="A232">
        <v>216</v>
      </c>
      <c r="B232">
        <v>1679509633.6</v>
      </c>
      <c r="C232">
        <v>4377.5</v>
      </c>
      <c r="D232" t="s">
        <v>792</v>
      </c>
      <c r="E232" t="s">
        <v>793</v>
      </c>
      <c r="F232">
        <v>5</v>
      </c>
      <c r="G232" t="s">
        <v>353</v>
      </c>
      <c r="H232" t="s">
        <v>747</v>
      </c>
      <c r="I232">
        <v>1679509626.1</v>
      </c>
      <c r="J232">
        <f>(K232)/1000</f>
        <v>0</v>
      </c>
      <c r="K232">
        <f>IF(BF232, AN232, AH232)</f>
        <v>0</v>
      </c>
      <c r="L232">
        <f>IF(BF232, AI232, AG232)</f>
        <v>0</v>
      </c>
      <c r="M232">
        <f>BH232 - IF(AU232&gt;1, L232*BB232*100.0/(AW232*BV232), 0)</f>
        <v>0</v>
      </c>
      <c r="N232">
        <f>((T232-J232/2)*M232-L232)/(T232+J232/2)</f>
        <v>0</v>
      </c>
      <c r="O232">
        <f>N232*(BO232+BP232)/1000.0</f>
        <v>0</v>
      </c>
      <c r="P232">
        <f>(BH232 - IF(AU232&gt;1, L232*BB232*100.0/(AW232*BV232), 0))*(BO232+BP232)/1000.0</f>
        <v>0</v>
      </c>
      <c r="Q232">
        <f>2.0/((1/S232-1/R232)+SIGN(S232)*SQRT((1/S232-1/R232)*(1/S232-1/R232) + 4*BC232/((BC232+1)*(BC232+1))*(2*1/S232*1/R232-1/R232*1/R232)))</f>
        <v>0</v>
      </c>
      <c r="R232">
        <f>IF(LEFT(BD232,1)&lt;&gt;"0",IF(LEFT(BD232,1)="1",3.0,BE232),$D$5+$E$5*(BV232*BO232/($K$5*1000))+$F$5*(BV232*BO232/($K$5*1000))*MAX(MIN(BB232,$J$5),$I$5)*MAX(MIN(BB232,$J$5),$I$5)+$G$5*MAX(MIN(BB232,$J$5),$I$5)*(BV232*BO232/($K$5*1000))+$H$5*(BV232*BO232/($K$5*1000))*(BV232*BO232/($K$5*1000)))</f>
        <v>0</v>
      </c>
      <c r="S232">
        <f>J232*(1000-(1000*0.61365*exp(17.502*W232/(240.97+W232))/(BO232+BP232)+BJ232)/2)/(1000*0.61365*exp(17.502*W232/(240.97+W232))/(BO232+BP232)-BJ232)</f>
        <v>0</v>
      </c>
      <c r="T232">
        <f>1/((BC232+1)/(Q232/1.6)+1/(R232/1.37)) + BC232/((BC232+1)/(Q232/1.6) + BC232/(R232/1.37))</f>
        <v>0</v>
      </c>
      <c r="U232">
        <f>(AX232*BA232)</f>
        <v>0</v>
      </c>
      <c r="V232">
        <f>(BQ232+(U232+2*0.95*5.67E-8*(((BQ232+$B$7)+273)^4-(BQ232+273)^4)-44100*J232)/(1.84*29.3*R232+8*0.95*5.67E-8*(BQ232+273)^3))</f>
        <v>0</v>
      </c>
      <c r="W232">
        <f>($C$7*BR232+$D$7*BS232+$E$7*V232)</f>
        <v>0</v>
      </c>
      <c r="X232">
        <f>0.61365*exp(17.502*W232/(240.97+W232))</f>
        <v>0</v>
      </c>
      <c r="Y232">
        <f>(Z232/AA232*100)</f>
        <v>0</v>
      </c>
      <c r="Z232">
        <f>BJ232*(BO232+BP232)/1000</f>
        <v>0</v>
      </c>
      <c r="AA232">
        <f>0.61365*exp(17.502*BQ232/(240.97+BQ232))</f>
        <v>0</v>
      </c>
      <c r="AB232">
        <f>(X232-BJ232*(BO232+BP232)/1000)</f>
        <v>0</v>
      </c>
      <c r="AC232">
        <f>(-J232*44100)</f>
        <v>0</v>
      </c>
      <c r="AD232">
        <f>2*29.3*R232*0.92*(BQ232-W232)</f>
        <v>0</v>
      </c>
      <c r="AE232">
        <f>2*0.95*5.67E-8*(((BQ232+$B$7)+273)^4-(W232+273)^4)</f>
        <v>0</v>
      </c>
      <c r="AF232">
        <f>U232+AE232+AC232+AD232</f>
        <v>0</v>
      </c>
      <c r="AG232">
        <f>BN232*AU232*(BI232-BH232*(1000-AU232*BK232)/(1000-AU232*BJ232))/(100*BB232)</f>
        <v>0</v>
      </c>
      <c r="AH232">
        <f>1000*BN232*AU232*(BJ232-BK232)/(100*BB232*(1000-AU232*BJ232))</f>
        <v>0</v>
      </c>
      <c r="AI232">
        <f>(AJ232 - AK232 - BO232*1E3/(8.314*(BQ232+273.15)) * AM232/BN232 * AL232) * BN232/(100*BB232) * (1000 - BK232)/1000</f>
        <v>0</v>
      </c>
      <c r="AJ232">
        <v>69.25762461163418</v>
      </c>
      <c r="AK232">
        <v>84.58012787878788</v>
      </c>
      <c r="AL232">
        <v>-3.335750374868925</v>
      </c>
      <c r="AM232">
        <v>63.74903472312772</v>
      </c>
      <c r="AN232">
        <f>(AP232 - AO232 + BO232*1E3/(8.314*(BQ232+273.15)) * AR232/BN232 * AQ232) * BN232/(100*BB232) * 1000/(1000 - AP232)</f>
        <v>0</v>
      </c>
      <c r="AO232">
        <v>8.935391673881327</v>
      </c>
      <c r="AP232">
        <v>9.344229393939392</v>
      </c>
      <c r="AQ232">
        <v>-2.472087864624168E-05</v>
      </c>
      <c r="AR232">
        <v>101.983239414424</v>
      </c>
      <c r="AS232">
        <v>2</v>
      </c>
      <c r="AT232">
        <v>0</v>
      </c>
      <c r="AU232">
        <f>IF(AS232*$H$13&gt;=AW232,1.0,(AW232/(AW232-AS232*$H$13)))</f>
        <v>0</v>
      </c>
      <c r="AV232">
        <f>(AU232-1)*100</f>
        <v>0</v>
      </c>
      <c r="AW232">
        <f>MAX(0,($B$13+$C$13*BV232)/(1+$D$13*BV232)*BO232/(BQ232+273)*$E$13)</f>
        <v>0</v>
      </c>
      <c r="AX232">
        <f>$B$11*BW232+$C$11*BX232+$F$11*CI232*(1-CL232)</f>
        <v>0</v>
      </c>
      <c r="AY232">
        <f>AX232*AZ232</f>
        <v>0</v>
      </c>
      <c r="AZ232">
        <f>($B$11*$D$9+$C$11*$D$9+$F$11*((CV232+CN232)/MAX(CV232+CN232+CW232, 0.1)*$I$9+CW232/MAX(CV232+CN232+CW232, 0.1)*$J$9))/($B$11+$C$11+$F$11)</f>
        <v>0</v>
      </c>
      <c r="BA232">
        <f>($B$11*$K$9+$C$11*$K$9+$F$11*((CV232+CN232)/MAX(CV232+CN232+CW232, 0.1)*$P$9+CW232/MAX(CV232+CN232+CW232, 0.1)*$Q$9))/($B$11+$C$11+$F$11)</f>
        <v>0</v>
      </c>
      <c r="BB232">
        <v>1.91</v>
      </c>
      <c r="BC232">
        <v>0.5</v>
      </c>
      <c r="BD232" t="s">
        <v>355</v>
      </c>
      <c r="BE232">
        <v>2</v>
      </c>
      <c r="BF232" t="b">
        <v>1</v>
      </c>
      <c r="BG232">
        <v>1679509626.1</v>
      </c>
      <c r="BH232">
        <v>106.8903407407407</v>
      </c>
      <c r="BI232">
        <v>84.03200000000002</v>
      </c>
      <c r="BJ232">
        <v>9.352797407407408</v>
      </c>
      <c r="BK232">
        <v>8.954227407407409</v>
      </c>
      <c r="BL232">
        <v>104.4731481481482</v>
      </c>
      <c r="BM232">
        <v>9.275084444444444</v>
      </c>
      <c r="BN232">
        <v>500.0644074074074</v>
      </c>
      <c r="BO232">
        <v>90.10977777777777</v>
      </c>
      <c r="BP232">
        <v>0.1000699703703704</v>
      </c>
      <c r="BQ232">
        <v>18.98204074074074</v>
      </c>
      <c r="BR232">
        <v>20.01862222222222</v>
      </c>
      <c r="BS232">
        <v>999.9000000000001</v>
      </c>
      <c r="BT232">
        <v>0</v>
      </c>
      <c r="BU232">
        <v>0</v>
      </c>
      <c r="BV232">
        <v>9996.039629629629</v>
      </c>
      <c r="BW232">
        <v>0</v>
      </c>
      <c r="BX232">
        <v>9.35031</v>
      </c>
      <c r="BY232">
        <v>22.85831851851851</v>
      </c>
      <c r="BZ232">
        <v>107.8995296296296</v>
      </c>
      <c r="CA232">
        <v>84.79143703703703</v>
      </c>
      <c r="CB232">
        <v>0.3985695185185185</v>
      </c>
      <c r="CC232">
        <v>84.03200000000002</v>
      </c>
      <c r="CD232">
        <v>8.954227407407409</v>
      </c>
      <c r="CE232">
        <v>0.8427785185185186</v>
      </c>
      <c r="CF232">
        <v>0.8068633703703703</v>
      </c>
      <c r="CG232">
        <v>4.448998518518518</v>
      </c>
      <c r="CH232">
        <v>3.828618148148148</v>
      </c>
      <c r="CI232">
        <v>1999.948148148148</v>
      </c>
      <c r="CJ232">
        <v>0.9800057777777776</v>
      </c>
      <c r="CK232">
        <v>0.01999386296296297</v>
      </c>
      <c r="CL232">
        <v>0</v>
      </c>
      <c r="CM232">
        <v>2.134025925925926</v>
      </c>
      <c r="CN232">
        <v>0</v>
      </c>
      <c r="CO232">
        <v>4033.701851851852</v>
      </c>
      <c r="CP232">
        <v>17337.81851851852</v>
      </c>
      <c r="CQ232">
        <v>37.26133333333333</v>
      </c>
      <c r="CR232">
        <v>39.71970370370369</v>
      </c>
      <c r="CS232">
        <v>38.08540740740741</v>
      </c>
      <c r="CT232">
        <v>37.79607407407408</v>
      </c>
      <c r="CU232">
        <v>36.92103703703703</v>
      </c>
      <c r="CV232">
        <v>1959.958148148148</v>
      </c>
      <c r="CW232">
        <v>39.98962962962963</v>
      </c>
      <c r="CX232">
        <v>0</v>
      </c>
      <c r="CY232">
        <v>1679509663.5</v>
      </c>
      <c r="CZ232">
        <v>0</v>
      </c>
      <c r="DA232">
        <v>0</v>
      </c>
      <c r="DB232" t="s">
        <v>356</v>
      </c>
      <c r="DC232">
        <v>1679454360.5</v>
      </c>
      <c r="DD232">
        <v>1679454360.5</v>
      </c>
      <c r="DE232">
        <v>0</v>
      </c>
      <c r="DF232">
        <v>-0.152</v>
      </c>
      <c r="DG232">
        <v>-0.046</v>
      </c>
      <c r="DH232">
        <v>3.296</v>
      </c>
      <c r="DI232">
        <v>0.35</v>
      </c>
      <c r="DJ232">
        <v>420</v>
      </c>
      <c r="DK232">
        <v>24</v>
      </c>
      <c r="DL232">
        <v>0.27</v>
      </c>
      <c r="DM232">
        <v>0.09</v>
      </c>
      <c r="DN232">
        <v>22.68502926829268</v>
      </c>
      <c r="DO232">
        <v>2.913978397212565</v>
      </c>
      <c r="DP232">
        <v>0.2901459063096447</v>
      </c>
      <c r="DQ232">
        <v>0</v>
      </c>
      <c r="DR232">
        <v>0.3984286829268293</v>
      </c>
      <c r="DS232">
        <v>0.03025850174215965</v>
      </c>
      <c r="DT232">
        <v>0.01278249912669095</v>
      </c>
      <c r="DU232">
        <v>1</v>
      </c>
      <c r="DV232">
        <v>1</v>
      </c>
      <c r="DW232">
        <v>2</v>
      </c>
      <c r="DX232" t="s">
        <v>357</v>
      </c>
      <c r="DY232">
        <v>2.98009</v>
      </c>
      <c r="DZ232">
        <v>2.72838</v>
      </c>
      <c r="EA232">
        <v>0.0199759</v>
      </c>
      <c r="EB232">
        <v>0.0149222</v>
      </c>
      <c r="EC232">
        <v>0.0538945</v>
      </c>
      <c r="ED232">
        <v>0.0527111</v>
      </c>
      <c r="EE232">
        <v>29424.7</v>
      </c>
      <c r="EF232">
        <v>29196.4</v>
      </c>
      <c r="EG232">
        <v>30551.8</v>
      </c>
      <c r="EH232">
        <v>29883.1</v>
      </c>
      <c r="EI232">
        <v>39895.1</v>
      </c>
      <c r="EJ232">
        <v>37279.1</v>
      </c>
      <c r="EK232">
        <v>46726.2</v>
      </c>
      <c r="EL232">
        <v>44434.8</v>
      </c>
      <c r="EM232">
        <v>1.8806</v>
      </c>
      <c r="EN232">
        <v>1.85665</v>
      </c>
      <c r="EO232">
        <v>0.0406988</v>
      </c>
      <c r="EP232">
        <v>0</v>
      </c>
      <c r="EQ232">
        <v>19.3437</v>
      </c>
      <c r="ER232">
        <v>999.9</v>
      </c>
      <c r="ES232">
        <v>39.1</v>
      </c>
      <c r="ET232">
        <v>30.2</v>
      </c>
      <c r="EU232">
        <v>18.6996</v>
      </c>
      <c r="EV232">
        <v>63.7311</v>
      </c>
      <c r="EW232">
        <v>23.2051</v>
      </c>
      <c r="EX232">
        <v>1</v>
      </c>
      <c r="EY232">
        <v>-0.0488948</v>
      </c>
      <c r="EZ232">
        <v>5.2903</v>
      </c>
      <c r="FA232">
        <v>20.1281</v>
      </c>
      <c r="FB232">
        <v>5.23212</v>
      </c>
      <c r="FC232">
        <v>11.9733</v>
      </c>
      <c r="FD232">
        <v>4.97135</v>
      </c>
      <c r="FE232">
        <v>3.2895</v>
      </c>
      <c r="FF232">
        <v>9999</v>
      </c>
      <c r="FG232">
        <v>9999</v>
      </c>
      <c r="FH232">
        <v>9999</v>
      </c>
      <c r="FI232">
        <v>999.9</v>
      </c>
      <c r="FJ232">
        <v>4.97291</v>
      </c>
      <c r="FK232">
        <v>1.87707</v>
      </c>
      <c r="FL232">
        <v>1.87515</v>
      </c>
      <c r="FM232">
        <v>1.87797</v>
      </c>
      <c r="FN232">
        <v>1.87469</v>
      </c>
      <c r="FO232">
        <v>1.87832</v>
      </c>
      <c r="FP232">
        <v>1.87536</v>
      </c>
      <c r="FQ232">
        <v>1.87653</v>
      </c>
      <c r="FR232">
        <v>0</v>
      </c>
      <c r="FS232">
        <v>0</v>
      </c>
      <c r="FT232">
        <v>0</v>
      </c>
      <c r="FU232">
        <v>0</v>
      </c>
      <c r="FV232" t="s">
        <v>358</v>
      </c>
      <c r="FW232" t="s">
        <v>359</v>
      </c>
      <c r="FX232" t="s">
        <v>360</v>
      </c>
      <c r="FY232" t="s">
        <v>360</v>
      </c>
      <c r="FZ232" t="s">
        <v>360</v>
      </c>
      <c r="GA232" t="s">
        <v>360</v>
      </c>
      <c r="GB232">
        <v>0</v>
      </c>
      <c r="GC232">
        <v>100</v>
      </c>
      <c r="GD232">
        <v>100</v>
      </c>
      <c r="GE232">
        <v>2.316</v>
      </c>
      <c r="GF232">
        <v>0.0776</v>
      </c>
      <c r="GG232">
        <v>1.972114183739502</v>
      </c>
      <c r="GH232">
        <v>0.004449671774874308</v>
      </c>
      <c r="GI232">
        <v>-1.829466635312074E-06</v>
      </c>
      <c r="GJ232">
        <v>4.661545964856727E-10</v>
      </c>
      <c r="GK232">
        <v>0.005649818396270764</v>
      </c>
      <c r="GL232">
        <v>0.003047750899037379</v>
      </c>
      <c r="GM232">
        <v>0.0005145890388989142</v>
      </c>
      <c r="GN232">
        <v>-5.930110997495773E-07</v>
      </c>
      <c r="GO232">
        <v>0</v>
      </c>
      <c r="GP232">
        <v>2134</v>
      </c>
      <c r="GQ232">
        <v>1</v>
      </c>
      <c r="GR232">
        <v>23</v>
      </c>
      <c r="GS232">
        <v>921.2</v>
      </c>
      <c r="GT232">
        <v>921.2</v>
      </c>
      <c r="GU232">
        <v>0.26123</v>
      </c>
      <c r="GV232">
        <v>2.60254</v>
      </c>
      <c r="GW232">
        <v>1.39893</v>
      </c>
      <c r="GX232">
        <v>2.34131</v>
      </c>
      <c r="GY232">
        <v>1.44897</v>
      </c>
      <c r="GZ232">
        <v>2.46826</v>
      </c>
      <c r="HA232">
        <v>36.4814</v>
      </c>
      <c r="HB232">
        <v>24.0175</v>
      </c>
      <c r="HC232">
        <v>18</v>
      </c>
      <c r="HD232">
        <v>490.068</v>
      </c>
      <c r="HE232">
        <v>446.198</v>
      </c>
      <c r="HF232">
        <v>13.6244</v>
      </c>
      <c r="HG232">
        <v>26.1721</v>
      </c>
      <c r="HH232">
        <v>29.9999</v>
      </c>
      <c r="HI232">
        <v>25.9733</v>
      </c>
      <c r="HJ232">
        <v>26.0343</v>
      </c>
      <c r="HK232">
        <v>5.1203</v>
      </c>
      <c r="HL232">
        <v>48.5282</v>
      </c>
      <c r="HM232">
        <v>58.8353</v>
      </c>
      <c r="HN232">
        <v>13.6258</v>
      </c>
      <c r="HO232">
        <v>32.0448</v>
      </c>
      <c r="HP232">
        <v>9.043049999999999</v>
      </c>
      <c r="HQ232">
        <v>100.988</v>
      </c>
      <c r="HR232">
        <v>102.18</v>
      </c>
    </row>
    <row r="233" spans="1:226">
      <c r="A233">
        <v>217</v>
      </c>
      <c r="B233">
        <v>1679509730.6</v>
      </c>
      <c r="C233">
        <v>4474.5</v>
      </c>
      <c r="D233" t="s">
        <v>794</v>
      </c>
      <c r="E233" t="s">
        <v>795</v>
      </c>
      <c r="F233">
        <v>5</v>
      </c>
      <c r="G233" t="s">
        <v>353</v>
      </c>
      <c r="H233" t="s">
        <v>747</v>
      </c>
      <c r="I233">
        <v>1679509722.599999</v>
      </c>
      <c r="J233">
        <f>(K233)/1000</f>
        <v>0</v>
      </c>
      <c r="K233">
        <f>IF(BF233, AN233, AH233)</f>
        <v>0</v>
      </c>
      <c r="L233">
        <f>IF(BF233, AI233, AG233)</f>
        <v>0</v>
      </c>
      <c r="M233">
        <f>BH233 - IF(AU233&gt;1, L233*BB233*100.0/(AW233*BV233), 0)</f>
        <v>0</v>
      </c>
      <c r="N233">
        <f>((T233-J233/2)*M233-L233)/(T233+J233/2)</f>
        <v>0</v>
      </c>
      <c r="O233">
        <f>N233*(BO233+BP233)/1000.0</f>
        <v>0</v>
      </c>
      <c r="P233">
        <f>(BH233 - IF(AU233&gt;1, L233*BB233*100.0/(AW233*BV233), 0))*(BO233+BP233)/1000.0</f>
        <v>0</v>
      </c>
      <c r="Q233">
        <f>2.0/((1/S233-1/R233)+SIGN(S233)*SQRT((1/S233-1/R233)*(1/S233-1/R233) + 4*BC233/((BC233+1)*(BC233+1))*(2*1/S233*1/R233-1/R233*1/R233)))</f>
        <v>0</v>
      </c>
      <c r="R233">
        <f>IF(LEFT(BD233,1)&lt;&gt;"0",IF(LEFT(BD233,1)="1",3.0,BE233),$D$5+$E$5*(BV233*BO233/($K$5*1000))+$F$5*(BV233*BO233/($K$5*1000))*MAX(MIN(BB233,$J$5),$I$5)*MAX(MIN(BB233,$J$5),$I$5)+$G$5*MAX(MIN(BB233,$J$5),$I$5)*(BV233*BO233/($K$5*1000))+$H$5*(BV233*BO233/($K$5*1000))*(BV233*BO233/($K$5*1000)))</f>
        <v>0</v>
      </c>
      <c r="S233">
        <f>J233*(1000-(1000*0.61365*exp(17.502*W233/(240.97+W233))/(BO233+BP233)+BJ233)/2)/(1000*0.61365*exp(17.502*W233/(240.97+W233))/(BO233+BP233)-BJ233)</f>
        <v>0</v>
      </c>
      <c r="T233">
        <f>1/((BC233+1)/(Q233/1.6)+1/(R233/1.37)) + BC233/((BC233+1)/(Q233/1.6) + BC233/(R233/1.37))</f>
        <v>0</v>
      </c>
      <c r="U233">
        <f>(AX233*BA233)</f>
        <v>0</v>
      </c>
      <c r="V233">
        <f>(BQ233+(U233+2*0.95*5.67E-8*(((BQ233+$B$7)+273)^4-(BQ233+273)^4)-44100*J233)/(1.84*29.3*R233+8*0.95*5.67E-8*(BQ233+273)^3))</f>
        <v>0</v>
      </c>
      <c r="W233">
        <f>($C$7*BR233+$D$7*BS233+$E$7*V233)</f>
        <v>0</v>
      </c>
      <c r="X233">
        <f>0.61365*exp(17.502*W233/(240.97+W233))</f>
        <v>0</v>
      </c>
      <c r="Y233">
        <f>(Z233/AA233*100)</f>
        <v>0</v>
      </c>
      <c r="Z233">
        <f>BJ233*(BO233+BP233)/1000</f>
        <v>0</v>
      </c>
      <c r="AA233">
        <f>0.61365*exp(17.502*BQ233/(240.97+BQ233))</f>
        <v>0</v>
      </c>
      <c r="AB233">
        <f>(X233-BJ233*(BO233+BP233)/1000)</f>
        <v>0</v>
      </c>
      <c r="AC233">
        <f>(-J233*44100)</f>
        <v>0</v>
      </c>
      <c r="AD233">
        <f>2*29.3*R233*0.92*(BQ233-W233)</f>
        <v>0</v>
      </c>
      <c r="AE233">
        <f>2*0.95*5.67E-8*(((BQ233+$B$7)+273)^4-(W233+273)^4)</f>
        <v>0</v>
      </c>
      <c r="AF233">
        <f>U233+AE233+AC233+AD233</f>
        <v>0</v>
      </c>
      <c r="AG233">
        <f>BN233*AU233*(BI233-BH233*(1000-AU233*BK233)/(1000-AU233*BJ233))/(100*BB233)</f>
        <v>0</v>
      </c>
      <c r="AH233">
        <f>1000*BN233*AU233*(BJ233-BK233)/(100*BB233*(1000-AU233*BJ233))</f>
        <v>0</v>
      </c>
      <c r="AI233">
        <f>(AJ233 - AK233 - BO233*1E3/(8.314*(BQ233+273.15)) * AM233/BN233 * AL233) * BN233/(100*BB233) * (1000 - BK233)/1000</f>
        <v>0</v>
      </c>
      <c r="AJ233">
        <v>423.8681332452371</v>
      </c>
      <c r="AK233">
        <v>420.3348484848485</v>
      </c>
      <c r="AL233">
        <v>-0.0009888376498576673</v>
      </c>
      <c r="AM233">
        <v>63.74903472312772</v>
      </c>
      <c r="AN233">
        <f>(AP233 - AO233 + BO233*1E3/(8.314*(BQ233+273.15)) * AR233/BN233 * AQ233) * BN233/(100*BB233) * 1000/(1000 - AP233)</f>
        <v>0</v>
      </c>
      <c r="AO233">
        <v>8.976834403900215</v>
      </c>
      <c r="AP233">
        <v>9.369255939393936</v>
      </c>
      <c r="AQ233">
        <v>-5.680961081407494E-06</v>
      </c>
      <c r="AR233">
        <v>101.983239414424</v>
      </c>
      <c r="AS233">
        <v>2</v>
      </c>
      <c r="AT233">
        <v>0</v>
      </c>
      <c r="AU233">
        <f>IF(AS233*$H$13&gt;=AW233,1.0,(AW233/(AW233-AS233*$H$13)))</f>
        <v>0</v>
      </c>
      <c r="AV233">
        <f>(AU233-1)*100</f>
        <v>0</v>
      </c>
      <c r="AW233">
        <f>MAX(0,($B$13+$C$13*BV233)/(1+$D$13*BV233)*BO233/(BQ233+273)*$E$13)</f>
        <v>0</v>
      </c>
      <c r="AX233">
        <f>$B$11*BW233+$C$11*BX233+$F$11*CI233*(1-CL233)</f>
        <v>0</v>
      </c>
      <c r="AY233">
        <f>AX233*AZ233</f>
        <v>0</v>
      </c>
      <c r="AZ233">
        <f>($B$11*$D$9+$C$11*$D$9+$F$11*((CV233+CN233)/MAX(CV233+CN233+CW233, 0.1)*$I$9+CW233/MAX(CV233+CN233+CW233, 0.1)*$J$9))/($B$11+$C$11+$F$11)</f>
        <v>0</v>
      </c>
      <c r="BA233">
        <f>($B$11*$K$9+$C$11*$K$9+$F$11*((CV233+CN233)/MAX(CV233+CN233+CW233, 0.1)*$P$9+CW233/MAX(CV233+CN233+CW233, 0.1)*$Q$9))/($B$11+$C$11+$F$11)</f>
        <v>0</v>
      </c>
      <c r="BB233">
        <v>1.91</v>
      </c>
      <c r="BC233">
        <v>0.5</v>
      </c>
      <c r="BD233" t="s">
        <v>355</v>
      </c>
      <c r="BE233">
        <v>2</v>
      </c>
      <c r="BF233" t="b">
        <v>1</v>
      </c>
      <c r="BG233">
        <v>1679509722.599999</v>
      </c>
      <c r="BH233">
        <v>416.4158387096774</v>
      </c>
      <c r="BI233">
        <v>420.113</v>
      </c>
      <c r="BJ233">
        <v>9.368514516129032</v>
      </c>
      <c r="BK233">
        <v>8.990914516129031</v>
      </c>
      <c r="BL233">
        <v>412.8855806451613</v>
      </c>
      <c r="BM233">
        <v>9.290608387096775</v>
      </c>
      <c r="BN233">
        <v>500.0746774193548</v>
      </c>
      <c r="BO233">
        <v>90.11136129032259</v>
      </c>
      <c r="BP233">
        <v>0.09995871935483873</v>
      </c>
      <c r="BQ233">
        <v>19.01402580645161</v>
      </c>
      <c r="BR233">
        <v>20.01545161290323</v>
      </c>
      <c r="BS233">
        <v>999.9000000000003</v>
      </c>
      <c r="BT233">
        <v>0</v>
      </c>
      <c r="BU233">
        <v>0</v>
      </c>
      <c r="BV233">
        <v>10006.85516129032</v>
      </c>
      <c r="BW233">
        <v>0</v>
      </c>
      <c r="BX233">
        <v>9.32272</v>
      </c>
      <c r="BY233">
        <v>-3.697106774193548</v>
      </c>
      <c r="BZ233">
        <v>420.3539677419354</v>
      </c>
      <c r="CA233">
        <v>423.9244838709677</v>
      </c>
      <c r="CB233">
        <v>0.3775996451612904</v>
      </c>
      <c r="CC233">
        <v>420.113</v>
      </c>
      <c r="CD233">
        <v>8.990914516129031</v>
      </c>
      <c r="CE233">
        <v>0.84420964516129</v>
      </c>
      <c r="CF233">
        <v>0.810183612903226</v>
      </c>
      <c r="CG233">
        <v>4.473230322580645</v>
      </c>
      <c r="CH233">
        <v>3.886980322580645</v>
      </c>
      <c r="CI233">
        <v>1999.995161290323</v>
      </c>
      <c r="CJ233">
        <v>0.9800005806451614</v>
      </c>
      <c r="CK233">
        <v>0.019999</v>
      </c>
      <c r="CL233">
        <v>0</v>
      </c>
      <c r="CM233">
        <v>2.075393548387097</v>
      </c>
      <c r="CN233">
        <v>0</v>
      </c>
      <c r="CO233">
        <v>3957.988387096774</v>
      </c>
      <c r="CP233">
        <v>17338.19032258064</v>
      </c>
      <c r="CQ233">
        <v>39.33454838709676</v>
      </c>
      <c r="CR233">
        <v>41.32238709677419</v>
      </c>
      <c r="CS233">
        <v>39.69132258064515</v>
      </c>
      <c r="CT233">
        <v>39.85058064516128</v>
      </c>
      <c r="CU233">
        <v>38.51790322580645</v>
      </c>
      <c r="CV233">
        <v>1959.995161290323</v>
      </c>
      <c r="CW233">
        <v>40</v>
      </c>
      <c r="CX233">
        <v>0</v>
      </c>
      <c r="CY233">
        <v>1679509760.7</v>
      </c>
      <c r="CZ233">
        <v>0</v>
      </c>
      <c r="DA233">
        <v>0</v>
      </c>
      <c r="DB233" t="s">
        <v>356</v>
      </c>
      <c r="DC233">
        <v>1679454360.5</v>
      </c>
      <c r="DD233">
        <v>1679454360.5</v>
      </c>
      <c r="DE233">
        <v>0</v>
      </c>
      <c r="DF233">
        <v>-0.152</v>
      </c>
      <c r="DG233">
        <v>-0.046</v>
      </c>
      <c r="DH233">
        <v>3.296</v>
      </c>
      <c r="DI233">
        <v>0.35</v>
      </c>
      <c r="DJ233">
        <v>420</v>
      </c>
      <c r="DK233">
        <v>24</v>
      </c>
      <c r="DL233">
        <v>0.27</v>
      </c>
      <c r="DM233">
        <v>0.09</v>
      </c>
      <c r="DN233">
        <v>-3.7108855</v>
      </c>
      <c r="DO233">
        <v>0.253319099437158</v>
      </c>
      <c r="DP233">
        <v>0.04328427635700981</v>
      </c>
      <c r="DQ233">
        <v>0</v>
      </c>
      <c r="DR233">
        <v>0.381003</v>
      </c>
      <c r="DS233">
        <v>0.006662724202626619</v>
      </c>
      <c r="DT233">
        <v>0.01286701475867655</v>
      </c>
      <c r="DU233">
        <v>1</v>
      </c>
      <c r="DV233">
        <v>1</v>
      </c>
      <c r="DW233">
        <v>2</v>
      </c>
      <c r="DX233" t="s">
        <v>357</v>
      </c>
      <c r="DY233">
        <v>2.98003</v>
      </c>
      <c r="DZ233">
        <v>2.72814</v>
      </c>
      <c r="EA233">
        <v>0.084818</v>
      </c>
      <c r="EB233">
        <v>0.08639330000000001</v>
      </c>
      <c r="EC233">
        <v>0.0540042</v>
      </c>
      <c r="ED233">
        <v>0.0527946</v>
      </c>
      <c r="EE233">
        <v>27480.6</v>
      </c>
      <c r="EF233">
        <v>27080.5</v>
      </c>
      <c r="EG233">
        <v>30554.7</v>
      </c>
      <c r="EH233">
        <v>29885.7</v>
      </c>
      <c r="EI233">
        <v>39898.4</v>
      </c>
      <c r="EJ233">
        <v>37284.5</v>
      </c>
      <c r="EK233">
        <v>46729.9</v>
      </c>
      <c r="EL233">
        <v>44439.2</v>
      </c>
      <c r="EM233">
        <v>1.88065</v>
      </c>
      <c r="EN233">
        <v>1.8579</v>
      </c>
      <c r="EO233">
        <v>0.0455417</v>
      </c>
      <c r="EP233">
        <v>0</v>
      </c>
      <c r="EQ233">
        <v>19.2703</v>
      </c>
      <c r="ER233">
        <v>999.9</v>
      </c>
      <c r="ES233">
        <v>37.1</v>
      </c>
      <c r="ET233">
        <v>30.3</v>
      </c>
      <c r="EU233">
        <v>17.8455</v>
      </c>
      <c r="EV233">
        <v>63.6311</v>
      </c>
      <c r="EW233">
        <v>23.1651</v>
      </c>
      <c r="EX233">
        <v>1</v>
      </c>
      <c r="EY233">
        <v>-0.054784</v>
      </c>
      <c r="EZ233">
        <v>5.11588</v>
      </c>
      <c r="FA233">
        <v>20.1339</v>
      </c>
      <c r="FB233">
        <v>5.23571</v>
      </c>
      <c r="FC233">
        <v>11.9724</v>
      </c>
      <c r="FD233">
        <v>4.97235</v>
      </c>
      <c r="FE233">
        <v>3.29025</v>
      </c>
      <c r="FF233">
        <v>9999</v>
      </c>
      <c r="FG233">
        <v>9999</v>
      </c>
      <c r="FH233">
        <v>9999</v>
      </c>
      <c r="FI233">
        <v>999.9</v>
      </c>
      <c r="FJ233">
        <v>4.9729</v>
      </c>
      <c r="FK233">
        <v>1.87704</v>
      </c>
      <c r="FL233">
        <v>1.87513</v>
      </c>
      <c r="FM233">
        <v>1.87792</v>
      </c>
      <c r="FN233">
        <v>1.87466</v>
      </c>
      <c r="FO233">
        <v>1.87832</v>
      </c>
      <c r="FP233">
        <v>1.87536</v>
      </c>
      <c r="FQ233">
        <v>1.87651</v>
      </c>
      <c r="FR233">
        <v>0</v>
      </c>
      <c r="FS233">
        <v>0</v>
      </c>
      <c r="FT233">
        <v>0</v>
      </c>
      <c r="FU233">
        <v>0</v>
      </c>
      <c r="FV233" t="s">
        <v>358</v>
      </c>
      <c r="FW233" t="s">
        <v>359</v>
      </c>
      <c r="FX233" t="s">
        <v>360</v>
      </c>
      <c r="FY233" t="s">
        <v>360</v>
      </c>
      <c r="FZ233" t="s">
        <v>360</v>
      </c>
      <c r="GA233" t="s">
        <v>360</v>
      </c>
      <c r="GB233">
        <v>0</v>
      </c>
      <c r="GC233">
        <v>100</v>
      </c>
      <c r="GD233">
        <v>100</v>
      </c>
      <c r="GE233">
        <v>3.53</v>
      </c>
      <c r="GF233">
        <v>0.0779</v>
      </c>
      <c r="GG233">
        <v>1.972114183739502</v>
      </c>
      <c r="GH233">
        <v>0.004449671774874308</v>
      </c>
      <c r="GI233">
        <v>-1.829466635312074E-06</v>
      </c>
      <c r="GJ233">
        <v>4.661545964856727E-10</v>
      </c>
      <c r="GK233">
        <v>0.005649818396270764</v>
      </c>
      <c r="GL233">
        <v>0.003047750899037379</v>
      </c>
      <c r="GM233">
        <v>0.0005145890388989142</v>
      </c>
      <c r="GN233">
        <v>-5.930110997495773E-07</v>
      </c>
      <c r="GO233">
        <v>0</v>
      </c>
      <c r="GP233">
        <v>2134</v>
      </c>
      <c r="GQ233">
        <v>1</v>
      </c>
      <c r="GR233">
        <v>23</v>
      </c>
      <c r="GS233">
        <v>922.8</v>
      </c>
      <c r="GT233">
        <v>922.8</v>
      </c>
      <c r="GU233">
        <v>1.10229</v>
      </c>
      <c r="GV233">
        <v>2.56958</v>
      </c>
      <c r="GW233">
        <v>1.39893</v>
      </c>
      <c r="GX233">
        <v>2.34009</v>
      </c>
      <c r="GY233">
        <v>1.44897</v>
      </c>
      <c r="GZ233">
        <v>2.45972</v>
      </c>
      <c r="HA233">
        <v>36.4814</v>
      </c>
      <c r="HB233">
        <v>24.0175</v>
      </c>
      <c r="HC233">
        <v>18</v>
      </c>
      <c r="HD233">
        <v>489.942</v>
      </c>
      <c r="HE233">
        <v>446.866</v>
      </c>
      <c r="HF233">
        <v>13.6177</v>
      </c>
      <c r="HG233">
        <v>26.1055</v>
      </c>
      <c r="HH233">
        <v>30</v>
      </c>
      <c r="HI233">
        <v>25.9514</v>
      </c>
      <c r="HJ233">
        <v>26.0212</v>
      </c>
      <c r="HK233">
        <v>22.0995</v>
      </c>
      <c r="HL233">
        <v>46.0111</v>
      </c>
      <c r="HM233">
        <v>54.6396</v>
      </c>
      <c r="HN233">
        <v>13.6073</v>
      </c>
      <c r="HO233">
        <v>426.777</v>
      </c>
      <c r="HP233">
        <v>9.05963</v>
      </c>
      <c r="HQ233">
        <v>100.997</v>
      </c>
      <c r="HR233">
        <v>102.189</v>
      </c>
    </row>
    <row r="234" spans="1:226">
      <c r="A234">
        <v>218</v>
      </c>
      <c r="B234">
        <v>1679509735.6</v>
      </c>
      <c r="C234">
        <v>4479.5</v>
      </c>
      <c r="D234" t="s">
        <v>796</v>
      </c>
      <c r="E234" t="s">
        <v>797</v>
      </c>
      <c r="F234">
        <v>5</v>
      </c>
      <c r="G234" t="s">
        <v>353</v>
      </c>
      <c r="H234" t="s">
        <v>747</v>
      </c>
      <c r="I234">
        <v>1679509727.755172</v>
      </c>
      <c r="J234">
        <f>(K234)/1000</f>
        <v>0</v>
      </c>
      <c r="K234">
        <f>IF(BF234, AN234, AH234)</f>
        <v>0</v>
      </c>
      <c r="L234">
        <f>IF(BF234, AI234, AG234)</f>
        <v>0</v>
      </c>
      <c r="M234">
        <f>BH234 - IF(AU234&gt;1, L234*BB234*100.0/(AW234*BV234), 0)</f>
        <v>0</v>
      </c>
      <c r="N234">
        <f>((T234-J234/2)*M234-L234)/(T234+J234/2)</f>
        <v>0</v>
      </c>
      <c r="O234">
        <f>N234*(BO234+BP234)/1000.0</f>
        <v>0</v>
      </c>
      <c r="P234">
        <f>(BH234 - IF(AU234&gt;1, L234*BB234*100.0/(AW234*BV234), 0))*(BO234+BP234)/1000.0</f>
        <v>0</v>
      </c>
      <c r="Q234">
        <f>2.0/((1/S234-1/R234)+SIGN(S234)*SQRT((1/S234-1/R234)*(1/S234-1/R234) + 4*BC234/((BC234+1)*(BC234+1))*(2*1/S234*1/R234-1/R234*1/R234)))</f>
        <v>0</v>
      </c>
      <c r="R234">
        <f>IF(LEFT(BD234,1)&lt;&gt;"0",IF(LEFT(BD234,1)="1",3.0,BE234),$D$5+$E$5*(BV234*BO234/($K$5*1000))+$F$5*(BV234*BO234/($K$5*1000))*MAX(MIN(BB234,$J$5),$I$5)*MAX(MIN(BB234,$J$5),$I$5)+$G$5*MAX(MIN(BB234,$J$5),$I$5)*(BV234*BO234/($K$5*1000))+$H$5*(BV234*BO234/($K$5*1000))*(BV234*BO234/($K$5*1000)))</f>
        <v>0</v>
      </c>
      <c r="S234">
        <f>J234*(1000-(1000*0.61365*exp(17.502*W234/(240.97+W234))/(BO234+BP234)+BJ234)/2)/(1000*0.61365*exp(17.502*W234/(240.97+W234))/(BO234+BP234)-BJ234)</f>
        <v>0</v>
      </c>
      <c r="T234">
        <f>1/((BC234+1)/(Q234/1.6)+1/(R234/1.37)) + BC234/((BC234+1)/(Q234/1.6) + BC234/(R234/1.37))</f>
        <v>0</v>
      </c>
      <c r="U234">
        <f>(AX234*BA234)</f>
        <v>0</v>
      </c>
      <c r="V234">
        <f>(BQ234+(U234+2*0.95*5.67E-8*(((BQ234+$B$7)+273)^4-(BQ234+273)^4)-44100*J234)/(1.84*29.3*R234+8*0.95*5.67E-8*(BQ234+273)^3))</f>
        <v>0</v>
      </c>
      <c r="W234">
        <f>($C$7*BR234+$D$7*BS234+$E$7*V234)</f>
        <v>0</v>
      </c>
      <c r="X234">
        <f>0.61365*exp(17.502*W234/(240.97+W234))</f>
        <v>0</v>
      </c>
      <c r="Y234">
        <f>(Z234/AA234*100)</f>
        <v>0</v>
      </c>
      <c r="Z234">
        <f>BJ234*(BO234+BP234)/1000</f>
        <v>0</v>
      </c>
      <c r="AA234">
        <f>0.61365*exp(17.502*BQ234/(240.97+BQ234))</f>
        <v>0</v>
      </c>
      <c r="AB234">
        <f>(X234-BJ234*(BO234+BP234)/1000)</f>
        <v>0</v>
      </c>
      <c r="AC234">
        <f>(-J234*44100)</f>
        <v>0</v>
      </c>
      <c r="AD234">
        <f>2*29.3*R234*0.92*(BQ234-W234)</f>
        <v>0</v>
      </c>
      <c r="AE234">
        <f>2*0.95*5.67E-8*(((BQ234+$B$7)+273)^4-(W234+273)^4)</f>
        <v>0</v>
      </c>
      <c r="AF234">
        <f>U234+AE234+AC234+AD234</f>
        <v>0</v>
      </c>
      <c r="AG234">
        <f>BN234*AU234*(BI234-BH234*(1000-AU234*BK234)/(1000-AU234*BJ234))/(100*BB234)</f>
        <v>0</v>
      </c>
      <c r="AH234">
        <f>1000*BN234*AU234*(BJ234-BK234)/(100*BB234*(1000-AU234*BJ234))</f>
        <v>0</v>
      </c>
      <c r="AI234">
        <f>(AJ234 - AK234 - BO234*1E3/(8.314*(BQ234+273.15)) * AM234/BN234 * AL234) * BN234/(100*BB234) * (1000 - BK234)/1000</f>
        <v>0</v>
      </c>
      <c r="AJ234">
        <v>423.9389410423859</v>
      </c>
      <c r="AK234">
        <v>420.4215818181816</v>
      </c>
      <c r="AL234">
        <v>0.02867279145477373</v>
      </c>
      <c r="AM234">
        <v>63.74903472312772</v>
      </c>
      <c r="AN234">
        <f>(AP234 - AO234 + BO234*1E3/(8.314*(BQ234+273.15)) * AR234/BN234 * AQ234) * BN234/(100*BB234) * 1000/(1000 - AP234)</f>
        <v>0</v>
      </c>
      <c r="AO234">
        <v>8.98696823392468</v>
      </c>
      <c r="AP234">
        <v>9.363679030303034</v>
      </c>
      <c r="AQ234">
        <v>-6.724112709376936E-06</v>
      </c>
      <c r="AR234">
        <v>101.983239414424</v>
      </c>
      <c r="AS234">
        <v>2</v>
      </c>
      <c r="AT234">
        <v>0</v>
      </c>
      <c r="AU234">
        <f>IF(AS234*$H$13&gt;=AW234,1.0,(AW234/(AW234-AS234*$H$13)))</f>
        <v>0</v>
      </c>
      <c r="AV234">
        <f>(AU234-1)*100</f>
        <v>0</v>
      </c>
      <c r="AW234">
        <f>MAX(0,($B$13+$C$13*BV234)/(1+$D$13*BV234)*BO234/(BQ234+273)*$E$13)</f>
        <v>0</v>
      </c>
      <c r="AX234">
        <f>$B$11*BW234+$C$11*BX234+$F$11*CI234*(1-CL234)</f>
        <v>0</v>
      </c>
      <c r="AY234">
        <f>AX234*AZ234</f>
        <v>0</v>
      </c>
      <c r="AZ234">
        <f>($B$11*$D$9+$C$11*$D$9+$F$11*((CV234+CN234)/MAX(CV234+CN234+CW234, 0.1)*$I$9+CW234/MAX(CV234+CN234+CW234, 0.1)*$J$9))/($B$11+$C$11+$F$11)</f>
        <v>0</v>
      </c>
      <c r="BA234">
        <f>($B$11*$K$9+$C$11*$K$9+$F$11*((CV234+CN234)/MAX(CV234+CN234+CW234, 0.1)*$P$9+CW234/MAX(CV234+CN234+CW234, 0.1)*$Q$9))/($B$11+$C$11+$F$11)</f>
        <v>0</v>
      </c>
      <c r="BB234">
        <v>1.91</v>
      </c>
      <c r="BC234">
        <v>0.5</v>
      </c>
      <c r="BD234" t="s">
        <v>355</v>
      </c>
      <c r="BE234">
        <v>2</v>
      </c>
      <c r="BF234" t="b">
        <v>1</v>
      </c>
      <c r="BG234">
        <v>1679509727.755172</v>
      </c>
      <c r="BH234">
        <v>416.4180344827586</v>
      </c>
      <c r="BI234">
        <v>420.2665172413793</v>
      </c>
      <c r="BJ234">
        <v>9.369381724137931</v>
      </c>
      <c r="BK234">
        <v>8.987247931034483</v>
      </c>
      <c r="BL234">
        <v>412.8877586206896</v>
      </c>
      <c r="BM234">
        <v>9.291464827586207</v>
      </c>
      <c r="BN234">
        <v>500.0626896551724</v>
      </c>
      <c r="BO234">
        <v>90.11233103448275</v>
      </c>
      <c r="BP234">
        <v>0.09982114482758619</v>
      </c>
      <c r="BQ234">
        <v>19.01787931034483</v>
      </c>
      <c r="BR234">
        <v>20.01849655172414</v>
      </c>
      <c r="BS234">
        <v>999.9000000000002</v>
      </c>
      <c r="BT234">
        <v>0</v>
      </c>
      <c r="BU234">
        <v>0</v>
      </c>
      <c r="BV234">
        <v>10007.24379310345</v>
      </c>
      <c r="BW234">
        <v>0</v>
      </c>
      <c r="BX234">
        <v>9.327952068965518</v>
      </c>
      <c r="BY234">
        <v>-3.848558620689655</v>
      </c>
      <c r="BZ234">
        <v>420.3565172413793</v>
      </c>
      <c r="CA234">
        <v>424.0778965517242</v>
      </c>
      <c r="CB234">
        <v>0.3821336896551725</v>
      </c>
      <c r="CC234">
        <v>420.2665172413793</v>
      </c>
      <c r="CD234">
        <v>8.987247931034483</v>
      </c>
      <c r="CE234">
        <v>0.8442968965517241</v>
      </c>
      <c r="CF234">
        <v>0.8098618275862068</v>
      </c>
      <c r="CG234">
        <v>4.474705517241379</v>
      </c>
      <c r="CH234">
        <v>3.881336551724138</v>
      </c>
      <c r="CI234">
        <v>2000.016896551724</v>
      </c>
      <c r="CJ234">
        <v>0.980001448275862</v>
      </c>
      <c r="CK234">
        <v>0.01999810344827586</v>
      </c>
      <c r="CL234">
        <v>0</v>
      </c>
      <c r="CM234">
        <v>2.084393103448276</v>
      </c>
      <c r="CN234">
        <v>0</v>
      </c>
      <c r="CO234">
        <v>3958.090689655172</v>
      </c>
      <c r="CP234">
        <v>17338.38965517241</v>
      </c>
      <c r="CQ234">
        <v>39.42010344827586</v>
      </c>
      <c r="CR234">
        <v>41.3941724137931</v>
      </c>
      <c r="CS234">
        <v>39.77344827586207</v>
      </c>
      <c r="CT234">
        <v>39.93944827586206</v>
      </c>
      <c r="CU234">
        <v>38.58386206896552</v>
      </c>
      <c r="CV234">
        <v>1960.017586206896</v>
      </c>
      <c r="CW234">
        <v>39.99689655172414</v>
      </c>
      <c r="CX234">
        <v>0</v>
      </c>
      <c r="CY234">
        <v>1679509765.5</v>
      </c>
      <c r="CZ234">
        <v>0</v>
      </c>
      <c r="DA234">
        <v>0</v>
      </c>
      <c r="DB234" t="s">
        <v>356</v>
      </c>
      <c r="DC234">
        <v>1679454360.5</v>
      </c>
      <c r="DD234">
        <v>1679454360.5</v>
      </c>
      <c r="DE234">
        <v>0</v>
      </c>
      <c r="DF234">
        <v>-0.152</v>
      </c>
      <c r="DG234">
        <v>-0.046</v>
      </c>
      <c r="DH234">
        <v>3.296</v>
      </c>
      <c r="DI234">
        <v>0.35</v>
      </c>
      <c r="DJ234">
        <v>420</v>
      </c>
      <c r="DK234">
        <v>24</v>
      </c>
      <c r="DL234">
        <v>0.27</v>
      </c>
      <c r="DM234">
        <v>0.09</v>
      </c>
      <c r="DN234">
        <v>-3.80744725</v>
      </c>
      <c r="DO234">
        <v>-1.761137448405253</v>
      </c>
      <c r="DP234">
        <v>0.3442129126135995</v>
      </c>
      <c r="DQ234">
        <v>0</v>
      </c>
      <c r="DR234">
        <v>0.378532575</v>
      </c>
      <c r="DS234">
        <v>0.06973872045028062</v>
      </c>
      <c r="DT234">
        <v>0.0121234652614001</v>
      </c>
      <c r="DU234">
        <v>1</v>
      </c>
      <c r="DV234">
        <v>1</v>
      </c>
      <c r="DW234">
        <v>2</v>
      </c>
      <c r="DX234" t="s">
        <v>357</v>
      </c>
      <c r="DY234">
        <v>2.98012</v>
      </c>
      <c r="DZ234">
        <v>2.72838</v>
      </c>
      <c r="EA234">
        <v>0.08484609999999999</v>
      </c>
      <c r="EB234">
        <v>0.08679580000000001</v>
      </c>
      <c r="EC234">
        <v>0.0539889</v>
      </c>
      <c r="ED234">
        <v>0.0528832</v>
      </c>
      <c r="EE234">
        <v>27480.6</v>
      </c>
      <c r="EF234">
        <v>27068.2</v>
      </c>
      <c r="EG234">
        <v>30555.7</v>
      </c>
      <c r="EH234">
        <v>29885.3</v>
      </c>
      <c r="EI234">
        <v>39900.1</v>
      </c>
      <c r="EJ234">
        <v>37280.8</v>
      </c>
      <c r="EK234">
        <v>46731.2</v>
      </c>
      <c r="EL234">
        <v>44438.9</v>
      </c>
      <c r="EM234">
        <v>1.88073</v>
      </c>
      <c r="EN234">
        <v>1.85805</v>
      </c>
      <c r="EO234">
        <v>0.0456236</v>
      </c>
      <c r="EP234">
        <v>0</v>
      </c>
      <c r="EQ234">
        <v>19.2673</v>
      </c>
      <c r="ER234">
        <v>999.9</v>
      </c>
      <c r="ES234">
        <v>37</v>
      </c>
      <c r="ET234">
        <v>30.2</v>
      </c>
      <c r="EU234">
        <v>17.6945</v>
      </c>
      <c r="EV234">
        <v>63.6711</v>
      </c>
      <c r="EW234">
        <v>23.1571</v>
      </c>
      <c r="EX234">
        <v>1</v>
      </c>
      <c r="EY234">
        <v>-0.0548577</v>
      </c>
      <c r="EZ234">
        <v>5.15983</v>
      </c>
      <c r="FA234">
        <v>20.132</v>
      </c>
      <c r="FB234">
        <v>5.23167</v>
      </c>
      <c r="FC234">
        <v>11.9721</v>
      </c>
      <c r="FD234">
        <v>4.9713</v>
      </c>
      <c r="FE234">
        <v>3.28945</v>
      </c>
      <c r="FF234">
        <v>9999</v>
      </c>
      <c r="FG234">
        <v>9999</v>
      </c>
      <c r="FH234">
        <v>9999</v>
      </c>
      <c r="FI234">
        <v>999.9</v>
      </c>
      <c r="FJ234">
        <v>4.97292</v>
      </c>
      <c r="FK234">
        <v>1.87713</v>
      </c>
      <c r="FL234">
        <v>1.87516</v>
      </c>
      <c r="FM234">
        <v>1.87798</v>
      </c>
      <c r="FN234">
        <v>1.87469</v>
      </c>
      <c r="FO234">
        <v>1.87836</v>
      </c>
      <c r="FP234">
        <v>1.8754</v>
      </c>
      <c r="FQ234">
        <v>1.87653</v>
      </c>
      <c r="FR234">
        <v>0</v>
      </c>
      <c r="FS234">
        <v>0</v>
      </c>
      <c r="FT234">
        <v>0</v>
      </c>
      <c r="FU234">
        <v>0</v>
      </c>
      <c r="FV234" t="s">
        <v>358</v>
      </c>
      <c r="FW234" t="s">
        <v>359</v>
      </c>
      <c r="FX234" t="s">
        <v>360</v>
      </c>
      <c r="FY234" t="s">
        <v>360</v>
      </c>
      <c r="FZ234" t="s">
        <v>360</v>
      </c>
      <c r="GA234" t="s">
        <v>360</v>
      </c>
      <c r="GB234">
        <v>0</v>
      </c>
      <c r="GC234">
        <v>100</v>
      </c>
      <c r="GD234">
        <v>100</v>
      </c>
      <c r="GE234">
        <v>3.531</v>
      </c>
      <c r="GF234">
        <v>0.0779</v>
      </c>
      <c r="GG234">
        <v>1.972114183739502</v>
      </c>
      <c r="GH234">
        <v>0.004449671774874308</v>
      </c>
      <c r="GI234">
        <v>-1.829466635312074E-06</v>
      </c>
      <c r="GJ234">
        <v>4.661545964856727E-10</v>
      </c>
      <c r="GK234">
        <v>0.005649818396270764</v>
      </c>
      <c r="GL234">
        <v>0.003047750899037379</v>
      </c>
      <c r="GM234">
        <v>0.0005145890388989142</v>
      </c>
      <c r="GN234">
        <v>-5.930110997495773E-07</v>
      </c>
      <c r="GO234">
        <v>0</v>
      </c>
      <c r="GP234">
        <v>2134</v>
      </c>
      <c r="GQ234">
        <v>1</v>
      </c>
      <c r="GR234">
        <v>23</v>
      </c>
      <c r="GS234">
        <v>922.9</v>
      </c>
      <c r="GT234">
        <v>922.9</v>
      </c>
      <c r="GU234">
        <v>1.12671</v>
      </c>
      <c r="GV234">
        <v>2.55981</v>
      </c>
      <c r="GW234">
        <v>1.39893</v>
      </c>
      <c r="GX234">
        <v>2.34009</v>
      </c>
      <c r="GY234">
        <v>1.44897</v>
      </c>
      <c r="GZ234">
        <v>2.48535</v>
      </c>
      <c r="HA234">
        <v>36.4814</v>
      </c>
      <c r="HB234">
        <v>24.0175</v>
      </c>
      <c r="HC234">
        <v>18</v>
      </c>
      <c r="HD234">
        <v>489.969</v>
      </c>
      <c r="HE234">
        <v>446.949</v>
      </c>
      <c r="HF234">
        <v>13.6017</v>
      </c>
      <c r="HG234">
        <v>26.1021</v>
      </c>
      <c r="HH234">
        <v>29.9999</v>
      </c>
      <c r="HI234">
        <v>25.9494</v>
      </c>
      <c r="HJ234">
        <v>26.0199</v>
      </c>
      <c r="HK234">
        <v>22.6369</v>
      </c>
      <c r="HL234">
        <v>46.0111</v>
      </c>
      <c r="HM234">
        <v>54.2524</v>
      </c>
      <c r="HN234">
        <v>13.5831</v>
      </c>
      <c r="HO234">
        <v>440.153</v>
      </c>
      <c r="HP234">
        <v>9.059620000000001</v>
      </c>
      <c r="HQ234">
        <v>101</v>
      </c>
      <c r="HR234">
        <v>102.188</v>
      </c>
    </row>
    <row r="235" spans="1:226">
      <c r="A235">
        <v>219</v>
      </c>
      <c r="B235">
        <v>1679509740.6</v>
      </c>
      <c r="C235">
        <v>4484.5</v>
      </c>
      <c r="D235" t="s">
        <v>798</v>
      </c>
      <c r="E235" t="s">
        <v>799</v>
      </c>
      <c r="F235">
        <v>5</v>
      </c>
      <c r="G235" t="s">
        <v>353</v>
      </c>
      <c r="H235" t="s">
        <v>747</v>
      </c>
      <c r="I235">
        <v>1679509732.832142</v>
      </c>
      <c r="J235">
        <f>(K235)/1000</f>
        <v>0</v>
      </c>
      <c r="K235">
        <f>IF(BF235, AN235, AH235)</f>
        <v>0</v>
      </c>
      <c r="L235">
        <f>IF(BF235, AI235, AG235)</f>
        <v>0</v>
      </c>
      <c r="M235">
        <f>BH235 - IF(AU235&gt;1, L235*BB235*100.0/(AW235*BV235), 0)</f>
        <v>0</v>
      </c>
      <c r="N235">
        <f>((T235-J235/2)*M235-L235)/(T235+J235/2)</f>
        <v>0</v>
      </c>
      <c r="O235">
        <f>N235*(BO235+BP235)/1000.0</f>
        <v>0</v>
      </c>
      <c r="P235">
        <f>(BH235 - IF(AU235&gt;1, L235*BB235*100.0/(AW235*BV235), 0))*(BO235+BP235)/1000.0</f>
        <v>0</v>
      </c>
      <c r="Q235">
        <f>2.0/((1/S235-1/R235)+SIGN(S235)*SQRT((1/S235-1/R235)*(1/S235-1/R235) + 4*BC235/((BC235+1)*(BC235+1))*(2*1/S235*1/R235-1/R235*1/R235)))</f>
        <v>0</v>
      </c>
      <c r="R235">
        <f>IF(LEFT(BD235,1)&lt;&gt;"0",IF(LEFT(BD235,1)="1",3.0,BE235),$D$5+$E$5*(BV235*BO235/($K$5*1000))+$F$5*(BV235*BO235/($K$5*1000))*MAX(MIN(BB235,$J$5),$I$5)*MAX(MIN(BB235,$J$5),$I$5)+$G$5*MAX(MIN(BB235,$J$5),$I$5)*(BV235*BO235/($K$5*1000))+$H$5*(BV235*BO235/($K$5*1000))*(BV235*BO235/($K$5*1000)))</f>
        <v>0</v>
      </c>
      <c r="S235">
        <f>J235*(1000-(1000*0.61365*exp(17.502*W235/(240.97+W235))/(BO235+BP235)+BJ235)/2)/(1000*0.61365*exp(17.502*W235/(240.97+W235))/(BO235+BP235)-BJ235)</f>
        <v>0</v>
      </c>
      <c r="T235">
        <f>1/((BC235+1)/(Q235/1.6)+1/(R235/1.37)) + BC235/((BC235+1)/(Q235/1.6) + BC235/(R235/1.37))</f>
        <v>0</v>
      </c>
      <c r="U235">
        <f>(AX235*BA235)</f>
        <v>0</v>
      </c>
      <c r="V235">
        <f>(BQ235+(U235+2*0.95*5.67E-8*(((BQ235+$B$7)+273)^4-(BQ235+273)^4)-44100*J235)/(1.84*29.3*R235+8*0.95*5.67E-8*(BQ235+273)^3))</f>
        <v>0</v>
      </c>
      <c r="W235">
        <f>($C$7*BR235+$D$7*BS235+$E$7*V235)</f>
        <v>0</v>
      </c>
      <c r="X235">
        <f>0.61365*exp(17.502*W235/(240.97+W235))</f>
        <v>0</v>
      </c>
      <c r="Y235">
        <f>(Z235/AA235*100)</f>
        <v>0</v>
      </c>
      <c r="Z235">
        <f>BJ235*(BO235+BP235)/1000</f>
        <v>0</v>
      </c>
      <c r="AA235">
        <f>0.61365*exp(17.502*BQ235/(240.97+BQ235))</f>
        <v>0</v>
      </c>
      <c r="AB235">
        <f>(X235-BJ235*(BO235+BP235)/1000)</f>
        <v>0</v>
      </c>
      <c r="AC235">
        <f>(-J235*44100)</f>
        <v>0</v>
      </c>
      <c r="AD235">
        <f>2*29.3*R235*0.92*(BQ235-W235)</f>
        <v>0</v>
      </c>
      <c r="AE235">
        <f>2*0.95*5.67E-8*(((BQ235+$B$7)+273)^4-(W235+273)^4)</f>
        <v>0</v>
      </c>
      <c r="AF235">
        <f>U235+AE235+AC235+AD235</f>
        <v>0</v>
      </c>
      <c r="AG235">
        <f>BN235*AU235*(BI235-BH235*(1000-AU235*BK235)/(1000-AU235*BJ235))/(100*BB235)</f>
        <v>0</v>
      </c>
      <c r="AH235">
        <f>1000*BN235*AU235*(BJ235-BK235)/(100*BB235*(1000-AU235*BJ235))</f>
        <v>0</v>
      </c>
      <c r="AI235">
        <f>(AJ235 - AK235 - BO235*1E3/(8.314*(BQ235+273.15)) * AM235/BN235 * AL235) * BN235/(100*BB235) * (1000 - BK235)/1000</f>
        <v>0</v>
      </c>
      <c r="AJ235">
        <v>431.2549589983668</v>
      </c>
      <c r="AK235">
        <v>423.7727878787882</v>
      </c>
      <c r="AL235">
        <v>0.8399403548910749</v>
      </c>
      <c r="AM235">
        <v>63.74903472312772</v>
      </c>
      <c r="AN235">
        <f>(AP235 - AO235 + BO235*1E3/(8.314*(BQ235+273.15)) * AR235/BN235 * AQ235) * BN235/(100*BB235) * 1000/(1000 - AP235)</f>
        <v>0</v>
      </c>
      <c r="AO235">
        <v>8.972040113945251</v>
      </c>
      <c r="AP235">
        <v>9.361149272727273</v>
      </c>
      <c r="AQ235">
        <v>-5.477266657171298E-06</v>
      </c>
      <c r="AR235">
        <v>101.983239414424</v>
      </c>
      <c r="AS235">
        <v>2</v>
      </c>
      <c r="AT235">
        <v>0</v>
      </c>
      <c r="AU235">
        <f>IF(AS235*$H$13&gt;=AW235,1.0,(AW235/(AW235-AS235*$H$13)))</f>
        <v>0</v>
      </c>
      <c r="AV235">
        <f>(AU235-1)*100</f>
        <v>0</v>
      </c>
      <c r="AW235">
        <f>MAX(0,($B$13+$C$13*BV235)/(1+$D$13*BV235)*BO235/(BQ235+273)*$E$13)</f>
        <v>0</v>
      </c>
      <c r="AX235">
        <f>$B$11*BW235+$C$11*BX235+$F$11*CI235*(1-CL235)</f>
        <v>0</v>
      </c>
      <c r="AY235">
        <f>AX235*AZ235</f>
        <v>0</v>
      </c>
      <c r="AZ235">
        <f>($B$11*$D$9+$C$11*$D$9+$F$11*((CV235+CN235)/MAX(CV235+CN235+CW235, 0.1)*$I$9+CW235/MAX(CV235+CN235+CW235, 0.1)*$J$9))/($B$11+$C$11+$F$11)</f>
        <v>0</v>
      </c>
      <c r="BA235">
        <f>($B$11*$K$9+$C$11*$K$9+$F$11*((CV235+CN235)/MAX(CV235+CN235+CW235, 0.1)*$P$9+CW235/MAX(CV235+CN235+CW235, 0.1)*$Q$9))/($B$11+$C$11+$F$11)</f>
        <v>0</v>
      </c>
      <c r="BB235">
        <v>1.91</v>
      </c>
      <c r="BC235">
        <v>0.5</v>
      </c>
      <c r="BD235" t="s">
        <v>355</v>
      </c>
      <c r="BE235">
        <v>2</v>
      </c>
      <c r="BF235" t="b">
        <v>1</v>
      </c>
      <c r="BG235">
        <v>1679509732.832142</v>
      </c>
      <c r="BH235">
        <v>416.9083214285715</v>
      </c>
      <c r="BI235">
        <v>422.9788214285714</v>
      </c>
      <c r="BJ235">
        <v>9.366705357142857</v>
      </c>
      <c r="BK235">
        <v>8.980896071428571</v>
      </c>
      <c r="BL235">
        <v>413.3765714285714</v>
      </c>
      <c r="BM235">
        <v>9.288821428571428</v>
      </c>
      <c r="BN235">
        <v>500.0527499999999</v>
      </c>
      <c r="BO235">
        <v>90.11305714285716</v>
      </c>
      <c r="BP235">
        <v>0.0997918</v>
      </c>
      <c r="BQ235">
        <v>19.019775</v>
      </c>
      <c r="BR235">
        <v>20.02081428571429</v>
      </c>
      <c r="BS235">
        <v>999.9000000000002</v>
      </c>
      <c r="BT235">
        <v>0</v>
      </c>
      <c r="BU235">
        <v>0</v>
      </c>
      <c r="BV235">
        <v>10006.85142857143</v>
      </c>
      <c r="BW235">
        <v>0</v>
      </c>
      <c r="BX235">
        <v>9.332571428571429</v>
      </c>
      <c r="BY235">
        <v>-6.070569642857143</v>
      </c>
      <c r="BZ235">
        <v>420.8503214285715</v>
      </c>
      <c r="CA235">
        <v>426.8121071428572</v>
      </c>
      <c r="CB235">
        <v>0.3858088928571429</v>
      </c>
      <c r="CC235">
        <v>422.9788214285714</v>
      </c>
      <c r="CD235">
        <v>8.980896071428571</v>
      </c>
      <c r="CE235">
        <v>0.8440625714285714</v>
      </c>
      <c r="CF235">
        <v>0.809296107142857</v>
      </c>
      <c r="CG235">
        <v>4.470740714285715</v>
      </c>
      <c r="CH235">
        <v>3.871405</v>
      </c>
      <c r="CI235">
        <v>1999.993928571428</v>
      </c>
      <c r="CJ235">
        <v>0.9800019285714285</v>
      </c>
      <c r="CK235">
        <v>0.01999760714285714</v>
      </c>
      <c r="CL235">
        <v>0</v>
      </c>
      <c r="CM235">
        <v>2.037792857142857</v>
      </c>
      <c r="CN235">
        <v>0</v>
      </c>
      <c r="CO235">
        <v>3957.8025</v>
      </c>
      <c r="CP235">
        <v>17338.18928571429</v>
      </c>
      <c r="CQ235">
        <v>39.63146428571428</v>
      </c>
      <c r="CR235">
        <v>41.47074999999999</v>
      </c>
      <c r="CS235">
        <v>39.877</v>
      </c>
      <c r="CT235">
        <v>40.04882142857142</v>
      </c>
      <c r="CU235">
        <v>38.67607142857143</v>
      </c>
      <c r="CV235">
        <v>1959.996785714286</v>
      </c>
      <c r="CW235">
        <v>39.99428571428572</v>
      </c>
      <c r="CX235">
        <v>0</v>
      </c>
      <c r="CY235">
        <v>1679509770.9</v>
      </c>
      <c r="CZ235">
        <v>0</v>
      </c>
      <c r="DA235">
        <v>0</v>
      </c>
      <c r="DB235" t="s">
        <v>356</v>
      </c>
      <c r="DC235">
        <v>1679454360.5</v>
      </c>
      <c r="DD235">
        <v>1679454360.5</v>
      </c>
      <c r="DE235">
        <v>0</v>
      </c>
      <c r="DF235">
        <v>-0.152</v>
      </c>
      <c r="DG235">
        <v>-0.046</v>
      </c>
      <c r="DH235">
        <v>3.296</v>
      </c>
      <c r="DI235">
        <v>0.35</v>
      </c>
      <c r="DJ235">
        <v>420</v>
      </c>
      <c r="DK235">
        <v>24</v>
      </c>
      <c r="DL235">
        <v>0.27</v>
      </c>
      <c r="DM235">
        <v>0.09</v>
      </c>
      <c r="DN235">
        <v>-4.92801675</v>
      </c>
      <c r="DO235">
        <v>-17.86947658536586</v>
      </c>
      <c r="DP235">
        <v>2.392845116082932</v>
      </c>
      <c r="DQ235">
        <v>0</v>
      </c>
      <c r="DR235">
        <v>0.382305125</v>
      </c>
      <c r="DS235">
        <v>0.04890104690431492</v>
      </c>
      <c r="DT235">
        <v>0.01045644277033901</v>
      </c>
      <c r="DU235">
        <v>1</v>
      </c>
      <c r="DV235">
        <v>1</v>
      </c>
      <c r="DW235">
        <v>2</v>
      </c>
      <c r="DX235" t="s">
        <v>357</v>
      </c>
      <c r="DY235">
        <v>2.98015</v>
      </c>
      <c r="DZ235">
        <v>2.72846</v>
      </c>
      <c r="EA235">
        <v>0.08544930000000001</v>
      </c>
      <c r="EB235">
        <v>0.0887487</v>
      </c>
      <c r="EC235">
        <v>0.0539767</v>
      </c>
      <c r="ED235">
        <v>0.0529177</v>
      </c>
      <c r="EE235">
        <v>27462.5</v>
      </c>
      <c r="EF235">
        <v>27010.4</v>
      </c>
      <c r="EG235">
        <v>30555.7</v>
      </c>
      <c r="EH235">
        <v>29885.4</v>
      </c>
      <c r="EI235">
        <v>39900.7</v>
      </c>
      <c r="EJ235">
        <v>37279.4</v>
      </c>
      <c r="EK235">
        <v>46731.2</v>
      </c>
      <c r="EL235">
        <v>44438.7</v>
      </c>
      <c r="EM235">
        <v>1.88142</v>
      </c>
      <c r="EN235">
        <v>1.85795</v>
      </c>
      <c r="EO235">
        <v>0.0454113</v>
      </c>
      <c r="EP235">
        <v>0</v>
      </c>
      <c r="EQ235">
        <v>19.2642</v>
      </c>
      <c r="ER235">
        <v>999.9</v>
      </c>
      <c r="ES235">
        <v>36.9</v>
      </c>
      <c r="ET235">
        <v>30.3</v>
      </c>
      <c r="EU235">
        <v>17.7495</v>
      </c>
      <c r="EV235">
        <v>63.5911</v>
      </c>
      <c r="EW235">
        <v>23.125</v>
      </c>
      <c r="EX235">
        <v>1</v>
      </c>
      <c r="EY235">
        <v>-0.0550229</v>
      </c>
      <c r="EZ235">
        <v>5.19668</v>
      </c>
      <c r="FA235">
        <v>20.1307</v>
      </c>
      <c r="FB235">
        <v>5.23107</v>
      </c>
      <c r="FC235">
        <v>11.9728</v>
      </c>
      <c r="FD235">
        <v>4.97145</v>
      </c>
      <c r="FE235">
        <v>3.2895</v>
      </c>
      <c r="FF235">
        <v>9999</v>
      </c>
      <c r="FG235">
        <v>9999</v>
      </c>
      <c r="FH235">
        <v>9999</v>
      </c>
      <c r="FI235">
        <v>999.9</v>
      </c>
      <c r="FJ235">
        <v>4.97291</v>
      </c>
      <c r="FK235">
        <v>1.87707</v>
      </c>
      <c r="FL235">
        <v>1.87517</v>
      </c>
      <c r="FM235">
        <v>1.87793</v>
      </c>
      <c r="FN235">
        <v>1.87469</v>
      </c>
      <c r="FO235">
        <v>1.87835</v>
      </c>
      <c r="FP235">
        <v>1.87538</v>
      </c>
      <c r="FQ235">
        <v>1.87653</v>
      </c>
      <c r="FR235">
        <v>0</v>
      </c>
      <c r="FS235">
        <v>0</v>
      </c>
      <c r="FT235">
        <v>0</v>
      </c>
      <c r="FU235">
        <v>0</v>
      </c>
      <c r="FV235" t="s">
        <v>358</v>
      </c>
      <c r="FW235" t="s">
        <v>359</v>
      </c>
      <c r="FX235" t="s">
        <v>360</v>
      </c>
      <c r="FY235" t="s">
        <v>360</v>
      </c>
      <c r="FZ235" t="s">
        <v>360</v>
      </c>
      <c r="GA235" t="s">
        <v>360</v>
      </c>
      <c r="GB235">
        <v>0</v>
      </c>
      <c r="GC235">
        <v>100</v>
      </c>
      <c r="GD235">
        <v>100</v>
      </c>
      <c r="GE235">
        <v>3.543</v>
      </c>
      <c r="GF235">
        <v>0.07779999999999999</v>
      </c>
      <c r="GG235">
        <v>1.972114183739502</v>
      </c>
      <c r="GH235">
        <v>0.004449671774874308</v>
      </c>
      <c r="GI235">
        <v>-1.829466635312074E-06</v>
      </c>
      <c r="GJ235">
        <v>4.661545964856727E-10</v>
      </c>
      <c r="GK235">
        <v>0.005649818396270764</v>
      </c>
      <c r="GL235">
        <v>0.003047750899037379</v>
      </c>
      <c r="GM235">
        <v>0.0005145890388989142</v>
      </c>
      <c r="GN235">
        <v>-5.930110997495773E-07</v>
      </c>
      <c r="GO235">
        <v>0</v>
      </c>
      <c r="GP235">
        <v>2134</v>
      </c>
      <c r="GQ235">
        <v>1</v>
      </c>
      <c r="GR235">
        <v>23</v>
      </c>
      <c r="GS235">
        <v>923</v>
      </c>
      <c r="GT235">
        <v>923</v>
      </c>
      <c r="GU235">
        <v>1.15967</v>
      </c>
      <c r="GV235">
        <v>2.55615</v>
      </c>
      <c r="GW235">
        <v>1.39893</v>
      </c>
      <c r="GX235">
        <v>2.34009</v>
      </c>
      <c r="GY235">
        <v>1.44897</v>
      </c>
      <c r="GZ235">
        <v>2.51465</v>
      </c>
      <c r="HA235">
        <v>36.4814</v>
      </c>
      <c r="HB235">
        <v>24.0262</v>
      </c>
      <c r="HC235">
        <v>18</v>
      </c>
      <c r="HD235">
        <v>490.348</v>
      </c>
      <c r="HE235">
        <v>446.88</v>
      </c>
      <c r="HF235">
        <v>13.5784</v>
      </c>
      <c r="HG235">
        <v>26.0986</v>
      </c>
      <c r="HH235">
        <v>30.0002</v>
      </c>
      <c r="HI235">
        <v>25.949</v>
      </c>
      <c r="HJ235">
        <v>26.019</v>
      </c>
      <c r="HK235">
        <v>23.2431</v>
      </c>
      <c r="HL235">
        <v>45.6965</v>
      </c>
      <c r="HM235">
        <v>54.2524</v>
      </c>
      <c r="HN235">
        <v>13.5601</v>
      </c>
      <c r="HO235">
        <v>460.189</v>
      </c>
      <c r="HP235">
        <v>9.066459999999999</v>
      </c>
      <c r="HQ235">
        <v>101</v>
      </c>
      <c r="HR235">
        <v>102.188</v>
      </c>
    </row>
    <row r="236" spans="1:226">
      <c r="A236">
        <v>220</v>
      </c>
      <c r="B236">
        <v>1679509745.6</v>
      </c>
      <c r="C236">
        <v>4489.5</v>
      </c>
      <c r="D236" t="s">
        <v>800</v>
      </c>
      <c r="E236" t="s">
        <v>801</v>
      </c>
      <c r="F236">
        <v>5</v>
      </c>
      <c r="G236" t="s">
        <v>353</v>
      </c>
      <c r="H236" t="s">
        <v>747</v>
      </c>
      <c r="I236">
        <v>1679509738.1</v>
      </c>
      <c r="J236">
        <f>(K236)/1000</f>
        <v>0</v>
      </c>
      <c r="K236">
        <f>IF(BF236, AN236, AH236)</f>
        <v>0</v>
      </c>
      <c r="L236">
        <f>IF(BF236, AI236, AG236)</f>
        <v>0</v>
      </c>
      <c r="M236">
        <f>BH236 - IF(AU236&gt;1, L236*BB236*100.0/(AW236*BV236), 0)</f>
        <v>0</v>
      </c>
      <c r="N236">
        <f>((T236-J236/2)*M236-L236)/(T236+J236/2)</f>
        <v>0</v>
      </c>
      <c r="O236">
        <f>N236*(BO236+BP236)/1000.0</f>
        <v>0</v>
      </c>
      <c r="P236">
        <f>(BH236 - IF(AU236&gt;1, L236*BB236*100.0/(AW236*BV236), 0))*(BO236+BP236)/1000.0</f>
        <v>0</v>
      </c>
      <c r="Q236">
        <f>2.0/((1/S236-1/R236)+SIGN(S236)*SQRT((1/S236-1/R236)*(1/S236-1/R236) + 4*BC236/((BC236+1)*(BC236+1))*(2*1/S236*1/R236-1/R236*1/R236)))</f>
        <v>0</v>
      </c>
      <c r="R236">
        <f>IF(LEFT(BD236,1)&lt;&gt;"0",IF(LEFT(BD236,1)="1",3.0,BE236),$D$5+$E$5*(BV236*BO236/($K$5*1000))+$F$5*(BV236*BO236/($K$5*1000))*MAX(MIN(BB236,$J$5),$I$5)*MAX(MIN(BB236,$J$5),$I$5)+$G$5*MAX(MIN(BB236,$J$5),$I$5)*(BV236*BO236/($K$5*1000))+$H$5*(BV236*BO236/($K$5*1000))*(BV236*BO236/($K$5*1000)))</f>
        <v>0</v>
      </c>
      <c r="S236">
        <f>J236*(1000-(1000*0.61365*exp(17.502*W236/(240.97+W236))/(BO236+BP236)+BJ236)/2)/(1000*0.61365*exp(17.502*W236/(240.97+W236))/(BO236+BP236)-BJ236)</f>
        <v>0</v>
      </c>
      <c r="T236">
        <f>1/((BC236+1)/(Q236/1.6)+1/(R236/1.37)) + BC236/((BC236+1)/(Q236/1.6) + BC236/(R236/1.37))</f>
        <v>0</v>
      </c>
      <c r="U236">
        <f>(AX236*BA236)</f>
        <v>0</v>
      </c>
      <c r="V236">
        <f>(BQ236+(U236+2*0.95*5.67E-8*(((BQ236+$B$7)+273)^4-(BQ236+273)^4)-44100*J236)/(1.84*29.3*R236+8*0.95*5.67E-8*(BQ236+273)^3))</f>
        <v>0</v>
      </c>
      <c r="W236">
        <f>($C$7*BR236+$D$7*BS236+$E$7*V236)</f>
        <v>0</v>
      </c>
      <c r="X236">
        <f>0.61365*exp(17.502*W236/(240.97+W236))</f>
        <v>0</v>
      </c>
      <c r="Y236">
        <f>(Z236/AA236*100)</f>
        <v>0</v>
      </c>
      <c r="Z236">
        <f>BJ236*(BO236+BP236)/1000</f>
        <v>0</v>
      </c>
      <c r="AA236">
        <f>0.61365*exp(17.502*BQ236/(240.97+BQ236))</f>
        <v>0</v>
      </c>
      <c r="AB236">
        <f>(X236-BJ236*(BO236+BP236)/1000)</f>
        <v>0</v>
      </c>
      <c r="AC236">
        <f>(-J236*44100)</f>
        <v>0</v>
      </c>
      <c r="AD236">
        <f>2*29.3*R236*0.92*(BQ236-W236)</f>
        <v>0</v>
      </c>
      <c r="AE236">
        <f>2*0.95*5.67E-8*(((BQ236+$B$7)+273)^4-(W236+273)^4)</f>
        <v>0</v>
      </c>
      <c r="AF236">
        <f>U236+AE236+AC236+AD236</f>
        <v>0</v>
      </c>
      <c r="AG236">
        <f>BN236*AU236*(BI236-BH236*(1000-AU236*BK236)/(1000-AU236*BJ236))/(100*BB236)</f>
        <v>0</v>
      </c>
      <c r="AH236">
        <f>1000*BN236*AU236*(BJ236-BK236)/(100*BB236*(1000-AU236*BJ236))</f>
        <v>0</v>
      </c>
      <c r="AI236">
        <f>(AJ236 - AK236 - BO236*1E3/(8.314*(BQ236+273.15)) * AM236/BN236 * AL236) * BN236/(100*BB236) * (1000 - BK236)/1000</f>
        <v>0</v>
      </c>
      <c r="AJ236">
        <v>445.9268850974486</v>
      </c>
      <c r="AK236">
        <v>432.8557333333333</v>
      </c>
      <c r="AL236">
        <v>1.962469526587278</v>
      </c>
      <c r="AM236">
        <v>63.74903472312772</v>
      </c>
      <c r="AN236">
        <f>(AP236 - AO236 + BO236*1E3/(8.314*(BQ236+273.15)) * AR236/BN236 * AQ236) * BN236/(100*BB236) * 1000/(1000 - AP236)</f>
        <v>0</v>
      </c>
      <c r="AO236">
        <v>9.030355053639836</v>
      </c>
      <c r="AP236">
        <v>9.37548339393939</v>
      </c>
      <c r="AQ236">
        <v>2.296126125188492E-05</v>
      </c>
      <c r="AR236">
        <v>101.983239414424</v>
      </c>
      <c r="AS236">
        <v>2</v>
      </c>
      <c r="AT236">
        <v>0</v>
      </c>
      <c r="AU236">
        <f>IF(AS236*$H$13&gt;=AW236,1.0,(AW236/(AW236-AS236*$H$13)))</f>
        <v>0</v>
      </c>
      <c r="AV236">
        <f>(AU236-1)*100</f>
        <v>0</v>
      </c>
      <c r="AW236">
        <f>MAX(0,($B$13+$C$13*BV236)/(1+$D$13*BV236)*BO236/(BQ236+273)*$E$13)</f>
        <v>0</v>
      </c>
      <c r="AX236">
        <f>$B$11*BW236+$C$11*BX236+$F$11*CI236*(1-CL236)</f>
        <v>0</v>
      </c>
      <c r="AY236">
        <f>AX236*AZ236</f>
        <v>0</v>
      </c>
      <c r="AZ236">
        <f>($B$11*$D$9+$C$11*$D$9+$F$11*((CV236+CN236)/MAX(CV236+CN236+CW236, 0.1)*$I$9+CW236/MAX(CV236+CN236+CW236, 0.1)*$J$9))/($B$11+$C$11+$F$11)</f>
        <v>0</v>
      </c>
      <c r="BA236">
        <f>($B$11*$K$9+$C$11*$K$9+$F$11*((CV236+CN236)/MAX(CV236+CN236+CW236, 0.1)*$P$9+CW236/MAX(CV236+CN236+CW236, 0.1)*$Q$9))/($B$11+$C$11+$F$11)</f>
        <v>0</v>
      </c>
      <c r="BB236">
        <v>1.91</v>
      </c>
      <c r="BC236">
        <v>0.5</v>
      </c>
      <c r="BD236" t="s">
        <v>355</v>
      </c>
      <c r="BE236">
        <v>2</v>
      </c>
      <c r="BF236" t="b">
        <v>1</v>
      </c>
      <c r="BG236">
        <v>1679509738.1</v>
      </c>
      <c r="BH236">
        <v>419.7064444444444</v>
      </c>
      <c r="BI236">
        <v>430.7892592592593</v>
      </c>
      <c r="BJ236">
        <v>9.364933703703704</v>
      </c>
      <c r="BK236">
        <v>8.994841851851852</v>
      </c>
      <c r="BL236">
        <v>416.1658518518519</v>
      </c>
      <c r="BM236">
        <v>9.287071481481481</v>
      </c>
      <c r="BN236">
        <v>500.0509259259259</v>
      </c>
      <c r="BO236">
        <v>90.11340740740741</v>
      </c>
      <c r="BP236">
        <v>0.09987778148148149</v>
      </c>
      <c r="BQ236">
        <v>19.02361481481482</v>
      </c>
      <c r="BR236">
        <v>20.01908888888889</v>
      </c>
      <c r="BS236">
        <v>999.9000000000001</v>
      </c>
      <c r="BT236">
        <v>0</v>
      </c>
      <c r="BU236">
        <v>0</v>
      </c>
      <c r="BV236">
        <v>10004.55851851852</v>
      </c>
      <c r="BW236">
        <v>0</v>
      </c>
      <c r="BX236">
        <v>9.339321851851853</v>
      </c>
      <c r="BY236">
        <v>-11.08278259259259</v>
      </c>
      <c r="BZ236">
        <v>423.6741111111111</v>
      </c>
      <c r="CA236">
        <v>434.6994444444445</v>
      </c>
      <c r="CB236">
        <v>0.3700917037037037</v>
      </c>
      <c r="CC236">
        <v>430.7892592592593</v>
      </c>
      <c r="CD236">
        <v>8.994841851851852</v>
      </c>
      <c r="CE236">
        <v>0.8439061851851852</v>
      </c>
      <c r="CF236">
        <v>0.8105558518518516</v>
      </c>
      <c r="CG236">
        <v>4.468094074074073</v>
      </c>
      <c r="CH236">
        <v>3.893486296296297</v>
      </c>
      <c r="CI236">
        <v>2000.023333333333</v>
      </c>
      <c r="CJ236">
        <v>0.9800021111111111</v>
      </c>
      <c r="CK236">
        <v>0.01999741851851852</v>
      </c>
      <c r="CL236">
        <v>0</v>
      </c>
      <c r="CM236">
        <v>2.001151851851852</v>
      </c>
      <c r="CN236">
        <v>0</v>
      </c>
      <c r="CO236">
        <v>3956.551481481481</v>
      </c>
      <c r="CP236">
        <v>17338.44444444444</v>
      </c>
      <c r="CQ236">
        <v>39.93033333333333</v>
      </c>
      <c r="CR236">
        <v>41.54144444444444</v>
      </c>
      <c r="CS236">
        <v>39.99511111111111</v>
      </c>
      <c r="CT236">
        <v>40.16640740740741</v>
      </c>
      <c r="CU236">
        <v>38.75896296296296</v>
      </c>
      <c r="CV236">
        <v>1960.026296296296</v>
      </c>
      <c r="CW236">
        <v>39.99407407407408</v>
      </c>
      <c r="CX236">
        <v>0</v>
      </c>
      <c r="CY236">
        <v>1679509775.7</v>
      </c>
      <c r="CZ236">
        <v>0</v>
      </c>
      <c r="DA236">
        <v>0</v>
      </c>
      <c r="DB236" t="s">
        <v>356</v>
      </c>
      <c r="DC236">
        <v>1679454360.5</v>
      </c>
      <c r="DD236">
        <v>1679454360.5</v>
      </c>
      <c r="DE236">
        <v>0</v>
      </c>
      <c r="DF236">
        <v>-0.152</v>
      </c>
      <c r="DG236">
        <v>-0.046</v>
      </c>
      <c r="DH236">
        <v>3.296</v>
      </c>
      <c r="DI236">
        <v>0.35</v>
      </c>
      <c r="DJ236">
        <v>420</v>
      </c>
      <c r="DK236">
        <v>24</v>
      </c>
      <c r="DL236">
        <v>0.27</v>
      </c>
      <c r="DM236">
        <v>0.09</v>
      </c>
      <c r="DN236">
        <v>-8.474214146341463</v>
      </c>
      <c r="DO236">
        <v>-53.66320975609754</v>
      </c>
      <c r="DP236">
        <v>5.783234857064913</v>
      </c>
      <c r="DQ236">
        <v>0</v>
      </c>
      <c r="DR236">
        <v>0.376703</v>
      </c>
      <c r="DS236">
        <v>-0.1295074494773512</v>
      </c>
      <c r="DT236">
        <v>0.01874000449540514</v>
      </c>
      <c r="DU236">
        <v>0</v>
      </c>
      <c r="DV236">
        <v>0</v>
      </c>
      <c r="DW236">
        <v>2</v>
      </c>
      <c r="DX236" t="s">
        <v>397</v>
      </c>
      <c r="DY236">
        <v>2.98011</v>
      </c>
      <c r="DZ236">
        <v>2.72827</v>
      </c>
      <c r="EA236">
        <v>0.08690340000000001</v>
      </c>
      <c r="EB236">
        <v>0.09113980000000001</v>
      </c>
      <c r="EC236">
        <v>0.0540482</v>
      </c>
      <c r="ED236">
        <v>0.0530234</v>
      </c>
      <c r="EE236">
        <v>27418.6</v>
      </c>
      <c r="EF236">
        <v>26939.8</v>
      </c>
      <c r="EG236">
        <v>30555.4</v>
      </c>
      <c r="EH236">
        <v>29885.7</v>
      </c>
      <c r="EI236">
        <v>39897.6</v>
      </c>
      <c r="EJ236">
        <v>37275.7</v>
      </c>
      <c r="EK236">
        <v>46730.9</v>
      </c>
      <c r="EL236">
        <v>44439.1</v>
      </c>
      <c r="EM236">
        <v>1.8809</v>
      </c>
      <c r="EN236">
        <v>1.858</v>
      </c>
      <c r="EO236">
        <v>0.0451915</v>
      </c>
      <c r="EP236">
        <v>0</v>
      </c>
      <c r="EQ236">
        <v>19.2608</v>
      </c>
      <c r="ER236">
        <v>999.9</v>
      </c>
      <c r="ES236">
        <v>36.9</v>
      </c>
      <c r="ET236">
        <v>30.3</v>
      </c>
      <c r="EU236">
        <v>17.7484</v>
      </c>
      <c r="EV236">
        <v>63.5111</v>
      </c>
      <c r="EW236">
        <v>23.5417</v>
      </c>
      <c r="EX236">
        <v>1</v>
      </c>
      <c r="EY236">
        <v>-0.0548323</v>
      </c>
      <c r="EZ236">
        <v>5.20263</v>
      </c>
      <c r="FA236">
        <v>20.1305</v>
      </c>
      <c r="FB236">
        <v>5.23122</v>
      </c>
      <c r="FC236">
        <v>11.973</v>
      </c>
      <c r="FD236">
        <v>4.9715</v>
      </c>
      <c r="FE236">
        <v>3.28965</v>
      </c>
      <c r="FF236">
        <v>9999</v>
      </c>
      <c r="FG236">
        <v>9999</v>
      </c>
      <c r="FH236">
        <v>9999</v>
      </c>
      <c r="FI236">
        <v>999.9</v>
      </c>
      <c r="FJ236">
        <v>4.97291</v>
      </c>
      <c r="FK236">
        <v>1.877</v>
      </c>
      <c r="FL236">
        <v>1.87515</v>
      </c>
      <c r="FM236">
        <v>1.8779</v>
      </c>
      <c r="FN236">
        <v>1.87466</v>
      </c>
      <c r="FO236">
        <v>1.87827</v>
      </c>
      <c r="FP236">
        <v>1.87533</v>
      </c>
      <c r="FQ236">
        <v>1.87649</v>
      </c>
      <c r="FR236">
        <v>0</v>
      </c>
      <c r="FS236">
        <v>0</v>
      </c>
      <c r="FT236">
        <v>0</v>
      </c>
      <c r="FU236">
        <v>0</v>
      </c>
      <c r="FV236" t="s">
        <v>358</v>
      </c>
      <c r="FW236" t="s">
        <v>359</v>
      </c>
      <c r="FX236" t="s">
        <v>360</v>
      </c>
      <c r="FY236" t="s">
        <v>360</v>
      </c>
      <c r="FZ236" t="s">
        <v>360</v>
      </c>
      <c r="GA236" t="s">
        <v>360</v>
      </c>
      <c r="GB236">
        <v>0</v>
      </c>
      <c r="GC236">
        <v>100</v>
      </c>
      <c r="GD236">
        <v>100</v>
      </c>
      <c r="GE236">
        <v>3.573</v>
      </c>
      <c r="GF236">
        <v>0.078</v>
      </c>
      <c r="GG236">
        <v>1.972114183739502</v>
      </c>
      <c r="GH236">
        <v>0.004449671774874308</v>
      </c>
      <c r="GI236">
        <v>-1.829466635312074E-06</v>
      </c>
      <c r="GJ236">
        <v>4.661545964856727E-10</v>
      </c>
      <c r="GK236">
        <v>0.005649818396270764</v>
      </c>
      <c r="GL236">
        <v>0.003047750899037379</v>
      </c>
      <c r="GM236">
        <v>0.0005145890388989142</v>
      </c>
      <c r="GN236">
        <v>-5.930110997495773E-07</v>
      </c>
      <c r="GO236">
        <v>0</v>
      </c>
      <c r="GP236">
        <v>2134</v>
      </c>
      <c r="GQ236">
        <v>1</v>
      </c>
      <c r="GR236">
        <v>23</v>
      </c>
      <c r="GS236">
        <v>923.1</v>
      </c>
      <c r="GT236">
        <v>923.1</v>
      </c>
      <c r="GU236">
        <v>1.19263</v>
      </c>
      <c r="GV236">
        <v>2.54883</v>
      </c>
      <c r="GW236">
        <v>1.39893</v>
      </c>
      <c r="GX236">
        <v>2.34009</v>
      </c>
      <c r="GY236">
        <v>1.44897</v>
      </c>
      <c r="GZ236">
        <v>2.48291</v>
      </c>
      <c r="HA236">
        <v>36.4578</v>
      </c>
      <c r="HB236">
        <v>24.0175</v>
      </c>
      <c r="HC236">
        <v>18</v>
      </c>
      <c r="HD236">
        <v>490.048</v>
      </c>
      <c r="HE236">
        <v>446.905</v>
      </c>
      <c r="HF236">
        <v>13.5545</v>
      </c>
      <c r="HG236">
        <v>26.0949</v>
      </c>
      <c r="HH236">
        <v>30</v>
      </c>
      <c r="HI236">
        <v>25.947</v>
      </c>
      <c r="HJ236">
        <v>26.0183</v>
      </c>
      <c r="HK236">
        <v>23.9626</v>
      </c>
      <c r="HL236">
        <v>45.6965</v>
      </c>
      <c r="HM236">
        <v>53.8778</v>
      </c>
      <c r="HN236">
        <v>13.545</v>
      </c>
      <c r="HO236">
        <v>473.599</v>
      </c>
      <c r="HP236">
        <v>9.061680000000001</v>
      </c>
      <c r="HQ236">
        <v>100.999</v>
      </c>
      <c r="HR236">
        <v>102.189</v>
      </c>
    </row>
    <row r="237" spans="1:226">
      <c r="A237">
        <v>221</v>
      </c>
      <c r="B237">
        <v>1679509750.6</v>
      </c>
      <c r="C237">
        <v>4494.5</v>
      </c>
      <c r="D237" t="s">
        <v>802</v>
      </c>
      <c r="E237" t="s">
        <v>803</v>
      </c>
      <c r="F237">
        <v>5</v>
      </c>
      <c r="G237" t="s">
        <v>353</v>
      </c>
      <c r="H237" t="s">
        <v>747</v>
      </c>
      <c r="I237">
        <v>1679509742.814285</v>
      </c>
      <c r="J237">
        <f>(K237)/1000</f>
        <v>0</v>
      </c>
      <c r="K237">
        <f>IF(BF237, AN237, AH237)</f>
        <v>0</v>
      </c>
      <c r="L237">
        <f>IF(BF237, AI237, AG237)</f>
        <v>0</v>
      </c>
      <c r="M237">
        <f>BH237 - IF(AU237&gt;1, L237*BB237*100.0/(AW237*BV237), 0)</f>
        <v>0</v>
      </c>
      <c r="N237">
        <f>((T237-J237/2)*M237-L237)/(T237+J237/2)</f>
        <v>0</v>
      </c>
      <c r="O237">
        <f>N237*(BO237+BP237)/1000.0</f>
        <v>0</v>
      </c>
      <c r="P237">
        <f>(BH237 - IF(AU237&gt;1, L237*BB237*100.0/(AW237*BV237), 0))*(BO237+BP237)/1000.0</f>
        <v>0</v>
      </c>
      <c r="Q237">
        <f>2.0/((1/S237-1/R237)+SIGN(S237)*SQRT((1/S237-1/R237)*(1/S237-1/R237) + 4*BC237/((BC237+1)*(BC237+1))*(2*1/S237*1/R237-1/R237*1/R237)))</f>
        <v>0</v>
      </c>
      <c r="R237">
        <f>IF(LEFT(BD237,1)&lt;&gt;"0",IF(LEFT(BD237,1)="1",3.0,BE237),$D$5+$E$5*(BV237*BO237/($K$5*1000))+$F$5*(BV237*BO237/($K$5*1000))*MAX(MIN(BB237,$J$5),$I$5)*MAX(MIN(BB237,$J$5),$I$5)+$G$5*MAX(MIN(BB237,$J$5),$I$5)*(BV237*BO237/($K$5*1000))+$H$5*(BV237*BO237/($K$5*1000))*(BV237*BO237/($K$5*1000)))</f>
        <v>0</v>
      </c>
      <c r="S237">
        <f>J237*(1000-(1000*0.61365*exp(17.502*W237/(240.97+W237))/(BO237+BP237)+BJ237)/2)/(1000*0.61365*exp(17.502*W237/(240.97+W237))/(BO237+BP237)-BJ237)</f>
        <v>0</v>
      </c>
      <c r="T237">
        <f>1/((BC237+1)/(Q237/1.6)+1/(R237/1.37)) + BC237/((BC237+1)/(Q237/1.6) + BC237/(R237/1.37))</f>
        <v>0</v>
      </c>
      <c r="U237">
        <f>(AX237*BA237)</f>
        <v>0</v>
      </c>
      <c r="V237">
        <f>(BQ237+(U237+2*0.95*5.67E-8*(((BQ237+$B$7)+273)^4-(BQ237+273)^4)-44100*J237)/(1.84*29.3*R237+8*0.95*5.67E-8*(BQ237+273)^3))</f>
        <v>0</v>
      </c>
      <c r="W237">
        <f>($C$7*BR237+$D$7*BS237+$E$7*V237)</f>
        <v>0</v>
      </c>
      <c r="X237">
        <f>0.61365*exp(17.502*W237/(240.97+W237))</f>
        <v>0</v>
      </c>
      <c r="Y237">
        <f>(Z237/AA237*100)</f>
        <v>0</v>
      </c>
      <c r="Z237">
        <f>BJ237*(BO237+BP237)/1000</f>
        <v>0</v>
      </c>
      <c r="AA237">
        <f>0.61365*exp(17.502*BQ237/(240.97+BQ237))</f>
        <v>0</v>
      </c>
      <c r="AB237">
        <f>(X237-BJ237*(BO237+BP237)/1000)</f>
        <v>0</v>
      </c>
      <c r="AC237">
        <f>(-J237*44100)</f>
        <v>0</v>
      </c>
      <c r="AD237">
        <f>2*29.3*R237*0.92*(BQ237-W237)</f>
        <v>0</v>
      </c>
      <c r="AE237">
        <f>2*0.95*5.67E-8*(((BQ237+$B$7)+273)^4-(W237+273)^4)</f>
        <v>0</v>
      </c>
      <c r="AF237">
        <f>U237+AE237+AC237+AD237</f>
        <v>0</v>
      </c>
      <c r="AG237">
        <f>BN237*AU237*(BI237-BH237*(1000-AU237*BK237)/(1000-AU237*BJ237))/(100*BB237)</f>
        <v>0</v>
      </c>
      <c r="AH237">
        <f>1000*BN237*AU237*(BJ237-BK237)/(100*BB237*(1000-AU237*BJ237))</f>
        <v>0</v>
      </c>
      <c r="AI237">
        <f>(AJ237 - AK237 - BO237*1E3/(8.314*(BQ237+273.15)) * AM237/BN237 * AL237) * BN237/(100*BB237) * (1000 - BK237)/1000</f>
        <v>0</v>
      </c>
      <c r="AJ237">
        <v>462.3239482144016</v>
      </c>
      <c r="AK237">
        <v>445.9102606060605</v>
      </c>
      <c r="AL237">
        <v>2.689417685142653</v>
      </c>
      <c r="AM237">
        <v>63.74903472312772</v>
      </c>
      <c r="AN237">
        <f>(AP237 - AO237 + BO237*1E3/(8.314*(BQ237+273.15)) * AR237/BN237 * AQ237) * BN237/(100*BB237) * 1000/(1000 - AP237)</f>
        <v>0</v>
      </c>
      <c r="AO237">
        <v>9.002414586745862</v>
      </c>
      <c r="AP237">
        <v>9.378931575757569</v>
      </c>
      <c r="AQ237">
        <v>1.240811853328656E-06</v>
      </c>
      <c r="AR237">
        <v>101.983239414424</v>
      </c>
      <c r="AS237">
        <v>2</v>
      </c>
      <c r="AT237">
        <v>0</v>
      </c>
      <c r="AU237">
        <f>IF(AS237*$H$13&gt;=AW237,1.0,(AW237/(AW237-AS237*$H$13)))</f>
        <v>0</v>
      </c>
      <c r="AV237">
        <f>(AU237-1)*100</f>
        <v>0</v>
      </c>
      <c r="AW237">
        <f>MAX(0,($B$13+$C$13*BV237)/(1+$D$13*BV237)*BO237/(BQ237+273)*$E$13)</f>
        <v>0</v>
      </c>
      <c r="AX237">
        <f>$B$11*BW237+$C$11*BX237+$F$11*CI237*(1-CL237)</f>
        <v>0</v>
      </c>
      <c r="AY237">
        <f>AX237*AZ237</f>
        <v>0</v>
      </c>
      <c r="AZ237">
        <f>($B$11*$D$9+$C$11*$D$9+$F$11*((CV237+CN237)/MAX(CV237+CN237+CW237, 0.1)*$I$9+CW237/MAX(CV237+CN237+CW237, 0.1)*$J$9))/($B$11+$C$11+$F$11)</f>
        <v>0</v>
      </c>
      <c r="BA237">
        <f>($B$11*$K$9+$C$11*$K$9+$F$11*((CV237+CN237)/MAX(CV237+CN237+CW237, 0.1)*$P$9+CW237/MAX(CV237+CN237+CW237, 0.1)*$Q$9))/($B$11+$C$11+$F$11)</f>
        <v>0</v>
      </c>
      <c r="BB237">
        <v>1.91</v>
      </c>
      <c r="BC237">
        <v>0.5</v>
      </c>
      <c r="BD237" t="s">
        <v>355</v>
      </c>
      <c r="BE237">
        <v>2</v>
      </c>
      <c r="BF237" t="b">
        <v>1</v>
      </c>
      <c r="BG237">
        <v>1679509742.814285</v>
      </c>
      <c r="BH237">
        <v>425.9979285714286</v>
      </c>
      <c r="BI237">
        <v>442.9773571428572</v>
      </c>
      <c r="BJ237">
        <v>9.369937142857143</v>
      </c>
      <c r="BK237">
        <v>9.001546428571428</v>
      </c>
      <c r="BL237">
        <v>422.4376071428571</v>
      </c>
      <c r="BM237">
        <v>9.292012857142856</v>
      </c>
      <c r="BN237">
        <v>500.0520357142856</v>
      </c>
      <c r="BO237">
        <v>90.11324642857143</v>
      </c>
      <c r="BP237">
        <v>0.09996323571428571</v>
      </c>
      <c r="BQ237">
        <v>19.02537857142857</v>
      </c>
      <c r="BR237">
        <v>20.01253928571429</v>
      </c>
      <c r="BS237">
        <v>999.9000000000002</v>
      </c>
      <c r="BT237">
        <v>0</v>
      </c>
      <c r="BU237">
        <v>0</v>
      </c>
      <c r="BV237">
        <v>10000.04321428572</v>
      </c>
      <c r="BW237">
        <v>0</v>
      </c>
      <c r="BX237">
        <v>9.343163571428573</v>
      </c>
      <c r="BY237">
        <v>-16.97935642857143</v>
      </c>
      <c r="BZ237">
        <v>430.0272857142858</v>
      </c>
      <c r="CA237">
        <v>447.0011785714286</v>
      </c>
      <c r="CB237">
        <v>0.3683904285714286</v>
      </c>
      <c r="CC237">
        <v>442.9773571428572</v>
      </c>
      <c r="CD237">
        <v>9.001546428571428</v>
      </c>
      <c r="CE237">
        <v>0.8443555357142857</v>
      </c>
      <c r="CF237">
        <v>0.8111585714285713</v>
      </c>
      <c r="CG237">
        <v>4.475695</v>
      </c>
      <c r="CH237">
        <v>3.904060357142857</v>
      </c>
      <c r="CI237">
        <v>1999.982142857143</v>
      </c>
      <c r="CJ237">
        <v>0.9800017142857141</v>
      </c>
      <c r="CK237">
        <v>0.01999782857142857</v>
      </c>
      <c r="CL237">
        <v>0</v>
      </c>
      <c r="CM237">
        <v>1.994392857142857</v>
      </c>
      <c r="CN237">
        <v>0</v>
      </c>
      <c r="CO237">
        <v>3955.464285714286</v>
      </c>
      <c r="CP237">
        <v>17338.075</v>
      </c>
      <c r="CQ237">
        <v>39.99532142857142</v>
      </c>
      <c r="CR237">
        <v>41.60025</v>
      </c>
      <c r="CS237">
        <v>40.06221428571428</v>
      </c>
      <c r="CT237">
        <v>40.25192857142856</v>
      </c>
      <c r="CU237">
        <v>38.84567857142856</v>
      </c>
      <c r="CV237">
        <v>1959.986071428572</v>
      </c>
      <c r="CW237">
        <v>39.99571428571429</v>
      </c>
      <c r="CX237">
        <v>0</v>
      </c>
      <c r="CY237">
        <v>1679509780.5</v>
      </c>
      <c r="CZ237">
        <v>0</v>
      </c>
      <c r="DA237">
        <v>0</v>
      </c>
      <c r="DB237" t="s">
        <v>356</v>
      </c>
      <c r="DC237">
        <v>1679454360.5</v>
      </c>
      <c r="DD237">
        <v>1679454360.5</v>
      </c>
      <c r="DE237">
        <v>0</v>
      </c>
      <c r="DF237">
        <v>-0.152</v>
      </c>
      <c r="DG237">
        <v>-0.046</v>
      </c>
      <c r="DH237">
        <v>3.296</v>
      </c>
      <c r="DI237">
        <v>0.35</v>
      </c>
      <c r="DJ237">
        <v>420</v>
      </c>
      <c r="DK237">
        <v>24</v>
      </c>
      <c r="DL237">
        <v>0.27</v>
      </c>
      <c r="DM237">
        <v>0.09</v>
      </c>
      <c r="DN237">
        <v>-12.813424</v>
      </c>
      <c r="DO237">
        <v>-75.10999317073171</v>
      </c>
      <c r="DP237">
        <v>7.327911131395426</v>
      </c>
      <c r="DQ237">
        <v>0</v>
      </c>
      <c r="DR237">
        <v>0.3727634</v>
      </c>
      <c r="DS237">
        <v>-0.1099331482176356</v>
      </c>
      <c r="DT237">
        <v>0.01828533787191257</v>
      </c>
      <c r="DU237">
        <v>0</v>
      </c>
      <c r="DV237">
        <v>0</v>
      </c>
      <c r="DW237">
        <v>2</v>
      </c>
      <c r="DX237" t="s">
        <v>397</v>
      </c>
      <c r="DY237">
        <v>2.98026</v>
      </c>
      <c r="DZ237">
        <v>2.72822</v>
      </c>
      <c r="EA237">
        <v>0.08890480000000001</v>
      </c>
      <c r="EB237">
        <v>0.0936191</v>
      </c>
      <c r="EC237">
        <v>0.0540551</v>
      </c>
      <c r="ED237">
        <v>0.0529424</v>
      </c>
      <c r="EE237">
        <v>27358.4</v>
      </c>
      <c r="EF237">
        <v>26866.8</v>
      </c>
      <c r="EG237">
        <v>30555.3</v>
      </c>
      <c r="EH237">
        <v>29886.2</v>
      </c>
      <c r="EI237">
        <v>39896.9</v>
      </c>
      <c r="EJ237">
        <v>37279.7</v>
      </c>
      <c r="EK237">
        <v>46730.4</v>
      </c>
      <c r="EL237">
        <v>44439.8</v>
      </c>
      <c r="EM237">
        <v>1.8809</v>
      </c>
      <c r="EN237">
        <v>1.85825</v>
      </c>
      <c r="EO237">
        <v>0.0450201</v>
      </c>
      <c r="EP237">
        <v>0</v>
      </c>
      <c r="EQ237">
        <v>19.2574</v>
      </c>
      <c r="ER237">
        <v>999.9</v>
      </c>
      <c r="ES237">
        <v>36.8</v>
      </c>
      <c r="ET237">
        <v>30.3</v>
      </c>
      <c r="EU237">
        <v>17.7005</v>
      </c>
      <c r="EV237">
        <v>63.8211</v>
      </c>
      <c r="EW237">
        <v>23.137</v>
      </c>
      <c r="EX237">
        <v>1</v>
      </c>
      <c r="EY237">
        <v>-0.0554141</v>
      </c>
      <c r="EZ237">
        <v>5.17403</v>
      </c>
      <c r="FA237">
        <v>20.1318</v>
      </c>
      <c r="FB237">
        <v>5.23017</v>
      </c>
      <c r="FC237">
        <v>11.973</v>
      </c>
      <c r="FD237">
        <v>4.97155</v>
      </c>
      <c r="FE237">
        <v>3.28965</v>
      </c>
      <c r="FF237">
        <v>9999</v>
      </c>
      <c r="FG237">
        <v>9999</v>
      </c>
      <c r="FH237">
        <v>9999</v>
      </c>
      <c r="FI237">
        <v>999.9</v>
      </c>
      <c r="FJ237">
        <v>4.97293</v>
      </c>
      <c r="FK237">
        <v>1.87702</v>
      </c>
      <c r="FL237">
        <v>1.87515</v>
      </c>
      <c r="FM237">
        <v>1.87792</v>
      </c>
      <c r="FN237">
        <v>1.87467</v>
      </c>
      <c r="FO237">
        <v>1.87832</v>
      </c>
      <c r="FP237">
        <v>1.87537</v>
      </c>
      <c r="FQ237">
        <v>1.87652</v>
      </c>
      <c r="FR237">
        <v>0</v>
      </c>
      <c r="FS237">
        <v>0</v>
      </c>
      <c r="FT237">
        <v>0</v>
      </c>
      <c r="FU237">
        <v>0</v>
      </c>
      <c r="FV237" t="s">
        <v>358</v>
      </c>
      <c r="FW237" t="s">
        <v>359</v>
      </c>
      <c r="FX237" t="s">
        <v>360</v>
      </c>
      <c r="FY237" t="s">
        <v>360</v>
      </c>
      <c r="FZ237" t="s">
        <v>360</v>
      </c>
      <c r="GA237" t="s">
        <v>360</v>
      </c>
      <c r="GB237">
        <v>0</v>
      </c>
      <c r="GC237">
        <v>100</v>
      </c>
      <c r="GD237">
        <v>100</v>
      </c>
      <c r="GE237">
        <v>3.614</v>
      </c>
      <c r="GF237">
        <v>0.078</v>
      </c>
      <c r="GG237">
        <v>1.972114183739502</v>
      </c>
      <c r="GH237">
        <v>0.004449671774874308</v>
      </c>
      <c r="GI237">
        <v>-1.829466635312074E-06</v>
      </c>
      <c r="GJ237">
        <v>4.661545964856727E-10</v>
      </c>
      <c r="GK237">
        <v>0.005649818396270764</v>
      </c>
      <c r="GL237">
        <v>0.003047750899037379</v>
      </c>
      <c r="GM237">
        <v>0.0005145890388989142</v>
      </c>
      <c r="GN237">
        <v>-5.930110997495773E-07</v>
      </c>
      <c r="GO237">
        <v>0</v>
      </c>
      <c r="GP237">
        <v>2134</v>
      </c>
      <c r="GQ237">
        <v>1</v>
      </c>
      <c r="GR237">
        <v>23</v>
      </c>
      <c r="GS237">
        <v>923.2</v>
      </c>
      <c r="GT237">
        <v>923.2</v>
      </c>
      <c r="GU237">
        <v>1.22803</v>
      </c>
      <c r="GV237">
        <v>2.55127</v>
      </c>
      <c r="GW237">
        <v>1.39893</v>
      </c>
      <c r="GX237">
        <v>2.34009</v>
      </c>
      <c r="GY237">
        <v>1.44897</v>
      </c>
      <c r="GZ237">
        <v>2.4292</v>
      </c>
      <c r="HA237">
        <v>36.4814</v>
      </c>
      <c r="HB237">
        <v>24.0175</v>
      </c>
      <c r="HC237">
        <v>18</v>
      </c>
      <c r="HD237">
        <v>490.035</v>
      </c>
      <c r="HE237">
        <v>447.048</v>
      </c>
      <c r="HF237">
        <v>13.5377</v>
      </c>
      <c r="HG237">
        <v>26.092</v>
      </c>
      <c r="HH237">
        <v>29.9999</v>
      </c>
      <c r="HI237">
        <v>25.9451</v>
      </c>
      <c r="HJ237">
        <v>26.0169</v>
      </c>
      <c r="HK237">
        <v>24.6078</v>
      </c>
      <c r="HL237">
        <v>45.6965</v>
      </c>
      <c r="HM237">
        <v>53.494</v>
      </c>
      <c r="HN237">
        <v>13.5371</v>
      </c>
      <c r="HO237">
        <v>493.635</v>
      </c>
      <c r="HP237">
        <v>9.061680000000001</v>
      </c>
      <c r="HQ237">
        <v>100.998</v>
      </c>
      <c r="HR237">
        <v>102.191</v>
      </c>
    </row>
    <row r="238" spans="1:226">
      <c r="A238">
        <v>222</v>
      </c>
      <c r="B238">
        <v>1679509755.6</v>
      </c>
      <c r="C238">
        <v>4499.5</v>
      </c>
      <c r="D238" t="s">
        <v>804</v>
      </c>
      <c r="E238" t="s">
        <v>805</v>
      </c>
      <c r="F238">
        <v>5</v>
      </c>
      <c r="G238" t="s">
        <v>353</v>
      </c>
      <c r="H238" t="s">
        <v>747</v>
      </c>
      <c r="I238">
        <v>1679509748.1</v>
      </c>
      <c r="J238">
        <f>(K238)/1000</f>
        <v>0</v>
      </c>
      <c r="K238">
        <f>IF(BF238, AN238, AH238)</f>
        <v>0</v>
      </c>
      <c r="L238">
        <f>IF(BF238, AI238, AG238)</f>
        <v>0</v>
      </c>
      <c r="M238">
        <f>BH238 - IF(AU238&gt;1, L238*BB238*100.0/(AW238*BV238), 0)</f>
        <v>0</v>
      </c>
      <c r="N238">
        <f>((T238-J238/2)*M238-L238)/(T238+J238/2)</f>
        <v>0</v>
      </c>
      <c r="O238">
        <f>N238*(BO238+BP238)/1000.0</f>
        <v>0</v>
      </c>
      <c r="P238">
        <f>(BH238 - IF(AU238&gt;1, L238*BB238*100.0/(AW238*BV238), 0))*(BO238+BP238)/1000.0</f>
        <v>0</v>
      </c>
      <c r="Q238">
        <f>2.0/((1/S238-1/R238)+SIGN(S238)*SQRT((1/S238-1/R238)*(1/S238-1/R238) + 4*BC238/((BC238+1)*(BC238+1))*(2*1/S238*1/R238-1/R238*1/R238)))</f>
        <v>0</v>
      </c>
      <c r="R238">
        <f>IF(LEFT(BD238,1)&lt;&gt;"0",IF(LEFT(BD238,1)="1",3.0,BE238),$D$5+$E$5*(BV238*BO238/($K$5*1000))+$F$5*(BV238*BO238/($K$5*1000))*MAX(MIN(BB238,$J$5),$I$5)*MAX(MIN(BB238,$J$5),$I$5)+$G$5*MAX(MIN(BB238,$J$5),$I$5)*(BV238*BO238/($K$5*1000))+$H$5*(BV238*BO238/($K$5*1000))*(BV238*BO238/($K$5*1000)))</f>
        <v>0</v>
      </c>
      <c r="S238">
        <f>J238*(1000-(1000*0.61365*exp(17.502*W238/(240.97+W238))/(BO238+BP238)+BJ238)/2)/(1000*0.61365*exp(17.502*W238/(240.97+W238))/(BO238+BP238)-BJ238)</f>
        <v>0</v>
      </c>
      <c r="T238">
        <f>1/((BC238+1)/(Q238/1.6)+1/(R238/1.37)) + BC238/((BC238+1)/(Q238/1.6) + BC238/(R238/1.37))</f>
        <v>0</v>
      </c>
      <c r="U238">
        <f>(AX238*BA238)</f>
        <v>0</v>
      </c>
      <c r="V238">
        <f>(BQ238+(U238+2*0.95*5.67E-8*(((BQ238+$B$7)+273)^4-(BQ238+273)^4)-44100*J238)/(1.84*29.3*R238+8*0.95*5.67E-8*(BQ238+273)^3))</f>
        <v>0</v>
      </c>
      <c r="W238">
        <f>($C$7*BR238+$D$7*BS238+$E$7*V238)</f>
        <v>0</v>
      </c>
      <c r="X238">
        <f>0.61365*exp(17.502*W238/(240.97+W238))</f>
        <v>0</v>
      </c>
      <c r="Y238">
        <f>(Z238/AA238*100)</f>
        <v>0</v>
      </c>
      <c r="Z238">
        <f>BJ238*(BO238+BP238)/1000</f>
        <v>0</v>
      </c>
      <c r="AA238">
        <f>0.61365*exp(17.502*BQ238/(240.97+BQ238))</f>
        <v>0</v>
      </c>
      <c r="AB238">
        <f>(X238-BJ238*(BO238+BP238)/1000)</f>
        <v>0</v>
      </c>
      <c r="AC238">
        <f>(-J238*44100)</f>
        <v>0</v>
      </c>
      <c r="AD238">
        <f>2*29.3*R238*0.92*(BQ238-W238)</f>
        <v>0</v>
      </c>
      <c r="AE238">
        <f>2*0.95*5.67E-8*(((BQ238+$B$7)+273)^4-(W238+273)^4)</f>
        <v>0</v>
      </c>
      <c r="AF238">
        <f>U238+AE238+AC238+AD238</f>
        <v>0</v>
      </c>
      <c r="AG238">
        <f>BN238*AU238*(BI238-BH238*(1000-AU238*BK238)/(1000-AU238*BJ238))/(100*BB238)</f>
        <v>0</v>
      </c>
      <c r="AH238">
        <f>1000*BN238*AU238*(BJ238-BK238)/(100*BB238*(1000-AU238*BJ238))</f>
        <v>0</v>
      </c>
      <c r="AI238">
        <f>(AJ238 - AK238 - BO238*1E3/(8.314*(BQ238+273.15)) * AM238/BN238 * AL238) * BN238/(100*BB238) * (1000 - BK238)/1000</f>
        <v>0</v>
      </c>
      <c r="AJ238">
        <v>479.2511322857</v>
      </c>
      <c r="AK238">
        <v>460.922284848485</v>
      </c>
      <c r="AL238">
        <v>3.043081721369326</v>
      </c>
      <c r="AM238">
        <v>63.74903472312772</v>
      </c>
      <c r="AN238">
        <f>(AP238 - AO238 + BO238*1E3/(8.314*(BQ238+273.15)) * AR238/BN238 * AQ238) * BN238/(100*BB238) * 1000/(1000 - AP238)</f>
        <v>0</v>
      </c>
      <c r="AO238">
        <v>8.996556443699044</v>
      </c>
      <c r="AP238">
        <v>9.376137454545455</v>
      </c>
      <c r="AQ238">
        <v>-3.022183378711008E-06</v>
      </c>
      <c r="AR238">
        <v>101.983239414424</v>
      </c>
      <c r="AS238">
        <v>2</v>
      </c>
      <c r="AT238">
        <v>0</v>
      </c>
      <c r="AU238">
        <f>IF(AS238*$H$13&gt;=AW238,1.0,(AW238/(AW238-AS238*$H$13)))</f>
        <v>0</v>
      </c>
      <c r="AV238">
        <f>(AU238-1)*100</f>
        <v>0</v>
      </c>
      <c r="AW238">
        <f>MAX(0,($B$13+$C$13*BV238)/(1+$D$13*BV238)*BO238/(BQ238+273)*$E$13)</f>
        <v>0</v>
      </c>
      <c r="AX238">
        <f>$B$11*BW238+$C$11*BX238+$F$11*CI238*(1-CL238)</f>
        <v>0</v>
      </c>
      <c r="AY238">
        <f>AX238*AZ238</f>
        <v>0</v>
      </c>
      <c r="AZ238">
        <f>($B$11*$D$9+$C$11*$D$9+$F$11*((CV238+CN238)/MAX(CV238+CN238+CW238, 0.1)*$I$9+CW238/MAX(CV238+CN238+CW238, 0.1)*$J$9))/($B$11+$C$11+$F$11)</f>
        <v>0</v>
      </c>
      <c r="BA238">
        <f>($B$11*$K$9+$C$11*$K$9+$F$11*((CV238+CN238)/MAX(CV238+CN238+CW238, 0.1)*$P$9+CW238/MAX(CV238+CN238+CW238, 0.1)*$Q$9))/($B$11+$C$11+$F$11)</f>
        <v>0</v>
      </c>
      <c r="BB238">
        <v>1.91</v>
      </c>
      <c r="BC238">
        <v>0.5</v>
      </c>
      <c r="BD238" t="s">
        <v>355</v>
      </c>
      <c r="BE238">
        <v>2</v>
      </c>
      <c r="BF238" t="b">
        <v>1</v>
      </c>
      <c r="BG238">
        <v>1679509748.1</v>
      </c>
      <c r="BH238">
        <v>437.2134444444445</v>
      </c>
      <c r="BI238">
        <v>459.6466296296297</v>
      </c>
      <c r="BJ238">
        <v>9.374681851851852</v>
      </c>
      <c r="BK238">
        <v>9.007754814814815</v>
      </c>
      <c r="BL238">
        <v>433.6182222222222</v>
      </c>
      <c r="BM238">
        <v>9.296700000000001</v>
      </c>
      <c r="BN238">
        <v>500.0527777777778</v>
      </c>
      <c r="BO238">
        <v>90.11375555555557</v>
      </c>
      <c r="BP238">
        <v>0.0999172925925926</v>
      </c>
      <c r="BQ238">
        <v>19.02817037037037</v>
      </c>
      <c r="BR238">
        <v>20.00632592592592</v>
      </c>
      <c r="BS238">
        <v>999.9000000000001</v>
      </c>
      <c r="BT238">
        <v>0</v>
      </c>
      <c r="BU238">
        <v>0</v>
      </c>
      <c r="BV238">
        <v>10002.03925925926</v>
      </c>
      <c r="BW238">
        <v>0</v>
      </c>
      <c r="BX238">
        <v>9.34571</v>
      </c>
      <c r="BY238">
        <v>-22.43303703703703</v>
      </c>
      <c r="BZ238">
        <v>441.3510370370371</v>
      </c>
      <c r="CA238">
        <v>463.8244074074074</v>
      </c>
      <c r="CB238">
        <v>0.3669276666666667</v>
      </c>
      <c r="CC238">
        <v>459.6466296296297</v>
      </c>
      <c r="CD238">
        <v>9.007754814814815</v>
      </c>
      <c r="CE238">
        <v>0.8447878148148148</v>
      </c>
      <c r="CF238">
        <v>0.8117225185185185</v>
      </c>
      <c r="CG238">
        <v>4.483008888888889</v>
      </c>
      <c r="CH238">
        <v>3.913958148148148</v>
      </c>
      <c r="CI238">
        <v>1999.98037037037</v>
      </c>
      <c r="CJ238">
        <v>0.9800020370370369</v>
      </c>
      <c r="CK238">
        <v>0.01999753333333333</v>
      </c>
      <c r="CL238">
        <v>0</v>
      </c>
      <c r="CM238">
        <v>1.988411111111111</v>
      </c>
      <c r="CN238">
        <v>0</v>
      </c>
      <c r="CO238">
        <v>3954.501111111111</v>
      </c>
      <c r="CP238">
        <v>17338.06296296296</v>
      </c>
      <c r="CQ238">
        <v>39.91414814814814</v>
      </c>
      <c r="CR238">
        <v>41.67577777777777</v>
      </c>
      <c r="CS238">
        <v>40.12237037037038</v>
      </c>
      <c r="CT238">
        <v>40.32618518518517</v>
      </c>
      <c r="CU238">
        <v>38.90481481481481</v>
      </c>
      <c r="CV238">
        <v>1959.984814814815</v>
      </c>
      <c r="CW238">
        <v>39.99555555555556</v>
      </c>
      <c r="CX238">
        <v>0</v>
      </c>
      <c r="CY238">
        <v>1679509785.9</v>
      </c>
      <c r="CZ238">
        <v>0</v>
      </c>
      <c r="DA238">
        <v>0</v>
      </c>
      <c r="DB238" t="s">
        <v>356</v>
      </c>
      <c r="DC238">
        <v>1679454360.5</v>
      </c>
      <c r="DD238">
        <v>1679454360.5</v>
      </c>
      <c r="DE238">
        <v>0</v>
      </c>
      <c r="DF238">
        <v>-0.152</v>
      </c>
      <c r="DG238">
        <v>-0.046</v>
      </c>
      <c r="DH238">
        <v>3.296</v>
      </c>
      <c r="DI238">
        <v>0.35</v>
      </c>
      <c r="DJ238">
        <v>420</v>
      </c>
      <c r="DK238">
        <v>24</v>
      </c>
      <c r="DL238">
        <v>0.27</v>
      </c>
      <c r="DM238">
        <v>0.09</v>
      </c>
      <c r="DN238">
        <v>-18.3522343902439</v>
      </c>
      <c r="DO238">
        <v>-65.39149149825784</v>
      </c>
      <c r="DP238">
        <v>6.638473910938783</v>
      </c>
      <c r="DQ238">
        <v>0</v>
      </c>
      <c r="DR238">
        <v>0.3709239512195122</v>
      </c>
      <c r="DS238">
        <v>0.01139295470383278</v>
      </c>
      <c r="DT238">
        <v>0.01599453626825876</v>
      </c>
      <c r="DU238">
        <v>1</v>
      </c>
      <c r="DV238">
        <v>1</v>
      </c>
      <c r="DW238">
        <v>2</v>
      </c>
      <c r="DX238" t="s">
        <v>357</v>
      </c>
      <c r="DY238">
        <v>2.98027</v>
      </c>
      <c r="DZ238">
        <v>2.72811</v>
      </c>
      <c r="EA238">
        <v>0.09114220000000001</v>
      </c>
      <c r="EB238">
        <v>0.0960695</v>
      </c>
      <c r="EC238">
        <v>0.0540407</v>
      </c>
      <c r="ED238">
        <v>0.0528458</v>
      </c>
      <c r="EE238">
        <v>27291</v>
      </c>
      <c r="EF238">
        <v>26794.1</v>
      </c>
      <c r="EG238">
        <v>30555</v>
      </c>
      <c r="EH238">
        <v>29886.1</v>
      </c>
      <c r="EI238">
        <v>39897.4</v>
      </c>
      <c r="EJ238">
        <v>37283.6</v>
      </c>
      <c r="EK238">
        <v>46730</v>
      </c>
      <c r="EL238">
        <v>44439.7</v>
      </c>
      <c r="EM238">
        <v>1.8812</v>
      </c>
      <c r="EN238">
        <v>1.85825</v>
      </c>
      <c r="EO238">
        <v>0.0452511</v>
      </c>
      <c r="EP238">
        <v>0</v>
      </c>
      <c r="EQ238">
        <v>19.2539</v>
      </c>
      <c r="ER238">
        <v>999.9</v>
      </c>
      <c r="ES238">
        <v>36.7</v>
      </c>
      <c r="ET238">
        <v>30.3</v>
      </c>
      <c r="EU238">
        <v>17.6532</v>
      </c>
      <c r="EV238">
        <v>63.4711</v>
      </c>
      <c r="EW238">
        <v>23.7019</v>
      </c>
      <c r="EX238">
        <v>1</v>
      </c>
      <c r="EY238">
        <v>-0.0555107</v>
      </c>
      <c r="EZ238">
        <v>5.13885</v>
      </c>
      <c r="FA238">
        <v>20.1328</v>
      </c>
      <c r="FB238">
        <v>5.23047</v>
      </c>
      <c r="FC238">
        <v>11.9719</v>
      </c>
      <c r="FD238">
        <v>4.9716</v>
      </c>
      <c r="FE238">
        <v>3.28965</v>
      </c>
      <c r="FF238">
        <v>9999</v>
      </c>
      <c r="FG238">
        <v>9999</v>
      </c>
      <c r="FH238">
        <v>9999</v>
      </c>
      <c r="FI238">
        <v>999.9</v>
      </c>
      <c r="FJ238">
        <v>4.97291</v>
      </c>
      <c r="FK238">
        <v>1.87708</v>
      </c>
      <c r="FL238">
        <v>1.87515</v>
      </c>
      <c r="FM238">
        <v>1.87797</v>
      </c>
      <c r="FN238">
        <v>1.87469</v>
      </c>
      <c r="FO238">
        <v>1.87836</v>
      </c>
      <c r="FP238">
        <v>1.87543</v>
      </c>
      <c r="FQ238">
        <v>1.87653</v>
      </c>
      <c r="FR238">
        <v>0</v>
      </c>
      <c r="FS238">
        <v>0</v>
      </c>
      <c r="FT238">
        <v>0</v>
      </c>
      <c r="FU238">
        <v>0</v>
      </c>
      <c r="FV238" t="s">
        <v>358</v>
      </c>
      <c r="FW238" t="s">
        <v>359</v>
      </c>
      <c r="FX238" t="s">
        <v>360</v>
      </c>
      <c r="FY238" t="s">
        <v>360</v>
      </c>
      <c r="FZ238" t="s">
        <v>360</v>
      </c>
      <c r="GA238" t="s">
        <v>360</v>
      </c>
      <c r="GB238">
        <v>0</v>
      </c>
      <c r="GC238">
        <v>100</v>
      </c>
      <c r="GD238">
        <v>100</v>
      </c>
      <c r="GE238">
        <v>3.661</v>
      </c>
      <c r="GF238">
        <v>0.078</v>
      </c>
      <c r="GG238">
        <v>1.972114183739502</v>
      </c>
      <c r="GH238">
        <v>0.004449671774874308</v>
      </c>
      <c r="GI238">
        <v>-1.829466635312074E-06</v>
      </c>
      <c r="GJ238">
        <v>4.661545964856727E-10</v>
      </c>
      <c r="GK238">
        <v>0.005649818396270764</v>
      </c>
      <c r="GL238">
        <v>0.003047750899037379</v>
      </c>
      <c r="GM238">
        <v>0.0005145890388989142</v>
      </c>
      <c r="GN238">
        <v>-5.930110997495773E-07</v>
      </c>
      <c r="GO238">
        <v>0</v>
      </c>
      <c r="GP238">
        <v>2134</v>
      </c>
      <c r="GQ238">
        <v>1</v>
      </c>
      <c r="GR238">
        <v>23</v>
      </c>
      <c r="GS238">
        <v>923.3</v>
      </c>
      <c r="GT238">
        <v>923.3</v>
      </c>
      <c r="GU238">
        <v>1.26099</v>
      </c>
      <c r="GV238">
        <v>2.55615</v>
      </c>
      <c r="GW238">
        <v>1.39893</v>
      </c>
      <c r="GX238">
        <v>2.34009</v>
      </c>
      <c r="GY238">
        <v>1.44897</v>
      </c>
      <c r="GZ238">
        <v>2.39014</v>
      </c>
      <c r="HA238">
        <v>36.4814</v>
      </c>
      <c r="HB238">
        <v>24.0087</v>
      </c>
      <c r="HC238">
        <v>18</v>
      </c>
      <c r="HD238">
        <v>490.194</v>
      </c>
      <c r="HE238">
        <v>447.047</v>
      </c>
      <c r="HF238">
        <v>13.5293</v>
      </c>
      <c r="HG238">
        <v>26.0889</v>
      </c>
      <c r="HH238">
        <v>29.9999</v>
      </c>
      <c r="HI238">
        <v>25.9445</v>
      </c>
      <c r="HJ238">
        <v>26.0166</v>
      </c>
      <c r="HK238">
        <v>25.3286</v>
      </c>
      <c r="HL238">
        <v>45.4026</v>
      </c>
      <c r="HM238">
        <v>53.494</v>
      </c>
      <c r="HN238">
        <v>13.5338</v>
      </c>
      <c r="HO238">
        <v>506.992</v>
      </c>
      <c r="HP238">
        <v>9.061680000000001</v>
      </c>
      <c r="HQ238">
        <v>100.997</v>
      </c>
      <c r="HR238">
        <v>102.19</v>
      </c>
    </row>
    <row r="239" spans="1:226">
      <c r="A239">
        <v>223</v>
      </c>
      <c r="B239">
        <v>1679509760.6</v>
      </c>
      <c r="C239">
        <v>4504.5</v>
      </c>
      <c r="D239" t="s">
        <v>806</v>
      </c>
      <c r="E239" t="s">
        <v>807</v>
      </c>
      <c r="F239">
        <v>5</v>
      </c>
      <c r="G239" t="s">
        <v>353</v>
      </c>
      <c r="H239" t="s">
        <v>747</v>
      </c>
      <c r="I239">
        <v>1679509752.814285</v>
      </c>
      <c r="J239">
        <f>(K239)/1000</f>
        <v>0</v>
      </c>
      <c r="K239">
        <f>IF(BF239, AN239, AH239)</f>
        <v>0</v>
      </c>
      <c r="L239">
        <f>IF(BF239, AI239, AG239)</f>
        <v>0</v>
      </c>
      <c r="M239">
        <f>BH239 - IF(AU239&gt;1, L239*BB239*100.0/(AW239*BV239), 0)</f>
        <v>0</v>
      </c>
      <c r="N239">
        <f>((T239-J239/2)*M239-L239)/(T239+J239/2)</f>
        <v>0</v>
      </c>
      <c r="O239">
        <f>N239*(BO239+BP239)/1000.0</f>
        <v>0</v>
      </c>
      <c r="P239">
        <f>(BH239 - IF(AU239&gt;1, L239*BB239*100.0/(AW239*BV239), 0))*(BO239+BP239)/1000.0</f>
        <v>0</v>
      </c>
      <c r="Q239">
        <f>2.0/((1/S239-1/R239)+SIGN(S239)*SQRT((1/S239-1/R239)*(1/S239-1/R239) + 4*BC239/((BC239+1)*(BC239+1))*(2*1/S239*1/R239-1/R239*1/R239)))</f>
        <v>0</v>
      </c>
      <c r="R239">
        <f>IF(LEFT(BD239,1)&lt;&gt;"0",IF(LEFT(BD239,1)="1",3.0,BE239),$D$5+$E$5*(BV239*BO239/($K$5*1000))+$F$5*(BV239*BO239/($K$5*1000))*MAX(MIN(BB239,$J$5),$I$5)*MAX(MIN(BB239,$J$5),$I$5)+$G$5*MAX(MIN(BB239,$J$5),$I$5)*(BV239*BO239/($K$5*1000))+$H$5*(BV239*BO239/($K$5*1000))*(BV239*BO239/($K$5*1000)))</f>
        <v>0</v>
      </c>
      <c r="S239">
        <f>J239*(1000-(1000*0.61365*exp(17.502*W239/(240.97+W239))/(BO239+BP239)+BJ239)/2)/(1000*0.61365*exp(17.502*W239/(240.97+W239))/(BO239+BP239)-BJ239)</f>
        <v>0</v>
      </c>
      <c r="T239">
        <f>1/((BC239+1)/(Q239/1.6)+1/(R239/1.37)) + BC239/((BC239+1)/(Q239/1.6) + BC239/(R239/1.37))</f>
        <v>0</v>
      </c>
      <c r="U239">
        <f>(AX239*BA239)</f>
        <v>0</v>
      </c>
      <c r="V239">
        <f>(BQ239+(U239+2*0.95*5.67E-8*(((BQ239+$B$7)+273)^4-(BQ239+273)^4)-44100*J239)/(1.84*29.3*R239+8*0.95*5.67E-8*(BQ239+273)^3))</f>
        <v>0</v>
      </c>
      <c r="W239">
        <f>($C$7*BR239+$D$7*BS239+$E$7*V239)</f>
        <v>0</v>
      </c>
      <c r="X239">
        <f>0.61365*exp(17.502*W239/(240.97+W239))</f>
        <v>0</v>
      </c>
      <c r="Y239">
        <f>(Z239/AA239*100)</f>
        <v>0</v>
      </c>
      <c r="Z239">
        <f>BJ239*(BO239+BP239)/1000</f>
        <v>0</v>
      </c>
      <c r="AA239">
        <f>0.61365*exp(17.502*BQ239/(240.97+BQ239))</f>
        <v>0</v>
      </c>
      <c r="AB239">
        <f>(X239-BJ239*(BO239+BP239)/1000)</f>
        <v>0</v>
      </c>
      <c r="AC239">
        <f>(-J239*44100)</f>
        <v>0</v>
      </c>
      <c r="AD239">
        <f>2*29.3*R239*0.92*(BQ239-W239)</f>
        <v>0</v>
      </c>
      <c r="AE239">
        <f>2*0.95*5.67E-8*(((BQ239+$B$7)+273)^4-(W239+273)^4)</f>
        <v>0</v>
      </c>
      <c r="AF239">
        <f>U239+AE239+AC239+AD239</f>
        <v>0</v>
      </c>
      <c r="AG239">
        <f>BN239*AU239*(BI239-BH239*(1000-AU239*BK239)/(1000-AU239*BJ239))/(100*BB239)</f>
        <v>0</v>
      </c>
      <c r="AH239">
        <f>1000*BN239*AU239*(BJ239-BK239)/(100*BB239*(1000-AU239*BJ239))</f>
        <v>0</v>
      </c>
      <c r="AI239">
        <f>(AJ239 - AK239 - BO239*1E3/(8.314*(BQ239+273.15)) * AM239/BN239 * AL239) * BN239/(100*BB239) * (1000 - BK239)/1000</f>
        <v>0</v>
      </c>
      <c r="AJ239">
        <v>496.159694848305</v>
      </c>
      <c r="AK239">
        <v>476.8889818181817</v>
      </c>
      <c r="AL239">
        <v>3.221327009740039</v>
      </c>
      <c r="AM239">
        <v>63.74903472312772</v>
      </c>
      <c r="AN239">
        <f>(AP239 - AO239 + BO239*1E3/(8.314*(BQ239+273.15)) * AR239/BN239 * AQ239) * BN239/(100*BB239) * 1000/(1000 - AP239)</f>
        <v>0</v>
      </c>
      <c r="AO239">
        <v>8.978979406351433</v>
      </c>
      <c r="AP239">
        <v>9.364628727272725</v>
      </c>
      <c r="AQ239">
        <v>-1.663228683353563E-05</v>
      </c>
      <c r="AR239">
        <v>101.983239414424</v>
      </c>
      <c r="AS239">
        <v>2</v>
      </c>
      <c r="AT239">
        <v>0</v>
      </c>
      <c r="AU239">
        <f>IF(AS239*$H$13&gt;=AW239,1.0,(AW239/(AW239-AS239*$H$13)))</f>
        <v>0</v>
      </c>
      <c r="AV239">
        <f>(AU239-1)*100</f>
        <v>0</v>
      </c>
      <c r="AW239">
        <f>MAX(0,($B$13+$C$13*BV239)/(1+$D$13*BV239)*BO239/(BQ239+273)*$E$13)</f>
        <v>0</v>
      </c>
      <c r="AX239">
        <f>$B$11*BW239+$C$11*BX239+$F$11*CI239*(1-CL239)</f>
        <v>0</v>
      </c>
      <c r="AY239">
        <f>AX239*AZ239</f>
        <v>0</v>
      </c>
      <c r="AZ239">
        <f>($B$11*$D$9+$C$11*$D$9+$F$11*((CV239+CN239)/MAX(CV239+CN239+CW239, 0.1)*$I$9+CW239/MAX(CV239+CN239+CW239, 0.1)*$J$9))/($B$11+$C$11+$F$11)</f>
        <v>0</v>
      </c>
      <c r="BA239">
        <f>($B$11*$K$9+$C$11*$K$9+$F$11*((CV239+CN239)/MAX(CV239+CN239+CW239, 0.1)*$P$9+CW239/MAX(CV239+CN239+CW239, 0.1)*$Q$9))/($B$11+$C$11+$F$11)</f>
        <v>0</v>
      </c>
      <c r="BB239">
        <v>1.91</v>
      </c>
      <c r="BC239">
        <v>0.5</v>
      </c>
      <c r="BD239" t="s">
        <v>355</v>
      </c>
      <c r="BE239">
        <v>2</v>
      </c>
      <c r="BF239" t="b">
        <v>1</v>
      </c>
      <c r="BG239">
        <v>1679509752.814285</v>
      </c>
      <c r="BH239">
        <v>450.1748214285714</v>
      </c>
      <c r="BI239">
        <v>475.3043928571428</v>
      </c>
      <c r="BJ239">
        <v>9.375286785714286</v>
      </c>
      <c r="BK239">
        <v>8.994797500000001</v>
      </c>
      <c r="BL239">
        <v>446.5394642857142</v>
      </c>
      <c r="BM239">
        <v>9.297296428571428</v>
      </c>
      <c r="BN239">
        <v>500.0573928571429</v>
      </c>
      <c r="BO239">
        <v>90.11444642857144</v>
      </c>
      <c r="BP239">
        <v>0.0999184857142857</v>
      </c>
      <c r="BQ239">
        <v>19.02753571428571</v>
      </c>
      <c r="BR239">
        <v>20.00347142857143</v>
      </c>
      <c r="BS239">
        <v>999.9000000000002</v>
      </c>
      <c r="BT239">
        <v>0</v>
      </c>
      <c r="BU239">
        <v>0</v>
      </c>
      <c r="BV239">
        <v>9995.829285714286</v>
      </c>
      <c r="BW239">
        <v>0</v>
      </c>
      <c r="BX239">
        <v>9.343164999999999</v>
      </c>
      <c r="BY239">
        <v>-25.12944285714286</v>
      </c>
      <c r="BZ239">
        <v>454.4353214285715</v>
      </c>
      <c r="CA239">
        <v>479.6182857142857</v>
      </c>
      <c r="CB239">
        <v>0.3804892142857143</v>
      </c>
      <c r="CC239">
        <v>475.3043928571428</v>
      </c>
      <c r="CD239">
        <v>8.994797500000001</v>
      </c>
      <c r="CE239">
        <v>0.8448487499999999</v>
      </c>
      <c r="CF239">
        <v>0.8105611071428572</v>
      </c>
      <c r="CG239">
        <v>4.48404</v>
      </c>
      <c r="CH239">
        <v>3.893601428571429</v>
      </c>
      <c r="CI239">
        <v>1999.977857142857</v>
      </c>
      <c r="CJ239">
        <v>0.9800033214285715</v>
      </c>
      <c r="CK239">
        <v>0.01999638928571429</v>
      </c>
      <c r="CL239">
        <v>0</v>
      </c>
      <c r="CM239">
        <v>2.008414285714286</v>
      </c>
      <c r="CN239">
        <v>0</v>
      </c>
      <c r="CO239">
        <v>3954.526428571428</v>
      </c>
      <c r="CP239">
        <v>17338.06071428571</v>
      </c>
      <c r="CQ239">
        <v>39.80996428571427</v>
      </c>
      <c r="CR239">
        <v>41.73410714285713</v>
      </c>
      <c r="CS239">
        <v>40.15371428571428</v>
      </c>
      <c r="CT239">
        <v>40.39717857142858</v>
      </c>
      <c r="CU239">
        <v>38.97739285714285</v>
      </c>
      <c r="CV239">
        <v>1959.985</v>
      </c>
      <c r="CW239">
        <v>39.99250000000001</v>
      </c>
      <c r="CX239">
        <v>0</v>
      </c>
      <c r="CY239">
        <v>1679509790.7</v>
      </c>
      <c r="CZ239">
        <v>0</v>
      </c>
      <c r="DA239">
        <v>0</v>
      </c>
      <c r="DB239" t="s">
        <v>356</v>
      </c>
      <c r="DC239">
        <v>1679454360.5</v>
      </c>
      <c r="DD239">
        <v>1679454360.5</v>
      </c>
      <c r="DE239">
        <v>0</v>
      </c>
      <c r="DF239">
        <v>-0.152</v>
      </c>
      <c r="DG239">
        <v>-0.046</v>
      </c>
      <c r="DH239">
        <v>3.296</v>
      </c>
      <c r="DI239">
        <v>0.35</v>
      </c>
      <c r="DJ239">
        <v>420</v>
      </c>
      <c r="DK239">
        <v>24</v>
      </c>
      <c r="DL239">
        <v>0.27</v>
      </c>
      <c r="DM239">
        <v>0.09</v>
      </c>
      <c r="DN239">
        <v>-23.40479</v>
      </c>
      <c r="DO239">
        <v>-35.26287129455906</v>
      </c>
      <c r="DP239">
        <v>3.560996419599435</v>
      </c>
      <c r="DQ239">
        <v>0</v>
      </c>
      <c r="DR239">
        <v>0.37244955</v>
      </c>
      <c r="DS239">
        <v>0.1508530581613498</v>
      </c>
      <c r="DT239">
        <v>0.01797097204097485</v>
      </c>
      <c r="DU239">
        <v>0</v>
      </c>
      <c r="DV239">
        <v>0</v>
      </c>
      <c r="DW239">
        <v>2</v>
      </c>
      <c r="DX239" t="s">
        <v>397</v>
      </c>
      <c r="DY239">
        <v>2.98037</v>
      </c>
      <c r="DZ239">
        <v>2.72844</v>
      </c>
      <c r="EA239">
        <v>0.0934768</v>
      </c>
      <c r="EB239">
        <v>0.0984848</v>
      </c>
      <c r="EC239">
        <v>0.0539934</v>
      </c>
      <c r="ED239">
        <v>0.0529351</v>
      </c>
      <c r="EE239">
        <v>27221.1</v>
      </c>
      <c r="EF239">
        <v>26722.5</v>
      </c>
      <c r="EG239">
        <v>30555.3</v>
      </c>
      <c r="EH239">
        <v>29886.1</v>
      </c>
      <c r="EI239">
        <v>39899.9</v>
      </c>
      <c r="EJ239">
        <v>37280.3</v>
      </c>
      <c r="EK239">
        <v>46730.4</v>
      </c>
      <c r="EL239">
        <v>44439.8</v>
      </c>
      <c r="EM239">
        <v>1.8812</v>
      </c>
      <c r="EN239">
        <v>1.85828</v>
      </c>
      <c r="EO239">
        <v>0.045523</v>
      </c>
      <c r="EP239">
        <v>0</v>
      </c>
      <c r="EQ239">
        <v>19.2504</v>
      </c>
      <c r="ER239">
        <v>999.9</v>
      </c>
      <c r="ES239">
        <v>36.6</v>
      </c>
      <c r="ET239">
        <v>30.3</v>
      </c>
      <c r="EU239">
        <v>17.6042</v>
      </c>
      <c r="EV239">
        <v>63.6311</v>
      </c>
      <c r="EW239">
        <v>23.3934</v>
      </c>
      <c r="EX239">
        <v>1</v>
      </c>
      <c r="EY239">
        <v>-0.055813</v>
      </c>
      <c r="EZ239">
        <v>5.11482</v>
      </c>
      <c r="FA239">
        <v>20.1335</v>
      </c>
      <c r="FB239">
        <v>5.22972</v>
      </c>
      <c r="FC239">
        <v>11.9733</v>
      </c>
      <c r="FD239">
        <v>4.9715</v>
      </c>
      <c r="FE239">
        <v>3.28948</v>
      </c>
      <c r="FF239">
        <v>9999</v>
      </c>
      <c r="FG239">
        <v>9999</v>
      </c>
      <c r="FH239">
        <v>9999</v>
      </c>
      <c r="FI239">
        <v>999.9</v>
      </c>
      <c r="FJ239">
        <v>4.97292</v>
      </c>
      <c r="FK239">
        <v>1.8771</v>
      </c>
      <c r="FL239">
        <v>1.87515</v>
      </c>
      <c r="FM239">
        <v>1.87798</v>
      </c>
      <c r="FN239">
        <v>1.87469</v>
      </c>
      <c r="FO239">
        <v>1.87835</v>
      </c>
      <c r="FP239">
        <v>1.87543</v>
      </c>
      <c r="FQ239">
        <v>1.87653</v>
      </c>
      <c r="FR239">
        <v>0</v>
      </c>
      <c r="FS239">
        <v>0</v>
      </c>
      <c r="FT239">
        <v>0</v>
      </c>
      <c r="FU239">
        <v>0</v>
      </c>
      <c r="FV239" t="s">
        <v>358</v>
      </c>
      <c r="FW239" t="s">
        <v>359</v>
      </c>
      <c r="FX239" t="s">
        <v>360</v>
      </c>
      <c r="FY239" t="s">
        <v>360</v>
      </c>
      <c r="FZ239" t="s">
        <v>360</v>
      </c>
      <c r="GA239" t="s">
        <v>360</v>
      </c>
      <c r="GB239">
        <v>0</v>
      </c>
      <c r="GC239">
        <v>100</v>
      </c>
      <c r="GD239">
        <v>100</v>
      </c>
      <c r="GE239">
        <v>3.709</v>
      </c>
      <c r="GF239">
        <v>0.0779</v>
      </c>
      <c r="GG239">
        <v>1.972114183739502</v>
      </c>
      <c r="GH239">
        <v>0.004449671774874308</v>
      </c>
      <c r="GI239">
        <v>-1.829466635312074E-06</v>
      </c>
      <c r="GJ239">
        <v>4.661545964856727E-10</v>
      </c>
      <c r="GK239">
        <v>0.005649818396270764</v>
      </c>
      <c r="GL239">
        <v>0.003047750899037379</v>
      </c>
      <c r="GM239">
        <v>0.0005145890388989142</v>
      </c>
      <c r="GN239">
        <v>-5.930110997495773E-07</v>
      </c>
      <c r="GO239">
        <v>0</v>
      </c>
      <c r="GP239">
        <v>2134</v>
      </c>
      <c r="GQ239">
        <v>1</v>
      </c>
      <c r="GR239">
        <v>23</v>
      </c>
      <c r="GS239">
        <v>923.3</v>
      </c>
      <c r="GT239">
        <v>923.3</v>
      </c>
      <c r="GU239">
        <v>1.29639</v>
      </c>
      <c r="GV239">
        <v>2.56348</v>
      </c>
      <c r="GW239">
        <v>1.39893</v>
      </c>
      <c r="GX239">
        <v>2.34009</v>
      </c>
      <c r="GY239">
        <v>1.44897</v>
      </c>
      <c r="GZ239">
        <v>2.36938</v>
      </c>
      <c r="HA239">
        <v>36.4578</v>
      </c>
      <c r="HB239">
        <v>24.0087</v>
      </c>
      <c r="HC239">
        <v>18</v>
      </c>
      <c r="HD239">
        <v>490.18</v>
      </c>
      <c r="HE239">
        <v>447.046</v>
      </c>
      <c r="HF239">
        <v>13.5272</v>
      </c>
      <c r="HG239">
        <v>26.0857</v>
      </c>
      <c r="HH239">
        <v>29.9998</v>
      </c>
      <c r="HI239">
        <v>25.9426</v>
      </c>
      <c r="HJ239">
        <v>26.0147</v>
      </c>
      <c r="HK239">
        <v>25.965</v>
      </c>
      <c r="HL239">
        <v>45.4026</v>
      </c>
      <c r="HM239">
        <v>53.1152</v>
      </c>
      <c r="HN239">
        <v>13.5314</v>
      </c>
      <c r="HO239">
        <v>527.03</v>
      </c>
      <c r="HP239">
        <v>9.0642</v>
      </c>
      <c r="HQ239">
        <v>100.998</v>
      </c>
      <c r="HR239">
        <v>102.191</v>
      </c>
    </row>
    <row r="240" spans="1:226">
      <c r="A240">
        <v>224</v>
      </c>
      <c r="B240">
        <v>1679509765.6</v>
      </c>
      <c r="C240">
        <v>4509.5</v>
      </c>
      <c r="D240" t="s">
        <v>808</v>
      </c>
      <c r="E240" t="s">
        <v>809</v>
      </c>
      <c r="F240">
        <v>5</v>
      </c>
      <c r="G240" t="s">
        <v>353</v>
      </c>
      <c r="H240" t="s">
        <v>747</v>
      </c>
      <c r="I240">
        <v>1679509758.1</v>
      </c>
      <c r="J240">
        <f>(K240)/1000</f>
        <v>0</v>
      </c>
      <c r="K240">
        <f>IF(BF240, AN240, AH240)</f>
        <v>0</v>
      </c>
      <c r="L240">
        <f>IF(BF240, AI240, AG240)</f>
        <v>0</v>
      </c>
      <c r="M240">
        <f>BH240 - IF(AU240&gt;1, L240*BB240*100.0/(AW240*BV240), 0)</f>
        <v>0</v>
      </c>
      <c r="N240">
        <f>((T240-J240/2)*M240-L240)/(T240+J240/2)</f>
        <v>0</v>
      </c>
      <c r="O240">
        <f>N240*(BO240+BP240)/1000.0</f>
        <v>0</v>
      </c>
      <c r="P240">
        <f>(BH240 - IF(AU240&gt;1, L240*BB240*100.0/(AW240*BV240), 0))*(BO240+BP240)/1000.0</f>
        <v>0</v>
      </c>
      <c r="Q240">
        <f>2.0/((1/S240-1/R240)+SIGN(S240)*SQRT((1/S240-1/R240)*(1/S240-1/R240) + 4*BC240/((BC240+1)*(BC240+1))*(2*1/S240*1/R240-1/R240*1/R240)))</f>
        <v>0</v>
      </c>
      <c r="R240">
        <f>IF(LEFT(BD240,1)&lt;&gt;"0",IF(LEFT(BD240,1)="1",3.0,BE240),$D$5+$E$5*(BV240*BO240/($K$5*1000))+$F$5*(BV240*BO240/($K$5*1000))*MAX(MIN(BB240,$J$5),$I$5)*MAX(MIN(BB240,$J$5),$I$5)+$G$5*MAX(MIN(BB240,$J$5),$I$5)*(BV240*BO240/($K$5*1000))+$H$5*(BV240*BO240/($K$5*1000))*(BV240*BO240/($K$5*1000)))</f>
        <v>0</v>
      </c>
      <c r="S240">
        <f>J240*(1000-(1000*0.61365*exp(17.502*W240/(240.97+W240))/(BO240+BP240)+BJ240)/2)/(1000*0.61365*exp(17.502*W240/(240.97+W240))/(BO240+BP240)-BJ240)</f>
        <v>0</v>
      </c>
      <c r="T240">
        <f>1/((BC240+1)/(Q240/1.6)+1/(R240/1.37)) + BC240/((BC240+1)/(Q240/1.6) + BC240/(R240/1.37))</f>
        <v>0</v>
      </c>
      <c r="U240">
        <f>(AX240*BA240)</f>
        <v>0</v>
      </c>
      <c r="V240">
        <f>(BQ240+(U240+2*0.95*5.67E-8*(((BQ240+$B$7)+273)^4-(BQ240+273)^4)-44100*J240)/(1.84*29.3*R240+8*0.95*5.67E-8*(BQ240+273)^3))</f>
        <v>0</v>
      </c>
      <c r="W240">
        <f>($C$7*BR240+$D$7*BS240+$E$7*V240)</f>
        <v>0</v>
      </c>
      <c r="X240">
        <f>0.61365*exp(17.502*W240/(240.97+W240))</f>
        <v>0</v>
      </c>
      <c r="Y240">
        <f>(Z240/AA240*100)</f>
        <v>0</v>
      </c>
      <c r="Z240">
        <f>BJ240*(BO240+BP240)/1000</f>
        <v>0</v>
      </c>
      <c r="AA240">
        <f>0.61365*exp(17.502*BQ240/(240.97+BQ240))</f>
        <v>0</v>
      </c>
      <c r="AB240">
        <f>(X240-BJ240*(BO240+BP240)/1000)</f>
        <v>0</v>
      </c>
      <c r="AC240">
        <f>(-J240*44100)</f>
        <v>0</v>
      </c>
      <c r="AD240">
        <f>2*29.3*R240*0.92*(BQ240-W240)</f>
        <v>0</v>
      </c>
      <c r="AE240">
        <f>2*0.95*5.67E-8*(((BQ240+$B$7)+273)^4-(W240+273)^4)</f>
        <v>0</v>
      </c>
      <c r="AF240">
        <f>U240+AE240+AC240+AD240</f>
        <v>0</v>
      </c>
      <c r="AG240">
        <f>BN240*AU240*(BI240-BH240*(1000-AU240*BK240)/(1000-AU240*BJ240))/(100*BB240)</f>
        <v>0</v>
      </c>
      <c r="AH240">
        <f>1000*BN240*AU240*(BJ240-BK240)/(100*BB240*(1000-AU240*BJ240))</f>
        <v>0</v>
      </c>
      <c r="AI240">
        <f>(AJ240 - AK240 - BO240*1E3/(8.314*(BQ240+273.15)) * AM240/BN240 * AL240) * BN240/(100*BB240) * (1000 - BK240)/1000</f>
        <v>0</v>
      </c>
      <c r="AJ240">
        <v>513.0244486777668</v>
      </c>
      <c r="AK240">
        <v>493.3450242424244</v>
      </c>
      <c r="AL240">
        <v>3.30107480284385</v>
      </c>
      <c r="AM240">
        <v>63.74903472312772</v>
      </c>
      <c r="AN240">
        <f>(AP240 - AO240 + BO240*1E3/(8.314*(BQ240+273.15)) * AR240/BN240 * AQ240) * BN240/(100*BB240) * 1000/(1000 - AP240)</f>
        <v>0</v>
      </c>
      <c r="AO240">
        <v>8.99326722493948</v>
      </c>
      <c r="AP240">
        <v>9.368083818181812</v>
      </c>
      <c r="AQ240">
        <v>6.105283026102682E-06</v>
      </c>
      <c r="AR240">
        <v>101.983239414424</v>
      </c>
      <c r="AS240">
        <v>2</v>
      </c>
      <c r="AT240">
        <v>0</v>
      </c>
      <c r="AU240">
        <f>IF(AS240*$H$13&gt;=AW240,1.0,(AW240/(AW240-AS240*$H$13)))</f>
        <v>0</v>
      </c>
      <c r="AV240">
        <f>(AU240-1)*100</f>
        <v>0</v>
      </c>
      <c r="AW240">
        <f>MAX(0,($B$13+$C$13*BV240)/(1+$D$13*BV240)*BO240/(BQ240+273)*$E$13)</f>
        <v>0</v>
      </c>
      <c r="AX240">
        <f>$B$11*BW240+$C$11*BX240+$F$11*CI240*(1-CL240)</f>
        <v>0</v>
      </c>
      <c r="AY240">
        <f>AX240*AZ240</f>
        <v>0</v>
      </c>
      <c r="AZ240">
        <f>($B$11*$D$9+$C$11*$D$9+$F$11*((CV240+CN240)/MAX(CV240+CN240+CW240, 0.1)*$I$9+CW240/MAX(CV240+CN240+CW240, 0.1)*$J$9))/($B$11+$C$11+$F$11)</f>
        <v>0</v>
      </c>
      <c r="BA240">
        <f>($B$11*$K$9+$C$11*$K$9+$F$11*((CV240+CN240)/MAX(CV240+CN240+CW240, 0.1)*$P$9+CW240/MAX(CV240+CN240+CW240, 0.1)*$Q$9))/($B$11+$C$11+$F$11)</f>
        <v>0</v>
      </c>
      <c r="BB240">
        <v>1.91</v>
      </c>
      <c r="BC240">
        <v>0.5</v>
      </c>
      <c r="BD240" t="s">
        <v>355</v>
      </c>
      <c r="BE240">
        <v>2</v>
      </c>
      <c r="BF240" t="b">
        <v>1</v>
      </c>
      <c r="BG240">
        <v>1679509758.1</v>
      </c>
      <c r="BH240">
        <v>466.2462962962964</v>
      </c>
      <c r="BI240">
        <v>493.0113703703704</v>
      </c>
      <c r="BJ240">
        <v>9.370964074074074</v>
      </c>
      <c r="BK240">
        <v>8.989718888888889</v>
      </c>
      <c r="BL240">
        <v>462.5615925925925</v>
      </c>
      <c r="BM240">
        <v>9.293026666666666</v>
      </c>
      <c r="BN240">
        <v>500.0750370370371</v>
      </c>
      <c r="BO240">
        <v>90.11499259259257</v>
      </c>
      <c r="BP240">
        <v>0.09994521111111113</v>
      </c>
      <c r="BQ240">
        <v>19.02820740740741</v>
      </c>
      <c r="BR240">
        <v>20.00495555555556</v>
      </c>
      <c r="BS240">
        <v>999.9000000000001</v>
      </c>
      <c r="BT240">
        <v>0</v>
      </c>
      <c r="BU240">
        <v>0</v>
      </c>
      <c r="BV240">
        <v>9996.184074074074</v>
      </c>
      <c r="BW240">
        <v>0</v>
      </c>
      <c r="BX240">
        <v>9.339067037037038</v>
      </c>
      <c r="BY240">
        <v>-26.76495555555556</v>
      </c>
      <c r="BZ240">
        <v>470.6568888888889</v>
      </c>
      <c r="CA240">
        <v>497.4835185185185</v>
      </c>
      <c r="CB240">
        <v>0.3812450740740741</v>
      </c>
      <c r="CC240">
        <v>493.0113703703704</v>
      </c>
      <c r="CD240">
        <v>8.989718888888889</v>
      </c>
      <c r="CE240">
        <v>0.8444642222222223</v>
      </c>
      <c r="CF240">
        <v>0.8101083333333334</v>
      </c>
      <c r="CG240">
        <v>4.477537407407407</v>
      </c>
      <c r="CH240">
        <v>3.885663333333333</v>
      </c>
      <c r="CI240">
        <v>1999.992222222222</v>
      </c>
      <c r="CJ240">
        <v>0.980004925925926</v>
      </c>
      <c r="CK240">
        <v>0.01999500740740741</v>
      </c>
      <c r="CL240">
        <v>0</v>
      </c>
      <c r="CM240">
        <v>1.995374074074074</v>
      </c>
      <c r="CN240">
        <v>0</v>
      </c>
      <c r="CO240">
        <v>3954.341481481481</v>
      </c>
      <c r="CP240">
        <v>17338.19259259259</v>
      </c>
      <c r="CQ240">
        <v>39.83533333333333</v>
      </c>
      <c r="CR240">
        <v>41.81914814814814</v>
      </c>
      <c r="CS240">
        <v>40.22422222222222</v>
      </c>
      <c r="CT240">
        <v>40.48137037037036</v>
      </c>
      <c r="CU240">
        <v>39.05292592592592</v>
      </c>
      <c r="CV240">
        <v>1960.001481481481</v>
      </c>
      <c r="CW240">
        <v>39.99037037037037</v>
      </c>
      <c r="CX240">
        <v>0</v>
      </c>
      <c r="CY240">
        <v>1679509795.5</v>
      </c>
      <c r="CZ240">
        <v>0</v>
      </c>
      <c r="DA240">
        <v>0</v>
      </c>
      <c r="DB240" t="s">
        <v>356</v>
      </c>
      <c r="DC240">
        <v>1679454360.5</v>
      </c>
      <c r="DD240">
        <v>1679454360.5</v>
      </c>
      <c r="DE240">
        <v>0</v>
      </c>
      <c r="DF240">
        <v>-0.152</v>
      </c>
      <c r="DG240">
        <v>-0.046</v>
      </c>
      <c r="DH240">
        <v>3.296</v>
      </c>
      <c r="DI240">
        <v>0.35</v>
      </c>
      <c r="DJ240">
        <v>420</v>
      </c>
      <c r="DK240">
        <v>24</v>
      </c>
      <c r="DL240">
        <v>0.27</v>
      </c>
      <c r="DM240">
        <v>0.09</v>
      </c>
      <c r="DN240">
        <v>-25.4090775</v>
      </c>
      <c r="DO240">
        <v>-20.83537598499056</v>
      </c>
      <c r="DP240">
        <v>2.121156987529153</v>
      </c>
      <c r="DQ240">
        <v>0</v>
      </c>
      <c r="DR240">
        <v>0.377184625</v>
      </c>
      <c r="DS240">
        <v>0.03245539587241963</v>
      </c>
      <c r="DT240">
        <v>0.01217455476329114</v>
      </c>
      <c r="DU240">
        <v>1</v>
      </c>
      <c r="DV240">
        <v>1</v>
      </c>
      <c r="DW240">
        <v>2</v>
      </c>
      <c r="DX240" t="s">
        <v>357</v>
      </c>
      <c r="DY240">
        <v>2.98023</v>
      </c>
      <c r="DZ240">
        <v>2.72815</v>
      </c>
      <c r="EA240">
        <v>0.0958343</v>
      </c>
      <c r="EB240">
        <v>0.100872</v>
      </c>
      <c r="EC240">
        <v>0.0540053</v>
      </c>
      <c r="ED240">
        <v>0.0528247</v>
      </c>
      <c r="EE240">
        <v>27150.1</v>
      </c>
      <c r="EF240">
        <v>26652.1</v>
      </c>
      <c r="EG240">
        <v>30555</v>
      </c>
      <c r="EH240">
        <v>29886.4</v>
      </c>
      <c r="EI240">
        <v>39899.3</v>
      </c>
      <c r="EJ240">
        <v>37285.1</v>
      </c>
      <c r="EK240">
        <v>46730.1</v>
      </c>
      <c r="EL240">
        <v>44440</v>
      </c>
      <c r="EM240">
        <v>1.88118</v>
      </c>
      <c r="EN240">
        <v>1.8585</v>
      </c>
      <c r="EO240">
        <v>0.0464879</v>
      </c>
      <c r="EP240">
        <v>0</v>
      </c>
      <c r="EQ240">
        <v>19.2465</v>
      </c>
      <c r="ER240">
        <v>999.9</v>
      </c>
      <c r="ES240">
        <v>36.6</v>
      </c>
      <c r="ET240">
        <v>30.3</v>
      </c>
      <c r="EU240">
        <v>17.6049</v>
      </c>
      <c r="EV240">
        <v>63.5211</v>
      </c>
      <c r="EW240">
        <v>23.2252</v>
      </c>
      <c r="EX240">
        <v>1</v>
      </c>
      <c r="EY240">
        <v>-0.0561738</v>
      </c>
      <c r="EZ240">
        <v>5.11249</v>
      </c>
      <c r="FA240">
        <v>20.1336</v>
      </c>
      <c r="FB240">
        <v>5.22972</v>
      </c>
      <c r="FC240">
        <v>11.9722</v>
      </c>
      <c r="FD240">
        <v>4.9715</v>
      </c>
      <c r="FE240">
        <v>3.2895</v>
      </c>
      <c r="FF240">
        <v>9999</v>
      </c>
      <c r="FG240">
        <v>9999</v>
      </c>
      <c r="FH240">
        <v>9999</v>
      </c>
      <c r="FI240">
        <v>999.9</v>
      </c>
      <c r="FJ240">
        <v>4.97292</v>
      </c>
      <c r="FK240">
        <v>1.87705</v>
      </c>
      <c r="FL240">
        <v>1.87515</v>
      </c>
      <c r="FM240">
        <v>1.87793</v>
      </c>
      <c r="FN240">
        <v>1.87469</v>
      </c>
      <c r="FO240">
        <v>1.87834</v>
      </c>
      <c r="FP240">
        <v>1.87539</v>
      </c>
      <c r="FQ240">
        <v>1.87653</v>
      </c>
      <c r="FR240">
        <v>0</v>
      </c>
      <c r="FS240">
        <v>0</v>
      </c>
      <c r="FT240">
        <v>0</v>
      </c>
      <c r="FU240">
        <v>0</v>
      </c>
      <c r="FV240" t="s">
        <v>358</v>
      </c>
      <c r="FW240" t="s">
        <v>359</v>
      </c>
      <c r="FX240" t="s">
        <v>360</v>
      </c>
      <c r="FY240" t="s">
        <v>360</v>
      </c>
      <c r="FZ240" t="s">
        <v>360</v>
      </c>
      <c r="GA240" t="s">
        <v>360</v>
      </c>
      <c r="GB240">
        <v>0</v>
      </c>
      <c r="GC240">
        <v>100</v>
      </c>
      <c r="GD240">
        <v>100</v>
      </c>
      <c r="GE240">
        <v>3.758</v>
      </c>
      <c r="GF240">
        <v>0.0779</v>
      </c>
      <c r="GG240">
        <v>1.972114183739502</v>
      </c>
      <c r="GH240">
        <v>0.004449671774874308</v>
      </c>
      <c r="GI240">
        <v>-1.829466635312074E-06</v>
      </c>
      <c r="GJ240">
        <v>4.661545964856727E-10</v>
      </c>
      <c r="GK240">
        <v>0.005649818396270764</v>
      </c>
      <c r="GL240">
        <v>0.003047750899037379</v>
      </c>
      <c r="GM240">
        <v>0.0005145890388989142</v>
      </c>
      <c r="GN240">
        <v>-5.930110997495773E-07</v>
      </c>
      <c r="GO240">
        <v>0</v>
      </c>
      <c r="GP240">
        <v>2134</v>
      </c>
      <c r="GQ240">
        <v>1</v>
      </c>
      <c r="GR240">
        <v>23</v>
      </c>
      <c r="GS240">
        <v>923.4</v>
      </c>
      <c r="GT240">
        <v>923.4</v>
      </c>
      <c r="GU240">
        <v>1.32935</v>
      </c>
      <c r="GV240">
        <v>2.56226</v>
      </c>
      <c r="GW240">
        <v>1.39893</v>
      </c>
      <c r="GX240">
        <v>2.34009</v>
      </c>
      <c r="GY240">
        <v>1.44897</v>
      </c>
      <c r="GZ240">
        <v>2.40845</v>
      </c>
      <c r="HA240">
        <v>36.4814</v>
      </c>
      <c r="HB240">
        <v>24.0087</v>
      </c>
      <c r="HC240">
        <v>18</v>
      </c>
      <c r="HD240">
        <v>490.161</v>
      </c>
      <c r="HE240">
        <v>447.185</v>
      </c>
      <c r="HF240">
        <v>13.5262</v>
      </c>
      <c r="HG240">
        <v>26.0829</v>
      </c>
      <c r="HH240">
        <v>29.9998</v>
      </c>
      <c r="HI240">
        <v>25.9417</v>
      </c>
      <c r="HJ240">
        <v>26.0147</v>
      </c>
      <c r="HK240">
        <v>26.6782</v>
      </c>
      <c r="HL240">
        <v>45.1226</v>
      </c>
      <c r="HM240">
        <v>53.1152</v>
      </c>
      <c r="HN240">
        <v>13.5258</v>
      </c>
      <c r="HO240">
        <v>540.389</v>
      </c>
      <c r="HP240">
        <v>9.064019999999999</v>
      </c>
      <c r="HQ240">
        <v>100.998</v>
      </c>
      <c r="HR240">
        <v>102.191</v>
      </c>
    </row>
    <row r="241" spans="1:226">
      <c r="A241">
        <v>225</v>
      </c>
      <c r="B241">
        <v>1679509770.6</v>
      </c>
      <c r="C241">
        <v>4514.5</v>
      </c>
      <c r="D241" t="s">
        <v>810</v>
      </c>
      <c r="E241" t="s">
        <v>811</v>
      </c>
      <c r="F241">
        <v>5</v>
      </c>
      <c r="G241" t="s">
        <v>353</v>
      </c>
      <c r="H241" t="s">
        <v>747</v>
      </c>
      <c r="I241">
        <v>1679509762.814285</v>
      </c>
      <c r="J241">
        <f>(K241)/1000</f>
        <v>0</v>
      </c>
      <c r="K241">
        <f>IF(BF241, AN241, AH241)</f>
        <v>0</v>
      </c>
      <c r="L241">
        <f>IF(BF241, AI241, AG241)</f>
        <v>0</v>
      </c>
      <c r="M241">
        <f>BH241 - IF(AU241&gt;1, L241*BB241*100.0/(AW241*BV241), 0)</f>
        <v>0</v>
      </c>
      <c r="N241">
        <f>((T241-J241/2)*M241-L241)/(T241+J241/2)</f>
        <v>0</v>
      </c>
      <c r="O241">
        <f>N241*(BO241+BP241)/1000.0</f>
        <v>0</v>
      </c>
      <c r="P241">
        <f>(BH241 - IF(AU241&gt;1, L241*BB241*100.0/(AW241*BV241), 0))*(BO241+BP241)/1000.0</f>
        <v>0</v>
      </c>
      <c r="Q241">
        <f>2.0/((1/S241-1/R241)+SIGN(S241)*SQRT((1/S241-1/R241)*(1/S241-1/R241) + 4*BC241/((BC241+1)*(BC241+1))*(2*1/S241*1/R241-1/R241*1/R241)))</f>
        <v>0</v>
      </c>
      <c r="R241">
        <f>IF(LEFT(BD241,1)&lt;&gt;"0",IF(LEFT(BD241,1)="1",3.0,BE241),$D$5+$E$5*(BV241*BO241/($K$5*1000))+$F$5*(BV241*BO241/($K$5*1000))*MAX(MIN(BB241,$J$5),$I$5)*MAX(MIN(BB241,$J$5),$I$5)+$G$5*MAX(MIN(BB241,$J$5),$I$5)*(BV241*BO241/($K$5*1000))+$H$5*(BV241*BO241/($K$5*1000))*(BV241*BO241/($K$5*1000)))</f>
        <v>0</v>
      </c>
      <c r="S241">
        <f>J241*(1000-(1000*0.61365*exp(17.502*W241/(240.97+W241))/(BO241+BP241)+BJ241)/2)/(1000*0.61365*exp(17.502*W241/(240.97+W241))/(BO241+BP241)-BJ241)</f>
        <v>0</v>
      </c>
      <c r="T241">
        <f>1/((BC241+1)/(Q241/1.6)+1/(R241/1.37)) + BC241/((BC241+1)/(Q241/1.6) + BC241/(R241/1.37))</f>
        <v>0</v>
      </c>
      <c r="U241">
        <f>(AX241*BA241)</f>
        <v>0</v>
      </c>
      <c r="V241">
        <f>(BQ241+(U241+2*0.95*5.67E-8*(((BQ241+$B$7)+273)^4-(BQ241+273)^4)-44100*J241)/(1.84*29.3*R241+8*0.95*5.67E-8*(BQ241+273)^3))</f>
        <v>0</v>
      </c>
      <c r="W241">
        <f>($C$7*BR241+$D$7*BS241+$E$7*V241)</f>
        <v>0</v>
      </c>
      <c r="X241">
        <f>0.61365*exp(17.502*W241/(240.97+W241))</f>
        <v>0</v>
      </c>
      <c r="Y241">
        <f>(Z241/AA241*100)</f>
        <v>0</v>
      </c>
      <c r="Z241">
        <f>BJ241*(BO241+BP241)/1000</f>
        <v>0</v>
      </c>
      <c r="AA241">
        <f>0.61365*exp(17.502*BQ241/(240.97+BQ241))</f>
        <v>0</v>
      </c>
      <c r="AB241">
        <f>(X241-BJ241*(BO241+BP241)/1000)</f>
        <v>0</v>
      </c>
      <c r="AC241">
        <f>(-J241*44100)</f>
        <v>0</v>
      </c>
      <c r="AD241">
        <f>2*29.3*R241*0.92*(BQ241-W241)</f>
        <v>0</v>
      </c>
      <c r="AE241">
        <f>2*0.95*5.67E-8*(((BQ241+$B$7)+273)^4-(W241+273)^4)</f>
        <v>0</v>
      </c>
      <c r="AF241">
        <f>U241+AE241+AC241+AD241</f>
        <v>0</v>
      </c>
      <c r="AG241">
        <f>BN241*AU241*(BI241-BH241*(1000-AU241*BK241)/(1000-AU241*BJ241))/(100*BB241)</f>
        <v>0</v>
      </c>
      <c r="AH241">
        <f>1000*BN241*AU241*(BJ241-BK241)/(100*BB241*(1000-AU241*BJ241))</f>
        <v>0</v>
      </c>
      <c r="AI241">
        <f>(AJ241 - AK241 - BO241*1E3/(8.314*(BQ241+273.15)) * AM241/BN241 * AL241) * BN241/(100*BB241) * (1000 - BK241)/1000</f>
        <v>0</v>
      </c>
      <c r="AJ241">
        <v>530.0745296902021</v>
      </c>
      <c r="AK241">
        <v>510.0358606060606</v>
      </c>
      <c r="AL241">
        <v>3.346191343432813</v>
      </c>
      <c r="AM241">
        <v>63.74903472312772</v>
      </c>
      <c r="AN241">
        <f>(AP241 - AO241 + BO241*1E3/(8.314*(BQ241+273.15)) * AR241/BN241 * AQ241) * BN241/(100*BB241) * 1000/(1000 - AP241)</f>
        <v>0</v>
      </c>
      <c r="AO241">
        <v>8.999731859218398</v>
      </c>
      <c r="AP241">
        <v>9.366033272727266</v>
      </c>
      <c r="AQ241">
        <v>-2.891323507416368E-06</v>
      </c>
      <c r="AR241">
        <v>101.983239414424</v>
      </c>
      <c r="AS241">
        <v>2</v>
      </c>
      <c r="AT241">
        <v>0</v>
      </c>
      <c r="AU241">
        <f>IF(AS241*$H$13&gt;=AW241,1.0,(AW241/(AW241-AS241*$H$13)))</f>
        <v>0</v>
      </c>
      <c r="AV241">
        <f>(AU241-1)*100</f>
        <v>0</v>
      </c>
      <c r="AW241">
        <f>MAX(0,($B$13+$C$13*BV241)/(1+$D$13*BV241)*BO241/(BQ241+273)*$E$13)</f>
        <v>0</v>
      </c>
      <c r="AX241">
        <f>$B$11*BW241+$C$11*BX241+$F$11*CI241*(1-CL241)</f>
        <v>0</v>
      </c>
      <c r="AY241">
        <f>AX241*AZ241</f>
        <v>0</v>
      </c>
      <c r="AZ241">
        <f>($B$11*$D$9+$C$11*$D$9+$F$11*((CV241+CN241)/MAX(CV241+CN241+CW241, 0.1)*$I$9+CW241/MAX(CV241+CN241+CW241, 0.1)*$J$9))/($B$11+$C$11+$F$11)</f>
        <v>0</v>
      </c>
      <c r="BA241">
        <f>($B$11*$K$9+$C$11*$K$9+$F$11*((CV241+CN241)/MAX(CV241+CN241+CW241, 0.1)*$P$9+CW241/MAX(CV241+CN241+CW241, 0.1)*$Q$9))/($B$11+$C$11+$F$11)</f>
        <v>0</v>
      </c>
      <c r="BB241">
        <v>1.91</v>
      </c>
      <c r="BC241">
        <v>0.5</v>
      </c>
      <c r="BD241" t="s">
        <v>355</v>
      </c>
      <c r="BE241">
        <v>2</v>
      </c>
      <c r="BF241" t="b">
        <v>1</v>
      </c>
      <c r="BG241">
        <v>1679509762.814285</v>
      </c>
      <c r="BH241">
        <v>481.3554285714287</v>
      </c>
      <c r="BI241">
        <v>508.8372857142858</v>
      </c>
      <c r="BJ241">
        <v>9.36732607142857</v>
      </c>
      <c r="BK241">
        <v>8.990697857142857</v>
      </c>
      <c r="BL241">
        <v>477.6248928571428</v>
      </c>
      <c r="BM241">
        <v>9.2894325</v>
      </c>
      <c r="BN241">
        <v>500.0766071428571</v>
      </c>
      <c r="BO241">
        <v>90.11400357142854</v>
      </c>
      <c r="BP241">
        <v>0.09997445714285713</v>
      </c>
      <c r="BQ241">
        <v>19.03145</v>
      </c>
      <c r="BR241">
        <v>20.01119642857143</v>
      </c>
      <c r="BS241">
        <v>999.9000000000002</v>
      </c>
      <c r="BT241">
        <v>0</v>
      </c>
      <c r="BU241">
        <v>0</v>
      </c>
      <c r="BV241">
        <v>9990.672857142858</v>
      </c>
      <c r="BW241">
        <v>0</v>
      </c>
      <c r="BX241">
        <v>9.334295357142858</v>
      </c>
      <c r="BY241">
        <v>-27.48178928571429</v>
      </c>
      <c r="BZ241">
        <v>485.9071785714285</v>
      </c>
      <c r="CA241">
        <v>513.45375</v>
      </c>
      <c r="CB241">
        <v>0.3766275714285713</v>
      </c>
      <c r="CC241">
        <v>508.8372857142858</v>
      </c>
      <c r="CD241">
        <v>8.990697857142857</v>
      </c>
      <c r="CE241">
        <v>0.8441270714285716</v>
      </c>
      <c r="CF241">
        <v>0.8101876071428571</v>
      </c>
      <c r="CG241">
        <v>4.471834285714285</v>
      </c>
      <c r="CH241">
        <v>3.887045357142857</v>
      </c>
      <c r="CI241">
        <v>1999.976428571428</v>
      </c>
      <c r="CJ241">
        <v>0.980006</v>
      </c>
      <c r="CK241">
        <v>0.019994175</v>
      </c>
      <c r="CL241">
        <v>0</v>
      </c>
      <c r="CM241">
        <v>2.037685714285714</v>
      </c>
      <c r="CN241">
        <v>0</v>
      </c>
      <c r="CO241">
        <v>3953.819642857143</v>
      </c>
      <c r="CP241">
        <v>17338.06071428572</v>
      </c>
      <c r="CQ241">
        <v>39.88814285714285</v>
      </c>
      <c r="CR241">
        <v>41.86574999999999</v>
      </c>
      <c r="CS241">
        <v>40.28989285714285</v>
      </c>
      <c r="CT241">
        <v>40.56457142857142</v>
      </c>
      <c r="CU241">
        <v>39.13139285714286</v>
      </c>
      <c r="CV241">
        <v>1959.986071428571</v>
      </c>
      <c r="CW241">
        <v>39.99</v>
      </c>
      <c r="CX241">
        <v>0</v>
      </c>
      <c r="CY241">
        <v>1679509800.9</v>
      </c>
      <c r="CZ241">
        <v>0</v>
      </c>
      <c r="DA241">
        <v>0</v>
      </c>
      <c r="DB241" t="s">
        <v>356</v>
      </c>
      <c r="DC241">
        <v>1679454360.5</v>
      </c>
      <c r="DD241">
        <v>1679454360.5</v>
      </c>
      <c r="DE241">
        <v>0</v>
      </c>
      <c r="DF241">
        <v>-0.152</v>
      </c>
      <c r="DG241">
        <v>-0.046</v>
      </c>
      <c r="DH241">
        <v>3.296</v>
      </c>
      <c r="DI241">
        <v>0.35</v>
      </c>
      <c r="DJ241">
        <v>420</v>
      </c>
      <c r="DK241">
        <v>24</v>
      </c>
      <c r="DL241">
        <v>0.27</v>
      </c>
      <c r="DM241">
        <v>0.09</v>
      </c>
      <c r="DN241">
        <v>-27.02339</v>
      </c>
      <c r="DO241">
        <v>-9.280342964352597</v>
      </c>
      <c r="DP241">
        <v>0.9430358322460501</v>
      </c>
      <c r="DQ241">
        <v>0</v>
      </c>
      <c r="DR241">
        <v>0.37799425</v>
      </c>
      <c r="DS241">
        <v>-0.07068335459662398</v>
      </c>
      <c r="DT241">
        <v>0.01481659151382328</v>
      </c>
      <c r="DU241">
        <v>1</v>
      </c>
      <c r="DV241">
        <v>1</v>
      </c>
      <c r="DW241">
        <v>2</v>
      </c>
      <c r="DX241" t="s">
        <v>357</v>
      </c>
      <c r="DY241">
        <v>2.98021</v>
      </c>
      <c r="DZ241">
        <v>2.72838</v>
      </c>
      <c r="EA241">
        <v>0.0981839</v>
      </c>
      <c r="EB241">
        <v>0.103192</v>
      </c>
      <c r="EC241">
        <v>0.0540047</v>
      </c>
      <c r="ED241">
        <v>0.053104</v>
      </c>
      <c r="EE241">
        <v>27080.1</v>
      </c>
      <c r="EF241">
        <v>26583.2</v>
      </c>
      <c r="EG241">
        <v>30555.6</v>
      </c>
      <c r="EH241">
        <v>29886.3</v>
      </c>
      <c r="EI241">
        <v>39900.3</v>
      </c>
      <c r="EJ241">
        <v>37274.4</v>
      </c>
      <c r="EK241">
        <v>46731</v>
      </c>
      <c r="EL241">
        <v>44440.4</v>
      </c>
      <c r="EM241">
        <v>1.8811</v>
      </c>
      <c r="EN241">
        <v>1.85825</v>
      </c>
      <c r="EO241">
        <v>0.0468493</v>
      </c>
      <c r="EP241">
        <v>0</v>
      </c>
      <c r="EQ241">
        <v>19.243</v>
      </c>
      <c r="ER241">
        <v>999.9</v>
      </c>
      <c r="ES241">
        <v>36.5</v>
      </c>
      <c r="ET241">
        <v>30.3</v>
      </c>
      <c r="EU241">
        <v>17.5571</v>
      </c>
      <c r="EV241">
        <v>63.8611</v>
      </c>
      <c r="EW241">
        <v>23.3333</v>
      </c>
      <c r="EX241">
        <v>1</v>
      </c>
      <c r="EY241">
        <v>-0.0562043</v>
      </c>
      <c r="EZ241">
        <v>5.1522</v>
      </c>
      <c r="FA241">
        <v>20.1325</v>
      </c>
      <c r="FB241">
        <v>5.22942</v>
      </c>
      <c r="FC241">
        <v>11.9713</v>
      </c>
      <c r="FD241">
        <v>4.9714</v>
      </c>
      <c r="FE241">
        <v>3.28953</v>
      </c>
      <c r="FF241">
        <v>9999</v>
      </c>
      <c r="FG241">
        <v>9999</v>
      </c>
      <c r="FH241">
        <v>9999</v>
      </c>
      <c r="FI241">
        <v>999.9</v>
      </c>
      <c r="FJ241">
        <v>4.97293</v>
      </c>
      <c r="FK241">
        <v>1.87701</v>
      </c>
      <c r="FL241">
        <v>1.87515</v>
      </c>
      <c r="FM241">
        <v>1.87793</v>
      </c>
      <c r="FN241">
        <v>1.87469</v>
      </c>
      <c r="FO241">
        <v>1.87832</v>
      </c>
      <c r="FP241">
        <v>1.87537</v>
      </c>
      <c r="FQ241">
        <v>1.87653</v>
      </c>
      <c r="FR241">
        <v>0</v>
      </c>
      <c r="FS241">
        <v>0</v>
      </c>
      <c r="FT241">
        <v>0</v>
      </c>
      <c r="FU241">
        <v>0</v>
      </c>
      <c r="FV241" t="s">
        <v>358</v>
      </c>
      <c r="FW241" t="s">
        <v>359</v>
      </c>
      <c r="FX241" t="s">
        <v>360</v>
      </c>
      <c r="FY241" t="s">
        <v>360</v>
      </c>
      <c r="FZ241" t="s">
        <v>360</v>
      </c>
      <c r="GA241" t="s">
        <v>360</v>
      </c>
      <c r="GB241">
        <v>0</v>
      </c>
      <c r="GC241">
        <v>100</v>
      </c>
      <c r="GD241">
        <v>100</v>
      </c>
      <c r="GE241">
        <v>3.807</v>
      </c>
      <c r="GF241">
        <v>0.0779</v>
      </c>
      <c r="GG241">
        <v>1.972114183739502</v>
      </c>
      <c r="GH241">
        <v>0.004449671774874308</v>
      </c>
      <c r="GI241">
        <v>-1.829466635312074E-06</v>
      </c>
      <c r="GJ241">
        <v>4.661545964856727E-10</v>
      </c>
      <c r="GK241">
        <v>0.005649818396270764</v>
      </c>
      <c r="GL241">
        <v>0.003047750899037379</v>
      </c>
      <c r="GM241">
        <v>0.0005145890388989142</v>
      </c>
      <c r="GN241">
        <v>-5.930110997495773E-07</v>
      </c>
      <c r="GO241">
        <v>0</v>
      </c>
      <c r="GP241">
        <v>2134</v>
      </c>
      <c r="GQ241">
        <v>1</v>
      </c>
      <c r="GR241">
        <v>23</v>
      </c>
      <c r="GS241">
        <v>923.5</v>
      </c>
      <c r="GT241">
        <v>923.5</v>
      </c>
      <c r="GU241">
        <v>1.36353</v>
      </c>
      <c r="GV241">
        <v>2.55493</v>
      </c>
      <c r="GW241">
        <v>1.39893</v>
      </c>
      <c r="GX241">
        <v>2.34009</v>
      </c>
      <c r="GY241">
        <v>1.44897</v>
      </c>
      <c r="GZ241">
        <v>2.46704</v>
      </c>
      <c r="HA241">
        <v>36.4814</v>
      </c>
      <c r="HB241">
        <v>24.0175</v>
      </c>
      <c r="HC241">
        <v>18</v>
      </c>
      <c r="HD241">
        <v>490.11</v>
      </c>
      <c r="HE241">
        <v>447.025</v>
      </c>
      <c r="HF241">
        <v>13.5215</v>
      </c>
      <c r="HG241">
        <v>26.0801</v>
      </c>
      <c r="HH241">
        <v>29.9998</v>
      </c>
      <c r="HI241">
        <v>25.9404</v>
      </c>
      <c r="HJ241">
        <v>26.014</v>
      </c>
      <c r="HK241">
        <v>27.3128</v>
      </c>
      <c r="HL241">
        <v>45.1226</v>
      </c>
      <c r="HM241">
        <v>52.7281</v>
      </c>
      <c r="HN241">
        <v>13.5086</v>
      </c>
      <c r="HO241">
        <v>560.431</v>
      </c>
      <c r="HP241">
        <v>9.063840000000001</v>
      </c>
      <c r="HQ241">
        <v>100.999</v>
      </c>
      <c r="HR241">
        <v>102.192</v>
      </c>
    </row>
    <row r="242" spans="1:226">
      <c r="A242">
        <v>226</v>
      </c>
      <c r="B242">
        <v>1679509775.6</v>
      </c>
      <c r="C242">
        <v>4519.5</v>
      </c>
      <c r="D242" t="s">
        <v>812</v>
      </c>
      <c r="E242" t="s">
        <v>813</v>
      </c>
      <c r="F242">
        <v>5</v>
      </c>
      <c r="G242" t="s">
        <v>353</v>
      </c>
      <c r="H242" t="s">
        <v>747</v>
      </c>
      <c r="I242">
        <v>1679509768.1</v>
      </c>
      <c r="J242">
        <f>(K242)/1000</f>
        <v>0</v>
      </c>
      <c r="K242">
        <f>IF(BF242, AN242, AH242)</f>
        <v>0</v>
      </c>
      <c r="L242">
        <f>IF(BF242, AI242, AG242)</f>
        <v>0</v>
      </c>
      <c r="M242">
        <f>BH242 - IF(AU242&gt;1, L242*BB242*100.0/(AW242*BV242), 0)</f>
        <v>0</v>
      </c>
      <c r="N242">
        <f>((T242-J242/2)*M242-L242)/(T242+J242/2)</f>
        <v>0</v>
      </c>
      <c r="O242">
        <f>N242*(BO242+BP242)/1000.0</f>
        <v>0</v>
      </c>
      <c r="P242">
        <f>(BH242 - IF(AU242&gt;1, L242*BB242*100.0/(AW242*BV242), 0))*(BO242+BP242)/1000.0</f>
        <v>0</v>
      </c>
      <c r="Q242">
        <f>2.0/((1/S242-1/R242)+SIGN(S242)*SQRT((1/S242-1/R242)*(1/S242-1/R242) + 4*BC242/((BC242+1)*(BC242+1))*(2*1/S242*1/R242-1/R242*1/R242)))</f>
        <v>0</v>
      </c>
      <c r="R242">
        <f>IF(LEFT(BD242,1)&lt;&gt;"0",IF(LEFT(BD242,1)="1",3.0,BE242),$D$5+$E$5*(BV242*BO242/($K$5*1000))+$F$5*(BV242*BO242/($K$5*1000))*MAX(MIN(BB242,$J$5),$I$5)*MAX(MIN(BB242,$J$5),$I$5)+$G$5*MAX(MIN(BB242,$J$5),$I$5)*(BV242*BO242/($K$5*1000))+$H$5*(BV242*BO242/($K$5*1000))*(BV242*BO242/($K$5*1000)))</f>
        <v>0</v>
      </c>
      <c r="S242">
        <f>J242*(1000-(1000*0.61365*exp(17.502*W242/(240.97+W242))/(BO242+BP242)+BJ242)/2)/(1000*0.61365*exp(17.502*W242/(240.97+W242))/(BO242+BP242)-BJ242)</f>
        <v>0</v>
      </c>
      <c r="T242">
        <f>1/((BC242+1)/(Q242/1.6)+1/(R242/1.37)) + BC242/((BC242+1)/(Q242/1.6) + BC242/(R242/1.37))</f>
        <v>0</v>
      </c>
      <c r="U242">
        <f>(AX242*BA242)</f>
        <v>0</v>
      </c>
      <c r="V242">
        <f>(BQ242+(U242+2*0.95*5.67E-8*(((BQ242+$B$7)+273)^4-(BQ242+273)^4)-44100*J242)/(1.84*29.3*R242+8*0.95*5.67E-8*(BQ242+273)^3))</f>
        <v>0</v>
      </c>
      <c r="W242">
        <f>($C$7*BR242+$D$7*BS242+$E$7*V242)</f>
        <v>0</v>
      </c>
      <c r="X242">
        <f>0.61365*exp(17.502*W242/(240.97+W242))</f>
        <v>0</v>
      </c>
      <c r="Y242">
        <f>(Z242/AA242*100)</f>
        <v>0</v>
      </c>
      <c r="Z242">
        <f>BJ242*(BO242+BP242)/1000</f>
        <v>0</v>
      </c>
      <c r="AA242">
        <f>0.61365*exp(17.502*BQ242/(240.97+BQ242))</f>
        <v>0</v>
      </c>
      <c r="AB242">
        <f>(X242-BJ242*(BO242+BP242)/1000)</f>
        <v>0</v>
      </c>
      <c r="AC242">
        <f>(-J242*44100)</f>
        <v>0</v>
      </c>
      <c r="AD242">
        <f>2*29.3*R242*0.92*(BQ242-W242)</f>
        <v>0</v>
      </c>
      <c r="AE242">
        <f>2*0.95*5.67E-8*(((BQ242+$B$7)+273)^4-(W242+273)^4)</f>
        <v>0</v>
      </c>
      <c r="AF242">
        <f>U242+AE242+AC242+AD242</f>
        <v>0</v>
      </c>
      <c r="AG242">
        <f>BN242*AU242*(BI242-BH242*(1000-AU242*BK242)/(1000-AU242*BJ242))/(100*BB242)</f>
        <v>0</v>
      </c>
      <c r="AH242">
        <f>1000*BN242*AU242*(BJ242-BK242)/(100*BB242*(1000-AU242*BJ242))</f>
        <v>0</v>
      </c>
      <c r="AI242">
        <f>(AJ242 - AK242 - BO242*1E3/(8.314*(BQ242+273.15)) * AM242/BN242 * AL242) * BN242/(100*BB242) * (1000 - BK242)/1000</f>
        <v>0</v>
      </c>
      <c r="AJ242">
        <v>546.9536170252347</v>
      </c>
      <c r="AK242">
        <v>526.7285575757575</v>
      </c>
      <c r="AL242">
        <v>3.337106985769455</v>
      </c>
      <c r="AM242">
        <v>63.74903472312772</v>
      </c>
      <c r="AN242">
        <f>(AP242 - AO242 + BO242*1E3/(8.314*(BQ242+273.15)) * AR242/BN242 * AQ242) * BN242/(100*BB242) * 1000/(1000 - AP242)</f>
        <v>0</v>
      </c>
      <c r="AO242">
        <v>9.030976243807821</v>
      </c>
      <c r="AP242">
        <v>9.382861393939391</v>
      </c>
      <c r="AQ242">
        <v>2.09226290257197E-05</v>
      </c>
      <c r="AR242">
        <v>101.983239414424</v>
      </c>
      <c r="AS242">
        <v>2</v>
      </c>
      <c r="AT242">
        <v>0</v>
      </c>
      <c r="AU242">
        <f>IF(AS242*$H$13&gt;=AW242,1.0,(AW242/(AW242-AS242*$H$13)))</f>
        <v>0</v>
      </c>
      <c r="AV242">
        <f>(AU242-1)*100</f>
        <v>0</v>
      </c>
      <c r="AW242">
        <f>MAX(0,($B$13+$C$13*BV242)/(1+$D$13*BV242)*BO242/(BQ242+273)*$E$13)</f>
        <v>0</v>
      </c>
      <c r="AX242">
        <f>$B$11*BW242+$C$11*BX242+$F$11*CI242*(1-CL242)</f>
        <v>0</v>
      </c>
      <c r="AY242">
        <f>AX242*AZ242</f>
        <v>0</v>
      </c>
      <c r="AZ242">
        <f>($B$11*$D$9+$C$11*$D$9+$F$11*((CV242+CN242)/MAX(CV242+CN242+CW242, 0.1)*$I$9+CW242/MAX(CV242+CN242+CW242, 0.1)*$J$9))/($B$11+$C$11+$F$11)</f>
        <v>0</v>
      </c>
      <c r="BA242">
        <f>($B$11*$K$9+$C$11*$K$9+$F$11*((CV242+CN242)/MAX(CV242+CN242+CW242, 0.1)*$P$9+CW242/MAX(CV242+CN242+CW242, 0.1)*$Q$9))/($B$11+$C$11+$F$11)</f>
        <v>0</v>
      </c>
      <c r="BB242">
        <v>1.91</v>
      </c>
      <c r="BC242">
        <v>0.5</v>
      </c>
      <c r="BD242" t="s">
        <v>355</v>
      </c>
      <c r="BE242">
        <v>2</v>
      </c>
      <c r="BF242" t="b">
        <v>1</v>
      </c>
      <c r="BG242">
        <v>1679509768.1</v>
      </c>
      <c r="BH242">
        <v>498.6577407407407</v>
      </c>
      <c r="BI242">
        <v>526.5677037037037</v>
      </c>
      <c r="BJ242">
        <v>9.369852222222223</v>
      </c>
      <c r="BK242">
        <v>9.007652222222223</v>
      </c>
      <c r="BL242">
        <v>494.8754074074073</v>
      </c>
      <c r="BM242">
        <v>9.291928148148148</v>
      </c>
      <c r="BN242">
        <v>500.0705185185186</v>
      </c>
      <c r="BO242">
        <v>90.11277777777778</v>
      </c>
      <c r="BP242">
        <v>0.09997375185185185</v>
      </c>
      <c r="BQ242">
        <v>19.03374074074074</v>
      </c>
      <c r="BR242">
        <v>20.01498518518519</v>
      </c>
      <c r="BS242">
        <v>999.9000000000001</v>
      </c>
      <c r="BT242">
        <v>0</v>
      </c>
      <c r="BU242">
        <v>0</v>
      </c>
      <c r="BV242">
        <v>10001.55037037037</v>
      </c>
      <c r="BW242">
        <v>0</v>
      </c>
      <c r="BX242">
        <v>9.371756296296299</v>
      </c>
      <c r="BY242">
        <v>-27.90980740740741</v>
      </c>
      <c r="BZ242">
        <v>503.3744444444445</v>
      </c>
      <c r="CA242">
        <v>531.3540740740741</v>
      </c>
      <c r="CB242">
        <v>0.362200148148148</v>
      </c>
      <c r="CC242">
        <v>526.5677037037037</v>
      </c>
      <c r="CD242">
        <v>9.007652222222223</v>
      </c>
      <c r="CE242">
        <v>0.8443432962962961</v>
      </c>
      <c r="CF242">
        <v>0.8117043703703705</v>
      </c>
      <c r="CG242">
        <v>4.475490370370371</v>
      </c>
      <c r="CH242">
        <v>3.91361925925926</v>
      </c>
      <c r="CI242">
        <v>1999.956296296296</v>
      </c>
      <c r="CJ242">
        <v>0.9800067037037037</v>
      </c>
      <c r="CK242">
        <v>0.01999362962962963</v>
      </c>
      <c r="CL242">
        <v>0</v>
      </c>
      <c r="CM242">
        <v>2.061574074074074</v>
      </c>
      <c r="CN242">
        <v>0</v>
      </c>
      <c r="CO242">
        <v>3953.333703703704</v>
      </c>
      <c r="CP242">
        <v>17337.88148148148</v>
      </c>
      <c r="CQ242">
        <v>40.00211111111111</v>
      </c>
      <c r="CR242">
        <v>41.92803703703704</v>
      </c>
      <c r="CS242">
        <v>40.38862962962963</v>
      </c>
      <c r="CT242">
        <v>40.65722222222222</v>
      </c>
      <c r="CU242">
        <v>39.20574074074074</v>
      </c>
      <c r="CV242">
        <v>1959.969259259259</v>
      </c>
      <c r="CW242">
        <v>39.98962962962963</v>
      </c>
      <c r="CX242">
        <v>0</v>
      </c>
      <c r="CY242">
        <v>1679509805.7</v>
      </c>
      <c r="CZ242">
        <v>0</v>
      </c>
      <c r="DA242">
        <v>0</v>
      </c>
      <c r="DB242" t="s">
        <v>356</v>
      </c>
      <c r="DC242">
        <v>1679454360.5</v>
      </c>
      <c r="DD242">
        <v>1679454360.5</v>
      </c>
      <c r="DE242">
        <v>0</v>
      </c>
      <c r="DF242">
        <v>-0.152</v>
      </c>
      <c r="DG242">
        <v>-0.046</v>
      </c>
      <c r="DH242">
        <v>3.296</v>
      </c>
      <c r="DI242">
        <v>0.35</v>
      </c>
      <c r="DJ242">
        <v>420</v>
      </c>
      <c r="DK242">
        <v>24</v>
      </c>
      <c r="DL242">
        <v>0.27</v>
      </c>
      <c r="DM242">
        <v>0.09</v>
      </c>
      <c r="DN242">
        <v>-27.65902</v>
      </c>
      <c r="DO242">
        <v>-4.843420637898636</v>
      </c>
      <c r="DP242">
        <v>0.4872238798540154</v>
      </c>
      <c r="DQ242">
        <v>0</v>
      </c>
      <c r="DR242">
        <v>0.3689294</v>
      </c>
      <c r="DS242">
        <v>-0.1583675572232655</v>
      </c>
      <c r="DT242">
        <v>0.02098215833011466</v>
      </c>
      <c r="DU242">
        <v>0</v>
      </c>
      <c r="DV242">
        <v>0</v>
      </c>
      <c r="DW242">
        <v>2</v>
      </c>
      <c r="DX242" t="s">
        <v>397</v>
      </c>
      <c r="DY242">
        <v>2.98018</v>
      </c>
      <c r="DZ242">
        <v>2.72849</v>
      </c>
      <c r="EA242">
        <v>0.100505</v>
      </c>
      <c r="EB242">
        <v>0.105506</v>
      </c>
      <c r="EC242">
        <v>0.0540739</v>
      </c>
      <c r="ED242">
        <v>0.0530022</v>
      </c>
      <c r="EE242">
        <v>27011</v>
      </c>
      <c r="EF242">
        <v>26514.8</v>
      </c>
      <c r="EG242">
        <v>30556.2</v>
      </c>
      <c r="EH242">
        <v>29886.6</v>
      </c>
      <c r="EI242">
        <v>39898.2</v>
      </c>
      <c r="EJ242">
        <v>37278.8</v>
      </c>
      <c r="EK242">
        <v>46731.8</v>
      </c>
      <c r="EL242">
        <v>44440.6</v>
      </c>
      <c r="EM242">
        <v>1.88098</v>
      </c>
      <c r="EN242">
        <v>1.85835</v>
      </c>
      <c r="EO242">
        <v>0.0466071</v>
      </c>
      <c r="EP242">
        <v>0</v>
      </c>
      <c r="EQ242">
        <v>19.2399</v>
      </c>
      <c r="ER242">
        <v>999.9</v>
      </c>
      <c r="ES242">
        <v>36.4</v>
      </c>
      <c r="ET242">
        <v>30.3</v>
      </c>
      <c r="EU242">
        <v>17.5085</v>
      </c>
      <c r="EV242">
        <v>63.3011</v>
      </c>
      <c r="EW242">
        <v>23.3413</v>
      </c>
      <c r="EX242">
        <v>1</v>
      </c>
      <c r="EY242">
        <v>-0.0565904</v>
      </c>
      <c r="EZ242">
        <v>5.2052</v>
      </c>
      <c r="FA242">
        <v>20.1309</v>
      </c>
      <c r="FB242">
        <v>5.22927</v>
      </c>
      <c r="FC242">
        <v>11.9715</v>
      </c>
      <c r="FD242">
        <v>4.9714</v>
      </c>
      <c r="FE242">
        <v>3.2895</v>
      </c>
      <c r="FF242">
        <v>9999</v>
      </c>
      <c r="FG242">
        <v>9999</v>
      </c>
      <c r="FH242">
        <v>9999</v>
      </c>
      <c r="FI242">
        <v>999.9</v>
      </c>
      <c r="FJ242">
        <v>4.97291</v>
      </c>
      <c r="FK242">
        <v>1.87699</v>
      </c>
      <c r="FL242">
        <v>1.87514</v>
      </c>
      <c r="FM242">
        <v>1.8779</v>
      </c>
      <c r="FN242">
        <v>1.87464</v>
      </c>
      <c r="FO242">
        <v>1.87826</v>
      </c>
      <c r="FP242">
        <v>1.87534</v>
      </c>
      <c r="FQ242">
        <v>1.87651</v>
      </c>
      <c r="FR242">
        <v>0</v>
      </c>
      <c r="FS242">
        <v>0</v>
      </c>
      <c r="FT242">
        <v>0</v>
      </c>
      <c r="FU242">
        <v>0</v>
      </c>
      <c r="FV242" t="s">
        <v>358</v>
      </c>
      <c r="FW242" t="s">
        <v>359</v>
      </c>
      <c r="FX242" t="s">
        <v>360</v>
      </c>
      <c r="FY242" t="s">
        <v>360</v>
      </c>
      <c r="FZ242" t="s">
        <v>360</v>
      </c>
      <c r="GA242" t="s">
        <v>360</v>
      </c>
      <c r="GB242">
        <v>0</v>
      </c>
      <c r="GC242">
        <v>100</v>
      </c>
      <c r="GD242">
        <v>100</v>
      </c>
      <c r="GE242">
        <v>3.855</v>
      </c>
      <c r="GF242">
        <v>0.0781</v>
      </c>
      <c r="GG242">
        <v>1.972114183739502</v>
      </c>
      <c r="GH242">
        <v>0.004449671774874308</v>
      </c>
      <c r="GI242">
        <v>-1.829466635312074E-06</v>
      </c>
      <c r="GJ242">
        <v>4.661545964856727E-10</v>
      </c>
      <c r="GK242">
        <v>0.005649818396270764</v>
      </c>
      <c r="GL242">
        <v>0.003047750899037379</v>
      </c>
      <c r="GM242">
        <v>0.0005145890388989142</v>
      </c>
      <c r="GN242">
        <v>-5.930110997495773E-07</v>
      </c>
      <c r="GO242">
        <v>0</v>
      </c>
      <c r="GP242">
        <v>2134</v>
      </c>
      <c r="GQ242">
        <v>1</v>
      </c>
      <c r="GR242">
        <v>23</v>
      </c>
      <c r="GS242">
        <v>923.6</v>
      </c>
      <c r="GT242">
        <v>923.6</v>
      </c>
      <c r="GU242">
        <v>1.39648</v>
      </c>
      <c r="GV242">
        <v>2.55005</v>
      </c>
      <c r="GW242">
        <v>1.39893</v>
      </c>
      <c r="GX242">
        <v>2.34009</v>
      </c>
      <c r="GY242">
        <v>1.44897</v>
      </c>
      <c r="GZ242">
        <v>2.50122</v>
      </c>
      <c r="HA242">
        <v>36.4814</v>
      </c>
      <c r="HB242">
        <v>24.0175</v>
      </c>
      <c r="HC242">
        <v>18</v>
      </c>
      <c r="HD242">
        <v>490.029</v>
      </c>
      <c r="HE242">
        <v>447.075</v>
      </c>
      <c r="HF242">
        <v>13.5067</v>
      </c>
      <c r="HG242">
        <v>26.0773</v>
      </c>
      <c r="HH242">
        <v>30</v>
      </c>
      <c r="HI242">
        <v>25.9385</v>
      </c>
      <c r="HJ242">
        <v>26.0125</v>
      </c>
      <c r="HK242">
        <v>28.0188</v>
      </c>
      <c r="HL242">
        <v>45.1226</v>
      </c>
      <c r="HM242">
        <v>52.7281</v>
      </c>
      <c r="HN242">
        <v>13.4903</v>
      </c>
      <c r="HO242">
        <v>573.789</v>
      </c>
      <c r="HP242">
        <v>9.063840000000001</v>
      </c>
      <c r="HQ242">
        <v>101.001</v>
      </c>
      <c r="HR242">
        <v>102.192</v>
      </c>
    </row>
    <row r="243" spans="1:226">
      <c r="A243">
        <v>227</v>
      </c>
      <c r="B243">
        <v>1679509780.6</v>
      </c>
      <c r="C243">
        <v>4524.5</v>
      </c>
      <c r="D243" t="s">
        <v>814</v>
      </c>
      <c r="E243" t="s">
        <v>815</v>
      </c>
      <c r="F243">
        <v>5</v>
      </c>
      <c r="G243" t="s">
        <v>353</v>
      </c>
      <c r="H243" t="s">
        <v>747</v>
      </c>
      <c r="I243">
        <v>1679509772.814285</v>
      </c>
      <c r="J243">
        <f>(K243)/1000</f>
        <v>0</v>
      </c>
      <c r="K243">
        <f>IF(BF243, AN243, AH243)</f>
        <v>0</v>
      </c>
      <c r="L243">
        <f>IF(BF243, AI243, AG243)</f>
        <v>0</v>
      </c>
      <c r="M243">
        <f>BH243 - IF(AU243&gt;1, L243*BB243*100.0/(AW243*BV243), 0)</f>
        <v>0</v>
      </c>
      <c r="N243">
        <f>((T243-J243/2)*M243-L243)/(T243+J243/2)</f>
        <v>0</v>
      </c>
      <c r="O243">
        <f>N243*(BO243+BP243)/1000.0</f>
        <v>0</v>
      </c>
      <c r="P243">
        <f>(BH243 - IF(AU243&gt;1, L243*BB243*100.0/(AW243*BV243), 0))*(BO243+BP243)/1000.0</f>
        <v>0</v>
      </c>
      <c r="Q243">
        <f>2.0/((1/S243-1/R243)+SIGN(S243)*SQRT((1/S243-1/R243)*(1/S243-1/R243) + 4*BC243/((BC243+1)*(BC243+1))*(2*1/S243*1/R243-1/R243*1/R243)))</f>
        <v>0</v>
      </c>
      <c r="R243">
        <f>IF(LEFT(BD243,1)&lt;&gt;"0",IF(LEFT(BD243,1)="1",3.0,BE243),$D$5+$E$5*(BV243*BO243/($K$5*1000))+$F$5*(BV243*BO243/($K$5*1000))*MAX(MIN(BB243,$J$5),$I$5)*MAX(MIN(BB243,$J$5),$I$5)+$G$5*MAX(MIN(BB243,$J$5),$I$5)*(BV243*BO243/($K$5*1000))+$H$5*(BV243*BO243/($K$5*1000))*(BV243*BO243/($K$5*1000)))</f>
        <v>0</v>
      </c>
      <c r="S243">
        <f>J243*(1000-(1000*0.61365*exp(17.502*W243/(240.97+W243))/(BO243+BP243)+BJ243)/2)/(1000*0.61365*exp(17.502*W243/(240.97+W243))/(BO243+BP243)-BJ243)</f>
        <v>0</v>
      </c>
      <c r="T243">
        <f>1/((BC243+1)/(Q243/1.6)+1/(R243/1.37)) + BC243/((BC243+1)/(Q243/1.6) + BC243/(R243/1.37))</f>
        <v>0</v>
      </c>
      <c r="U243">
        <f>(AX243*BA243)</f>
        <v>0</v>
      </c>
      <c r="V243">
        <f>(BQ243+(U243+2*0.95*5.67E-8*(((BQ243+$B$7)+273)^4-(BQ243+273)^4)-44100*J243)/(1.84*29.3*R243+8*0.95*5.67E-8*(BQ243+273)^3))</f>
        <v>0</v>
      </c>
      <c r="W243">
        <f>($C$7*BR243+$D$7*BS243+$E$7*V243)</f>
        <v>0</v>
      </c>
      <c r="X243">
        <f>0.61365*exp(17.502*W243/(240.97+W243))</f>
        <v>0</v>
      </c>
      <c r="Y243">
        <f>(Z243/AA243*100)</f>
        <v>0</v>
      </c>
      <c r="Z243">
        <f>BJ243*(BO243+BP243)/1000</f>
        <v>0</v>
      </c>
      <c r="AA243">
        <f>0.61365*exp(17.502*BQ243/(240.97+BQ243))</f>
        <v>0</v>
      </c>
      <c r="AB243">
        <f>(X243-BJ243*(BO243+BP243)/1000)</f>
        <v>0</v>
      </c>
      <c r="AC243">
        <f>(-J243*44100)</f>
        <v>0</v>
      </c>
      <c r="AD243">
        <f>2*29.3*R243*0.92*(BQ243-W243)</f>
        <v>0</v>
      </c>
      <c r="AE243">
        <f>2*0.95*5.67E-8*(((BQ243+$B$7)+273)^4-(W243+273)^4)</f>
        <v>0</v>
      </c>
      <c r="AF243">
        <f>U243+AE243+AC243+AD243</f>
        <v>0</v>
      </c>
      <c r="AG243">
        <f>BN243*AU243*(BI243-BH243*(1000-AU243*BK243)/(1000-AU243*BJ243))/(100*BB243)</f>
        <v>0</v>
      </c>
      <c r="AH243">
        <f>1000*BN243*AU243*(BJ243-BK243)/(100*BB243*(1000-AU243*BJ243))</f>
        <v>0</v>
      </c>
      <c r="AI243">
        <f>(AJ243 - AK243 - BO243*1E3/(8.314*(BQ243+273.15)) * AM243/BN243 * AL243) * BN243/(100*BB243) * (1000 - BK243)/1000</f>
        <v>0</v>
      </c>
      <c r="AJ243">
        <v>563.9301246350668</v>
      </c>
      <c r="AK243">
        <v>543.5661272727272</v>
      </c>
      <c r="AL243">
        <v>3.370844647386324</v>
      </c>
      <c r="AM243">
        <v>63.74903472312772</v>
      </c>
      <c r="AN243">
        <f>(AP243 - AO243 + BO243*1E3/(8.314*(BQ243+273.15)) * AR243/BN243 * AQ243) * BN243/(100*BB243) * 1000/(1000 - AP243)</f>
        <v>0</v>
      </c>
      <c r="AO243">
        <v>9.012389110177422</v>
      </c>
      <c r="AP243">
        <v>9.382357454545454</v>
      </c>
      <c r="AQ243">
        <v>-1.813894188760734E-06</v>
      </c>
      <c r="AR243">
        <v>101.983239414424</v>
      </c>
      <c r="AS243">
        <v>2</v>
      </c>
      <c r="AT243">
        <v>0</v>
      </c>
      <c r="AU243">
        <f>IF(AS243*$H$13&gt;=AW243,1.0,(AW243/(AW243-AS243*$H$13)))</f>
        <v>0</v>
      </c>
      <c r="AV243">
        <f>(AU243-1)*100</f>
        <v>0</v>
      </c>
      <c r="AW243">
        <f>MAX(0,($B$13+$C$13*BV243)/(1+$D$13*BV243)*BO243/(BQ243+273)*$E$13)</f>
        <v>0</v>
      </c>
      <c r="AX243">
        <f>$B$11*BW243+$C$11*BX243+$F$11*CI243*(1-CL243)</f>
        <v>0</v>
      </c>
      <c r="AY243">
        <f>AX243*AZ243</f>
        <v>0</v>
      </c>
      <c r="AZ243">
        <f>($B$11*$D$9+$C$11*$D$9+$F$11*((CV243+CN243)/MAX(CV243+CN243+CW243, 0.1)*$I$9+CW243/MAX(CV243+CN243+CW243, 0.1)*$J$9))/($B$11+$C$11+$F$11)</f>
        <v>0</v>
      </c>
      <c r="BA243">
        <f>($B$11*$K$9+$C$11*$K$9+$F$11*((CV243+CN243)/MAX(CV243+CN243+CW243, 0.1)*$P$9+CW243/MAX(CV243+CN243+CW243, 0.1)*$Q$9))/($B$11+$C$11+$F$11)</f>
        <v>0</v>
      </c>
      <c r="BB243">
        <v>1.91</v>
      </c>
      <c r="BC243">
        <v>0.5</v>
      </c>
      <c r="BD243" t="s">
        <v>355</v>
      </c>
      <c r="BE243">
        <v>2</v>
      </c>
      <c r="BF243" t="b">
        <v>1</v>
      </c>
      <c r="BG243">
        <v>1679509772.814285</v>
      </c>
      <c r="BH243">
        <v>514.2497857142856</v>
      </c>
      <c r="BI243">
        <v>542.4147142857142</v>
      </c>
      <c r="BJ243">
        <v>9.374884642857142</v>
      </c>
      <c r="BK243">
        <v>9.012862857142858</v>
      </c>
      <c r="BL243">
        <v>510.4214285714286</v>
      </c>
      <c r="BM243">
        <v>9.296898928571427</v>
      </c>
      <c r="BN243">
        <v>500.0605357142857</v>
      </c>
      <c r="BO243">
        <v>90.11264642857141</v>
      </c>
      <c r="BP243">
        <v>0.1000106785714285</v>
      </c>
      <c r="BQ243">
        <v>19.03426428571428</v>
      </c>
      <c r="BR243">
        <v>20.01823571428571</v>
      </c>
      <c r="BS243">
        <v>999.9000000000002</v>
      </c>
      <c r="BT243">
        <v>0</v>
      </c>
      <c r="BU243">
        <v>0</v>
      </c>
      <c r="BV243">
        <v>10002.45642857143</v>
      </c>
      <c r="BW243">
        <v>0</v>
      </c>
      <c r="BX243">
        <v>9.473389285714285</v>
      </c>
      <c r="BY243">
        <v>-28.16483214285714</v>
      </c>
      <c r="BZ243">
        <v>519.1165357142858</v>
      </c>
      <c r="CA243">
        <v>547.3479642857144</v>
      </c>
      <c r="CB243">
        <v>0.3620225</v>
      </c>
      <c r="CC243">
        <v>542.4147142857142</v>
      </c>
      <c r="CD243">
        <v>9.012862857142858</v>
      </c>
      <c r="CE243">
        <v>0.8447956428571428</v>
      </c>
      <c r="CF243">
        <v>0.8121727142857142</v>
      </c>
      <c r="CG243">
        <v>4.483140000000001</v>
      </c>
      <c r="CH243">
        <v>3.921828571428571</v>
      </c>
      <c r="CI243">
        <v>1999.99</v>
      </c>
      <c r="CJ243">
        <v>0.980006</v>
      </c>
      <c r="CK243">
        <v>0.01999434285714286</v>
      </c>
      <c r="CL243">
        <v>0</v>
      </c>
      <c r="CM243">
        <v>2.100217857142857</v>
      </c>
      <c r="CN243">
        <v>0</v>
      </c>
      <c r="CO243">
        <v>3953.614285714285</v>
      </c>
      <c r="CP243">
        <v>17338.17142857143</v>
      </c>
      <c r="CQ243">
        <v>40.10921428571429</v>
      </c>
      <c r="CR243">
        <v>41.96857142857142</v>
      </c>
      <c r="CS243">
        <v>40.42832142857142</v>
      </c>
      <c r="CT243">
        <v>40.70292857142856</v>
      </c>
      <c r="CU243">
        <v>39.25421428571428</v>
      </c>
      <c r="CV243">
        <v>1960.001785714285</v>
      </c>
      <c r="CW243">
        <v>39.99107142857143</v>
      </c>
      <c r="CX243">
        <v>0</v>
      </c>
      <c r="CY243">
        <v>1679509810.5</v>
      </c>
      <c r="CZ243">
        <v>0</v>
      </c>
      <c r="DA243">
        <v>0</v>
      </c>
      <c r="DB243" t="s">
        <v>356</v>
      </c>
      <c r="DC243">
        <v>1679454360.5</v>
      </c>
      <c r="DD243">
        <v>1679454360.5</v>
      </c>
      <c r="DE243">
        <v>0</v>
      </c>
      <c r="DF243">
        <v>-0.152</v>
      </c>
      <c r="DG243">
        <v>-0.046</v>
      </c>
      <c r="DH243">
        <v>3.296</v>
      </c>
      <c r="DI243">
        <v>0.35</v>
      </c>
      <c r="DJ243">
        <v>420</v>
      </c>
      <c r="DK243">
        <v>24</v>
      </c>
      <c r="DL243">
        <v>0.27</v>
      </c>
      <c r="DM243">
        <v>0.09</v>
      </c>
      <c r="DN243">
        <v>-27.956075</v>
      </c>
      <c r="DO243">
        <v>-3.37290281425883</v>
      </c>
      <c r="DP243">
        <v>0.3351965854166772</v>
      </c>
      <c r="DQ243">
        <v>0</v>
      </c>
      <c r="DR243">
        <v>0.3643262</v>
      </c>
      <c r="DS243">
        <v>-0.04794479549718661</v>
      </c>
      <c r="DT243">
        <v>0.0171150008109845</v>
      </c>
      <c r="DU243">
        <v>1</v>
      </c>
      <c r="DV243">
        <v>1</v>
      </c>
      <c r="DW243">
        <v>2</v>
      </c>
      <c r="DX243" t="s">
        <v>357</v>
      </c>
      <c r="DY243">
        <v>2.98011</v>
      </c>
      <c r="DZ243">
        <v>2.7285</v>
      </c>
      <c r="EA243">
        <v>0.102804</v>
      </c>
      <c r="EB243">
        <v>0.107789</v>
      </c>
      <c r="EC243">
        <v>0.0540714</v>
      </c>
      <c r="ED243">
        <v>0.0529876</v>
      </c>
      <c r="EE243">
        <v>26941.8</v>
      </c>
      <c r="EF243">
        <v>26446.8</v>
      </c>
      <c r="EG243">
        <v>30556.1</v>
      </c>
      <c r="EH243">
        <v>29886.1</v>
      </c>
      <c r="EI243">
        <v>39898.5</v>
      </c>
      <c r="EJ243">
        <v>37278.9</v>
      </c>
      <c r="EK243">
        <v>46731.8</v>
      </c>
      <c r="EL243">
        <v>44439.9</v>
      </c>
      <c r="EM243">
        <v>1.88092</v>
      </c>
      <c r="EN243">
        <v>1.85868</v>
      </c>
      <c r="EO243">
        <v>0.0470281</v>
      </c>
      <c r="EP243">
        <v>0</v>
      </c>
      <c r="EQ243">
        <v>19.2366</v>
      </c>
      <c r="ER243">
        <v>999.9</v>
      </c>
      <c r="ES243">
        <v>36.4</v>
      </c>
      <c r="ET243">
        <v>30.3</v>
      </c>
      <c r="EU243">
        <v>17.5078</v>
      </c>
      <c r="EV243">
        <v>63.7311</v>
      </c>
      <c r="EW243">
        <v>23.141</v>
      </c>
      <c r="EX243">
        <v>1</v>
      </c>
      <c r="EY243">
        <v>-0.056438</v>
      </c>
      <c r="EZ243">
        <v>5.22234</v>
      </c>
      <c r="FA243">
        <v>20.1286</v>
      </c>
      <c r="FB243">
        <v>5.22942</v>
      </c>
      <c r="FC243">
        <v>11.9725</v>
      </c>
      <c r="FD243">
        <v>4.97105</v>
      </c>
      <c r="FE243">
        <v>3.2895</v>
      </c>
      <c r="FF243">
        <v>9999</v>
      </c>
      <c r="FG243">
        <v>9999</v>
      </c>
      <c r="FH243">
        <v>9999</v>
      </c>
      <c r="FI243">
        <v>999.9</v>
      </c>
      <c r="FJ243">
        <v>4.97291</v>
      </c>
      <c r="FK243">
        <v>1.87705</v>
      </c>
      <c r="FL243">
        <v>1.87515</v>
      </c>
      <c r="FM243">
        <v>1.87798</v>
      </c>
      <c r="FN243">
        <v>1.87468</v>
      </c>
      <c r="FO243">
        <v>1.87832</v>
      </c>
      <c r="FP243">
        <v>1.87536</v>
      </c>
      <c r="FQ243">
        <v>1.87652</v>
      </c>
      <c r="FR243">
        <v>0</v>
      </c>
      <c r="FS243">
        <v>0</v>
      </c>
      <c r="FT243">
        <v>0</v>
      </c>
      <c r="FU243">
        <v>0</v>
      </c>
      <c r="FV243" t="s">
        <v>358</v>
      </c>
      <c r="FW243" t="s">
        <v>359</v>
      </c>
      <c r="FX243" t="s">
        <v>360</v>
      </c>
      <c r="FY243" t="s">
        <v>360</v>
      </c>
      <c r="FZ243" t="s">
        <v>360</v>
      </c>
      <c r="GA243" t="s">
        <v>360</v>
      </c>
      <c r="GB243">
        <v>0</v>
      </c>
      <c r="GC243">
        <v>100</v>
      </c>
      <c r="GD243">
        <v>100</v>
      </c>
      <c r="GE243">
        <v>3.904</v>
      </c>
      <c r="GF243">
        <v>0.0781</v>
      </c>
      <c r="GG243">
        <v>1.972114183739502</v>
      </c>
      <c r="GH243">
        <v>0.004449671774874308</v>
      </c>
      <c r="GI243">
        <v>-1.829466635312074E-06</v>
      </c>
      <c r="GJ243">
        <v>4.661545964856727E-10</v>
      </c>
      <c r="GK243">
        <v>0.005649818396270764</v>
      </c>
      <c r="GL243">
        <v>0.003047750899037379</v>
      </c>
      <c r="GM243">
        <v>0.0005145890388989142</v>
      </c>
      <c r="GN243">
        <v>-5.930110997495773E-07</v>
      </c>
      <c r="GO243">
        <v>0</v>
      </c>
      <c r="GP243">
        <v>2134</v>
      </c>
      <c r="GQ243">
        <v>1</v>
      </c>
      <c r="GR243">
        <v>23</v>
      </c>
      <c r="GS243">
        <v>923.7</v>
      </c>
      <c r="GT243">
        <v>923.7</v>
      </c>
      <c r="GU243">
        <v>1.42944</v>
      </c>
      <c r="GV243">
        <v>2.54517</v>
      </c>
      <c r="GW243">
        <v>1.39893</v>
      </c>
      <c r="GX243">
        <v>2.34009</v>
      </c>
      <c r="GY243">
        <v>1.44897</v>
      </c>
      <c r="GZ243">
        <v>2.48291</v>
      </c>
      <c r="HA243">
        <v>36.4814</v>
      </c>
      <c r="HB243">
        <v>24.0175</v>
      </c>
      <c r="HC243">
        <v>18</v>
      </c>
      <c r="HD243">
        <v>489.998</v>
      </c>
      <c r="HE243">
        <v>447.267</v>
      </c>
      <c r="HF243">
        <v>13.4868</v>
      </c>
      <c r="HG243">
        <v>26.0746</v>
      </c>
      <c r="HH243">
        <v>30.0001</v>
      </c>
      <c r="HI243">
        <v>25.938</v>
      </c>
      <c r="HJ243">
        <v>26.0112</v>
      </c>
      <c r="HK243">
        <v>28.6415</v>
      </c>
      <c r="HL243">
        <v>45.1226</v>
      </c>
      <c r="HM243">
        <v>52.3378</v>
      </c>
      <c r="HN243">
        <v>13.4747</v>
      </c>
      <c r="HO243">
        <v>593.824</v>
      </c>
      <c r="HP243">
        <v>9.063840000000001</v>
      </c>
      <c r="HQ243">
        <v>101.001</v>
      </c>
      <c r="HR243">
        <v>102.191</v>
      </c>
    </row>
    <row r="244" spans="1:226">
      <c r="A244">
        <v>228</v>
      </c>
      <c r="B244">
        <v>1679509785.6</v>
      </c>
      <c r="C244">
        <v>4529.5</v>
      </c>
      <c r="D244" t="s">
        <v>816</v>
      </c>
      <c r="E244" t="s">
        <v>817</v>
      </c>
      <c r="F244">
        <v>5</v>
      </c>
      <c r="G244" t="s">
        <v>353</v>
      </c>
      <c r="H244" t="s">
        <v>747</v>
      </c>
      <c r="I244">
        <v>1679509778.1</v>
      </c>
      <c r="J244">
        <f>(K244)/1000</f>
        <v>0</v>
      </c>
      <c r="K244">
        <f>IF(BF244, AN244, AH244)</f>
        <v>0</v>
      </c>
      <c r="L244">
        <f>IF(BF244, AI244, AG244)</f>
        <v>0</v>
      </c>
      <c r="M244">
        <f>BH244 - IF(AU244&gt;1, L244*BB244*100.0/(AW244*BV244), 0)</f>
        <v>0</v>
      </c>
      <c r="N244">
        <f>((T244-J244/2)*M244-L244)/(T244+J244/2)</f>
        <v>0</v>
      </c>
      <c r="O244">
        <f>N244*(BO244+BP244)/1000.0</f>
        <v>0</v>
      </c>
      <c r="P244">
        <f>(BH244 - IF(AU244&gt;1, L244*BB244*100.0/(AW244*BV244), 0))*(BO244+BP244)/1000.0</f>
        <v>0</v>
      </c>
      <c r="Q244">
        <f>2.0/((1/S244-1/R244)+SIGN(S244)*SQRT((1/S244-1/R244)*(1/S244-1/R244) + 4*BC244/((BC244+1)*(BC244+1))*(2*1/S244*1/R244-1/R244*1/R244)))</f>
        <v>0</v>
      </c>
      <c r="R244">
        <f>IF(LEFT(BD244,1)&lt;&gt;"0",IF(LEFT(BD244,1)="1",3.0,BE244),$D$5+$E$5*(BV244*BO244/($K$5*1000))+$F$5*(BV244*BO244/($K$5*1000))*MAX(MIN(BB244,$J$5),$I$5)*MAX(MIN(BB244,$J$5),$I$5)+$G$5*MAX(MIN(BB244,$J$5),$I$5)*(BV244*BO244/($K$5*1000))+$H$5*(BV244*BO244/($K$5*1000))*(BV244*BO244/($K$5*1000)))</f>
        <v>0</v>
      </c>
      <c r="S244">
        <f>J244*(1000-(1000*0.61365*exp(17.502*W244/(240.97+W244))/(BO244+BP244)+BJ244)/2)/(1000*0.61365*exp(17.502*W244/(240.97+W244))/(BO244+BP244)-BJ244)</f>
        <v>0</v>
      </c>
      <c r="T244">
        <f>1/((BC244+1)/(Q244/1.6)+1/(R244/1.37)) + BC244/((BC244+1)/(Q244/1.6) + BC244/(R244/1.37))</f>
        <v>0</v>
      </c>
      <c r="U244">
        <f>(AX244*BA244)</f>
        <v>0</v>
      </c>
      <c r="V244">
        <f>(BQ244+(U244+2*0.95*5.67E-8*(((BQ244+$B$7)+273)^4-(BQ244+273)^4)-44100*J244)/(1.84*29.3*R244+8*0.95*5.67E-8*(BQ244+273)^3))</f>
        <v>0</v>
      </c>
      <c r="W244">
        <f>($C$7*BR244+$D$7*BS244+$E$7*V244)</f>
        <v>0</v>
      </c>
      <c r="X244">
        <f>0.61365*exp(17.502*W244/(240.97+W244))</f>
        <v>0</v>
      </c>
      <c r="Y244">
        <f>(Z244/AA244*100)</f>
        <v>0</v>
      </c>
      <c r="Z244">
        <f>BJ244*(BO244+BP244)/1000</f>
        <v>0</v>
      </c>
      <c r="AA244">
        <f>0.61365*exp(17.502*BQ244/(240.97+BQ244))</f>
        <v>0</v>
      </c>
      <c r="AB244">
        <f>(X244-BJ244*(BO244+BP244)/1000)</f>
        <v>0</v>
      </c>
      <c r="AC244">
        <f>(-J244*44100)</f>
        <v>0</v>
      </c>
      <c r="AD244">
        <f>2*29.3*R244*0.92*(BQ244-W244)</f>
        <v>0</v>
      </c>
      <c r="AE244">
        <f>2*0.95*5.67E-8*(((BQ244+$B$7)+273)^4-(W244+273)^4)</f>
        <v>0</v>
      </c>
      <c r="AF244">
        <f>U244+AE244+AC244+AD244</f>
        <v>0</v>
      </c>
      <c r="AG244">
        <f>BN244*AU244*(BI244-BH244*(1000-AU244*BK244)/(1000-AU244*BJ244))/(100*BB244)</f>
        <v>0</v>
      </c>
      <c r="AH244">
        <f>1000*BN244*AU244*(BJ244-BK244)/(100*BB244*(1000-AU244*BJ244))</f>
        <v>0</v>
      </c>
      <c r="AI244">
        <f>(AJ244 - AK244 - BO244*1E3/(8.314*(BQ244+273.15)) * AM244/BN244 * AL244) * BN244/(100*BB244) * (1000 - BK244)/1000</f>
        <v>0</v>
      </c>
      <c r="AJ244">
        <v>580.8918807855104</v>
      </c>
      <c r="AK244">
        <v>560.4044424242421</v>
      </c>
      <c r="AL244">
        <v>3.37453404667426</v>
      </c>
      <c r="AM244">
        <v>63.74903472312772</v>
      </c>
      <c r="AN244">
        <f>(AP244 - AO244 + BO244*1E3/(8.314*(BQ244+273.15)) * AR244/BN244 * AQ244) * BN244/(100*BB244) * 1000/(1000 - AP244)</f>
        <v>0</v>
      </c>
      <c r="AO244">
        <v>8.994939931631729</v>
      </c>
      <c r="AP244">
        <v>9.376975878787876</v>
      </c>
      <c r="AQ244">
        <v>-7.225752080840601E-06</v>
      </c>
      <c r="AR244">
        <v>101.983239414424</v>
      </c>
      <c r="AS244">
        <v>2</v>
      </c>
      <c r="AT244">
        <v>0</v>
      </c>
      <c r="AU244">
        <f>IF(AS244*$H$13&gt;=AW244,1.0,(AW244/(AW244-AS244*$H$13)))</f>
        <v>0</v>
      </c>
      <c r="AV244">
        <f>(AU244-1)*100</f>
        <v>0</v>
      </c>
      <c r="AW244">
        <f>MAX(0,($B$13+$C$13*BV244)/(1+$D$13*BV244)*BO244/(BQ244+273)*$E$13)</f>
        <v>0</v>
      </c>
      <c r="AX244">
        <f>$B$11*BW244+$C$11*BX244+$F$11*CI244*(1-CL244)</f>
        <v>0</v>
      </c>
      <c r="AY244">
        <f>AX244*AZ244</f>
        <v>0</v>
      </c>
      <c r="AZ244">
        <f>($B$11*$D$9+$C$11*$D$9+$F$11*((CV244+CN244)/MAX(CV244+CN244+CW244, 0.1)*$I$9+CW244/MAX(CV244+CN244+CW244, 0.1)*$J$9))/($B$11+$C$11+$F$11)</f>
        <v>0</v>
      </c>
      <c r="BA244">
        <f>($B$11*$K$9+$C$11*$K$9+$F$11*((CV244+CN244)/MAX(CV244+CN244+CW244, 0.1)*$P$9+CW244/MAX(CV244+CN244+CW244, 0.1)*$Q$9))/($B$11+$C$11+$F$11)</f>
        <v>0</v>
      </c>
      <c r="BB244">
        <v>1.91</v>
      </c>
      <c r="BC244">
        <v>0.5</v>
      </c>
      <c r="BD244" t="s">
        <v>355</v>
      </c>
      <c r="BE244">
        <v>2</v>
      </c>
      <c r="BF244" t="b">
        <v>1</v>
      </c>
      <c r="BG244">
        <v>1679509778.1</v>
      </c>
      <c r="BH244">
        <v>531.8098518518518</v>
      </c>
      <c r="BI244">
        <v>560.1642592592593</v>
      </c>
      <c r="BJ244">
        <v>9.380164074074074</v>
      </c>
      <c r="BK244">
        <v>9.013261851851853</v>
      </c>
      <c r="BL244">
        <v>527.9302592592593</v>
      </c>
      <c r="BM244">
        <v>9.302114074074073</v>
      </c>
      <c r="BN244">
        <v>500.0584814814815</v>
      </c>
      <c r="BO244">
        <v>90.11373703703704</v>
      </c>
      <c r="BP244">
        <v>0.1000054185185185</v>
      </c>
      <c r="BQ244">
        <v>19.03385925925926</v>
      </c>
      <c r="BR244">
        <v>20.01615555555556</v>
      </c>
      <c r="BS244">
        <v>999.9000000000001</v>
      </c>
      <c r="BT244">
        <v>0</v>
      </c>
      <c r="BU244">
        <v>0</v>
      </c>
      <c r="BV244">
        <v>10012.0837037037</v>
      </c>
      <c r="BW244">
        <v>0</v>
      </c>
      <c r="BX244">
        <v>9.542868518518517</v>
      </c>
      <c r="BY244">
        <v>-28.35432592592592</v>
      </c>
      <c r="BZ244">
        <v>536.8455555555555</v>
      </c>
      <c r="CA244">
        <v>565.2587777777778</v>
      </c>
      <c r="CB244">
        <v>0.3669025555555556</v>
      </c>
      <c r="CC244">
        <v>560.1642592592593</v>
      </c>
      <c r="CD244">
        <v>9.013261851851853</v>
      </c>
      <c r="CE244">
        <v>0.8452817037037037</v>
      </c>
      <c r="CF244">
        <v>0.8122185925925925</v>
      </c>
      <c r="CG244">
        <v>4.491359999999999</v>
      </c>
      <c r="CH244">
        <v>3.92264</v>
      </c>
      <c r="CI244">
        <v>2000.036296296296</v>
      </c>
      <c r="CJ244">
        <v>0.9800044444444445</v>
      </c>
      <c r="CK244">
        <v>0.01999564074074074</v>
      </c>
      <c r="CL244">
        <v>0</v>
      </c>
      <c r="CM244">
        <v>2.10127037037037</v>
      </c>
      <c r="CN244">
        <v>0</v>
      </c>
      <c r="CO244">
        <v>3953.553703703703</v>
      </c>
      <c r="CP244">
        <v>17338.57037037037</v>
      </c>
      <c r="CQ244">
        <v>40.14562962962962</v>
      </c>
      <c r="CR244">
        <v>41.96977777777778</v>
      </c>
      <c r="CS244">
        <v>40.41866666666666</v>
      </c>
      <c r="CT244">
        <v>40.63177777777778</v>
      </c>
      <c r="CU244">
        <v>39.2474074074074</v>
      </c>
      <c r="CV244">
        <v>1960.045185185185</v>
      </c>
      <c r="CW244">
        <v>39.9937037037037</v>
      </c>
      <c r="CX244">
        <v>0</v>
      </c>
      <c r="CY244">
        <v>1679509815.3</v>
      </c>
      <c r="CZ244">
        <v>0</v>
      </c>
      <c r="DA244">
        <v>0</v>
      </c>
      <c r="DB244" t="s">
        <v>356</v>
      </c>
      <c r="DC244">
        <v>1679454360.5</v>
      </c>
      <c r="DD244">
        <v>1679454360.5</v>
      </c>
      <c r="DE244">
        <v>0</v>
      </c>
      <c r="DF244">
        <v>-0.152</v>
      </c>
      <c r="DG244">
        <v>-0.046</v>
      </c>
      <c r="DH244">
        <v>3.296</v>
      </c>
      <c r="DI244">
        <v>0.35</v>
      </c>
      <c r="DJ244">
        <v>420</v>
      </c>
      <c r="DK244">
        <v>24</v>
      </c>
      <c r="DL244">
        <v>0.27</v>
      </c>
      <c r="DM244">
        <v>0.09</v>
      </c>
      <c r="DN244">
        <v>-28.22307317073171</v>
      </c>
      <c r="DO244">
        <v>-2.288535888501784</v>
      </c>
      <c r="DP244">
        <v>0.2298325106218156</v>
      </c>
      <c r="DQ244">
        <v>0</v>
      </c>
      <c r="DR244">
        <v>0.3670030487804878</v>
      </c>
      <c r="DS244">
        <v>0.04148408362369334</v>
      </c>
      <c r="DT244">
        <v>0.01838668945248194</v>
      </c>
      <c r="DU244">
        <v>1</v>
      </c>
      <c r="DV244">
        <v>1</v>
      </c>
      <c r="DW244">
        <v>2</v>
      </c>
      <c r="DX244" t="s">
        <v>357</v>
      </c>
      <c r="DY244">
        <v>2.98026</v>
      </c>
      <c r="DZ244">
        <v>2.72839</v>
      </c>
      <c r="EA244">
        <v>0.105062</v>
      </c>
      <c r="EB244">
        <v>0.110017</v>
      </c>
      <c r="EC244">
        <v>0.0540418</v>
      </c>
      <c r="ED244">
        <v>0.0528684</v>
      </c>
      <c r="EE244">
        <v>26873.8</v>
      </c>
      <c r="EF244">
        <v>26380.5</v>
      </c>
      <c r="EG244">
        <v>30555.8</v>
      </c>
      <c r="EH244">
        <v>29885.8</v>
      </c>
      <c r="EI244">
        <v>39899.6</v>
      </c>
      <c r="EJ244">
        <v>37283.4</v>
      </c>
      <c r="EK244">
        <v>46731.5</v>
      </c>
      <c r="EL244">
        <v>44439.4</v>
      </c>
      <c r="EM244">
        <v>1.88133</v>
      </c>
      <c r="EN244">
        <v>1.85858</v>
      </c>
      <c r="EO244">
        <v>0.047721</v>
      </c>
      <c r="EP244">
        <v>0</v>
      </c>
      <c r="EQ244">
        <v>19.2332</v>
      </c>
      <c r="ER244">
        <v>999.9</v>
      </c>
      <c r="ES244">
        <v>36.3</v>
      </c>
      <c r="ET244">
        <v>30.3</v>
      </c>
      <c r="EU244">
        <v>17.4615</v>
      </c>
      <c r="EV244">
        <v>63.6211</v>
      </c>
      <c r="EW244">
        <v>23.758</v>
      </c>
      <c r="EX244">
        <v>1</v>
      </c>
      <c r="EY244">
        <v>-0.0562221</v>
      </c>
      <c r="EZ244">
        <v>5.2335</v>
      </c>
      <c r="FA244">
        <v>20.1284</v>
      </c>
      <c r="FB244">
        <v>5.22942</v>
      </c>
      <c r="FC244">
        <v>11.9728</v>
      </c>
      <c r="FD244">
        <v>4.97125</v>
      </c>
      <c r="FE244">
        <v>3.28948</v>
      </c>
      <c r="FF244">
        <v>9999</v>
      </c>
      <c r="FG244">
        <v>9999</v>
      </c>
      <c r="FH244">
        <v>9999</v>
      </c>
      <c r="FI244">
        <v>999.9</v>
      </c>
      <c r="FJ244">
        <v>4.97293</v>
      </c>
      <c r="FK244">
        <v>1.87703</v>
      </c>
      <c r="FL244">
        <v>1.87515</v>
      </c>
      <c r="FM244">
        <v>1.87796</v>
      </c>
      <c r="FN244">
        <v>1.87469</v>
      </c>
      <c r="FO244">
        <v>1.87834</v>
      </c>
      <c r="FP244">
        <v>1.87535</v>
      </c>
      <c r="FQ244">
        <v>1.87652</v>
      </c>
      <c r="FR244">
        <v>0</v>
      </c>
      <c r="FS244">
        <v>0</v>
      </c>
      <c r="FT244">
        <v>0</v>
      </c>
      <c r="FU244">
        <v>0</v>
      </c>
      <c r="FV244" t="s">
        <v>358</v>
      </c>
      <c r="FW244" t="s">
        <v>359</v>
      </c>
      <c r="FX244" t="s">
        <v>360</v>
      </c>
      <c r="FY244" t="s">
        <v>360</v>
      </c>
      <c r="FZ244" t="s">
        <v>360</v>
      </c>
      <c r="GA244" t="s">
        <v>360</v>
      </c>
      <c r="GB244">
        <v>0</v>
      </c>
      <c r="GC244">
        <v>100</v>
      </c>
      <c r="GD244">
        <v>100</v>
      </c>
      <c r="GE244">
        <v>3.952</v>
      </c>
      <c r="GF244">
        <v>0.078</v>
      </c>
      <c r="GG244">
        <v>1.972114183739502</v>
      </c>
      <c r="GH244">
        <v>0.004449671774874308</v>
      </c>
      <c r="GI244">
        <v>-1.829466635312074E-06</v>
      </c>
      <c r="GJ244">
        <v>4.661545964856727E-10</v>
      </c>
      <c r="GK244">
        <v>0.005649818396270764</v>
      </c>
      <c r="GL244">
        <v>0.003047750899037379</v>
      </c>
      <c r="GM244">
        <v>0.0005145890388989142</v>
      </c>
      <c r="GN244">
        <v>-5.930110997495773E-07</v>
      </c>
      <c r="GO244">
        <v>0</v>
      </c>
      <c r="GP244">
        <v>2134</v>
      </c>
      <c r="GQ244">
        <v>1</v>
      </c>
      <c r="GR244">
        <v>23</v>
      </c>
      <c r="GS244">
        <v>923.8</v>
      </c>
      <c r="GT244">
        <v>923.8</v>
      </c>
      <c r="GU244">
        <v>1.4624</v>
      </c>
      <c r="GV244">
        <v>2.54272</v>
      </c>
      <c r="GW244">
        <v>1.39893</v>
      </c>
      <c r="GX244">
        <v>2.34009</v>
      </c>
      <c r="GY244">
        <v>1.44897</v>
      </c>
      <c r="GZ244">
        <v>2.43774</v>
      </c>
      <c r="HA244">
        <v>36.4578</v>
      </c>
      <c r="HB244">
        <v>24.0175</v>
      </c>
      <c r="HC244">
        <v>18</v>
      </c>
      <c r="HD244">
        <v>490.202</v>
      </c>
      <c r="HE244">
        <v>447.197</v>
      </c>
      <c r="HF244">
        <v>13.4693</v>
      </c>
      <c r="HG244">
        <v>26.0724</v>
      </c>
      <c r="HH244">
        <v>30.0001</v>
      </c>
      <c r="HI244">
        <v>25.936</v>
      </c>
      <c r="HJ244">
        <v>26.0103</v>
      </c>
      <c r="HK244">
        <v>29.34</v>
      </c>
      <c r="HL244">
        <v>45.1226</v>
      </c>
      <c r="HM244">
        <v>52.3378</v>
      </c>
      <c r="HN244">
        <v>13.4593</v>
      </c>
      <c r="HO244">
        <v>607.199</v>
      </c>
      <c r="HP244">
        <v>9.063840000000001</v>
      </c>
      <c r="HQ244">
        <v>101</v>
      </c>
      <c r="HR244">
        <v>102.19</v>
      </c>
    </row>
    <row r="245" spans="1:226">
      <c r="A245">
        <v>229</v>
      </c>
      <c r="B245">
        <v>1679509790.6</v>
      </c>
      <c r="C245">
        <v>4534.5</v>
      </c>
      <c r="D245" t="s">
        <v>818</v>
      </c>
      <c r="E245" t="s">
        <v>819</v>
      </c>
      <c r="F245">
        <v>5</v>
      </c>
      <c r="G245" t="s">
        <v>353</v>
      </c>
      <c r="H245" t="s">
        <v>747</v>
      </c>
      <c r="I245">
        <v>1679509782.814285</v>
      </c>
      <c r="J245">
        <f>(K245)/1000</f>
        <v>0</v>
      </c>
      <c r="K245">
        <f>IF(BF245, AN245, AH245)</f>
        <v>0</v>
      </c>
      <c r="L245">
        <f>IF(BF245, AI245, AG245)</f>
        <v>0</v>
      </c>
      <c r="M245">
        <f>BH245 - IF(AU245&gt;1, L245*BB245*100.0/(AW245*BV245), 0)</f>
        <v>0</v>
      </c>
      <c r="N245">
        <f>((T245-J245/2)*M245-L245)/(T245+J245/2)</f>
        <v>0</v>
      </c>
      <c r="O245">
        <f>N245*(BO245+BP245)/1000.0</f>
        <v>0</v>
      </c>
      <c r="P245">
        <f>(BH245 - IF(AU245&gt;1, L245*BB245*100.0/(AW245*BV245), 0))*(BO245+BP245)/1000.0</f>
        <v>0</v>
      </c>
      <c r="Q245">
        <f>2.0/((1/S245-1/R245)+SIGN(S245)*SQRT((1/S245-1/R245)*(1/S245-1/R245) + 4*BC245/((BC245+1)*(BC245+1))*(2*1/S245*1/R245-1/R245*1/R245)))</f>
        <v>0</v>
      </c>
      <c r="R245">
        <f>IF(LEFT(BD245,1)&lt;&gt;"0",IF(LEFT(BD245,1)="1",3.0,BE245),$D$5+$E$5*(BV245*BO245/($K$5*1000))+$F$5*(BV245*BO245/($K$5*1000))*MAX(MIN(BB245,$J$5),$I$5)*MAX(MIN(BB245,$J$5),$I$5)+$G$5*MAX(MIN(BB245,$J$5),$I$5)*(BV245*BO245/($K$5*1000))+$H$5*(BV245*BO245/($K$5*1000))*(BV245*BO245/($K$5*1000)))</f>
        <v>0</v>
      </c>
      <c r="S245">
        <f>J245*(1000-(1000*0.61365*exp(17.502*W245/(240.97+W245))/(BO245+BP245)+BJ245)/2)/(1000*0.61365*exp(17.502*W245/(240.97+W245))/(BO245+BP245)-BJ245)</f>
        <v>0</v>
      </c>
      <c r="T245">
        <f>1/((BC245+1)/(Q245/1.6)+1/(R245/1.37)) + BC245/((BC245+1)/(Q245/1.6) + BC245/(R245/1.37))</f>
        <v>0</v>
      </c>
      <c r="U245">
        <f>(AX245*BA245)</f>
        <v>0</v>
      </c>
      <c r="V245">
        <f>(BQ245+(U245+2*0.95*5.67E-8*(((BQ245+$B$7)+273)^4-(BQ245+273)^4)-44100*J245)/(1.84*29.3*R245+8*0.95*5.67E-8*(BQ245+273)^3))</f>
        <v>0</v>
      </c>
      <c r="W245">
        <f>($C$7*BR245+$D$7*BS245+$E$7*V245)</f>
        <v>0</v>
      </c>
      <c r="X245">
        <f>0.61365*exp(17.502*W245/(240.97+W245))</f>
        <v>0</v>
      </c>
      <c r="Y245">
        <f>(Z245/AA245*100)</f>
        <v>0</v>
      </c>
      <c r="Z245">
        <f>BJ245*(BO245+BP245)/1000</f>
        <v>0</v>
      </c>
      <c r="AA245">
        <f>0.61365*exp(17.502*BQ245/(240.97+BQ245))</f>
        <v>0</v>
      </c>
      <c r="AB245">
        <f>(X245-BJ245*(BO245+BP245)/1000)</f>
        <v>0</v>
      </c>
      <c r="AC245">
        <f>(-J245*44100)</f>
        <v>0</v>
      </c>
      <c r="AD245">
        <f>2*29.3*R245*0.92*(BQ245-W245)</f>
        <v>0</v>
      </c>
      <c r="AE245">
        <f>2*0.95*5.67E-8*(((BQ245+$B$7)+273)^4-(W245+273)^4)</f>
        <v>0</v>
      </c>
      <c r="AF245">
        <f>U245+AE245+AC245+AD245</f>
        <v>0</v>
      </c>
      <c r="AG245">
        <f>BN245*AU245*(BI245-BH245*(1000-AU245*BK245)/(1000-AU245*BJ245))/(100*BB245)</f>
        <v>0</v>
      </c>
      <c r="AH245">
        <f>1000*BN245*AU245*(BJ245-BK245)/(100*BB245*(1000-AU245*BJ245))</f>
        <v>0</v>
      </c>
      <c r="AI245">
        <f>(AJ245 - AK245 - BO245*1E3/(8.314*(BQ245+273.15)) * AM245/BN245 * AL245) * BN245/(100*BB245) * (1000 - BK245)/1000</f>
        <v>0</v>
      </c>
      <c r="AJ245">
        <v>597.7933847308078</v>
      </c>
      <c r="AK245">
        <v>577.3049575757575</v>
      </c>
      <c r="AL245">
        <v>3.386790525576662</v>
      </c>
      <c r="AM245">
        <v>63.74903472312772</v>
      </c>
      <c r="AN245">
        <f>(AP245 - AO245 + BO245*1E3/(8.314*(BQ245+273.15)) * AR245/BN245 * AQ245) * BN245/(100*BB245) * 1000/(1000 - AP245)</f>
        <v>0</v>
      </c>
      <c r="AO245">
        <v>8.985377002886922</v>
      </c>
      <c r="AP245">
        <v>9.366313939393939</v>
      </c>
      <c r="AQ245">
        <v>-1.25850558249407E-05</v>
      </c>
      <c r="AR245">
        <v>101.983239414424</v>
      </c>
      <c r="AS245">
        <v>2</v>
      </c>
      <c r="AT245">
        <v>0</v>
      </c>
      <c r="AU245">
        <f>IF(AS245*$H$13&gt;=AW245,1.0,(AW245/(AW245-AS245*$H$13)))</f>
        <v>0</v>
      </c>
      <c r="AV245">
        <f>(AU245-1)*100</f>
        <v>0</v>
      </c>
      <c r="AW245">
        <f>MAX(0,($B$13+$C$13*BV245)/(1+$D$13*BV245)*BO245/(BQ245+273)*$E$13)</f>
        <v>0</v>
      </c>
      <c r="AX245">
        <f>$B$11*BW245+$C$11*BX245+$F$11*CI245*(1-CL245)</f>
        <v>0</v>
      </c>
      <c r="AY245">
        <f>AX245*AZ245</f>
        <v>0</v>
      </c>
      <c r="AZ245">
        <f>($B$11*$D$9+$C$11*$D$9+$F$11*((CV245+CN245)/MAX(CV245+CN245+CW245, 0.1)*$I$9+CW245/MAX(CV245+CN245+CW245, 0.1)*$J$9))/($B$11+$C$11+$F$11)</f>
        <v>0</v>
      </c>
      <c r="BA245">
        <f>($B$11*$K$9+$C$11*$K$9+$F$11*((CV245+CN245)/MAX(CV245+CN245+CW245, 0.1)*$P$9+CW245/MAX(CV245+CN245+CW245, 0.1)*$Q$9))/($B$11+$C$11+$F$11)</f>
        <v>0</v>
      </c>
      <c r="BB245">
        <v>1.91</v>
      </c>
      <c r="BC245">
        <v>0.5</v>
      </c>
      <c r="BD245" t="s">
        <v>355</v>
      </c>
      <c r="BE245">
        <v>2</v>
      </c>
      <c r="BF245" t="b">
        <v>1</v>
      </c>
      <c r="BG245">
        <v>1679509782.814285</v>
      </c>
      <c r="BH245">
        <v>547.5256428571428</v>
      </c>
      <c r="BI245">
        <v>576.0083571428571</v>
      </c>
      <c r="BJ245">
        <v>9.377814642857143</v>
      </c>
      <c r="BK245">
        <v>8.999404285714284</v>
      </c>
      <c r="BL245">
        <v>543.6006428571428</v>
      </c>
      <c r="BM245">
        <v>9.299793928571429</v>
      </c>
      <c r="BN245">
        <v>500.0622857142857</v>
      </c>
      <c r="BO245">
        <v>90.11323214285717</v>
      </c>
      <c r="BP245">
        <v>0.09999236785714286</v>
      </c>
      <c r="BQ245">
        <v>19.03437857142857</v>
      </c>
      <c r="BR245">
        <v>20.01834642857143</v>
      </c>
      <c r="BS245">
        <v>999.9000000000002</v>
      </c>
      <c r="BT245">
        <v>0</v>
      </c>
      <c r="BU245">
        <v>0</v>
      </c>
      <c r="BV245">
        <v>10005.66821428571</v>
      </c>
      <c r="BW245">
        <v>0</v>
      </c>
      <c r="BX245">
        <v>9.507226428571428</v>
      </c>
      <c r="BY245">
        <v>-28.48275357142858</v>
      </c>
      <c r="BZ245">
        <v>552.7086785714285</v>
      </c>
      <c r="CA245">
        <v>581.2390357142857</v>
      </c>
      <c r="CB245">
        <v>0.3784109285714285</v>
      </c>
      <c r="CC245">
        <v>576.0083571428571</v>
      </c>
      <c r="CD245">
        <v>8.999404285714284</v>
      </c>
      <c r="CE245">
        <v>0.84506525</v>
      </c>
      <c r="CF245">
        <v>0.8109654285714287</v>
      </c>
      <c r="CG245">
        <v>4.487701428571429</v>
      </c>
      <c r="CH245">
        <v>3.900691428571428</v>
      </c>
      <c r="CI245">
        <v>2000.077857142858</v>
      </c>
      <c r="CJ245">
        <v>0.9800018571428571</v>
      </c>
      <c r="CK245">
        <v>0.01999799642857143</v>
      </c>
      <c r="CL245">
        <v>0</v>
      </c>
      <c r="CM245">
        <v>2.081103571428572</v>
      </c>
      <c r="CN245">
        <v>0</v>
      </c>
      <c r="CO245">
        <v>3953.223571428571</v>
      </c>
      <c r="CP245">
        <v>17338.91428571428</v>
      </c>
      <c r="CQ245">
        <v>40.10246428571428</v>
      </c>
      <c r="CR245">
        <v>41.90607142857142</v>
      </c>
      <c r="CS245">
        <v>40.35896428571427</v>
      </c>
      <c r="CT245">
        <v>40.46628571428571</v>
      </c>
      <c r="CU245">
        <v>39.21175</v>
      </c>
      <c r="CV245">
        <v>1960.080357142857</v>
      </c>
      <c r="CW245">
        <v>39.99678571428571</v>
      </c>
      <c r="CX245">
        <v>0</v>
      </c>
      <c r="CY245">
        <v>1679509820.7</v>
      </c>
      <c r="CZ245">
        <v>0</v>
      </c>
      <c r="DA245">
        <v>0</v>
      </c>
      <c r="DB245" t="s">
        <v>356</v>
      </c>
      <c r="DC245">
        <v>1679454360.5</v>
      </c>
      <c r="DD245">
        <v>1679454360.5</v>
      </c>
      <c r="DE245">
        <v>0</v>
      </c>
      <c r="DF245">
        <v>-0.152</v>
      </c>
      <c r="DG245">
        <v>-0.046</v>
      </c>
      <c r="DH245">
        <v>3.296</v>
      </c>
      <c r="DI245">
        <v>0.35</v>
      </c>
      <c r="DJ245">
        <v>420</v>
      </c>
      <c r="DK245">
        <v>24</v>
      </c>
      <c r="DL245">
        <v>0.27</v>
      </c>
      <c r="DM245">
        <v>0.09</v>
      </c>
      <c r="DN245">
        <v>-28.40092500000001</v>
      </c>
      <c r="DO245">
        <v>-1.688057786116354</v>
      </c>
      <c r="DP245">
        <v>0.1722148872049105</v>
      </c>
      <c r="DQ245">
        <v>0</v>
      </c>
      <c r="DR245">
        <v>0.370269275</v>
      </c>
      <c r="DS245">
        <v>0.1518981500938072</v>
      </c>
      <c r="DT245">
        <v>0.01750471006184835</v>
      </c>
      <c r="DU245">
        <v>0</v>
      </c>
      <c r="DV245">
        <v>0</v>
      </c>
      <c r="DW245">
        <v>2</v>
      </c>
      <c r="DX245" t="s">
        <v>397</v>
      </c>
      <c r="DY245">
        <v>2.98032</v>
      </c>
      <c r="DZ245">
        <v>2.72838</v>
      </c>
      <c r="EA245">
        <v>0.107302</v>
      </c>
      <c r="EB245">
        <v>0.112216</v>
      </c>
      <c r="EC245">
        <v>0.0539986</v>
      </c>
      <c r="ED245">
        <v>0.0529356</v>
      </c>
      <c r="EE245">
        <v>26806.6</v>
      </c>
      <c r="EF245">
        <v>26315.4</v>
      </c>
      <c r="EG245">
        <v>30555.9</v>
      </c>
      <c r="EH245">
        <v>29885.9</v>
      </c>
      <c r="EI245">
        <v>39901.6</v>
      </c>
      <c r="EJ245">
        <v>37281</v>
      </c>
      <c r="EK245">
        <v>46731.5</v>
      </c>
      <c r="EL245">
        <v>44439.5</v>
      </c>
      <c r="EM245">
        <v>1.88118</v>
      </c>
      <c r="EN245">
        <v>1.8586</v>
      </c>
      <c r="EO245">
        <v>0.0478774</v>
      </c>
      <c r="EP245">
        <v>0</v>
      </c>
      <c r="EQ245">
        <v>19.2304</v>
      </c>
      <c r="ER245">
        <v>999.9</v>
      </c>
      <c r="ES245">
        <v>36.2</v>
      </c>
      <c r="ET245">
        <v>30.3</v>
      </c>
      <c r="EU245">
        <v>17.4115</v>
      </c>
      <c r="EV245">
        <v>63.6311</v>
      </c>
      <c r="EW245">
        <v>23.1811</v>
      </c>
      <c r="EX245">
        <v>1</v>
      </c>
      <c r="EY245">
        <v>-0.0565219</v>
      </c>
      <c r="EZ245">
        <v>5.25557</v>
      </c>
      <c r="FA245">
        <v>20.1276</v>
      </c>
      <c r="FB245">
        <v>5.22912</v>
      </c>
      <c r="FC245">
        <v>11.9728</v>
      </c>
      <c r="FD245">
        <v>4.97125</v>
      </c>
      <c r="FE245">
        <v>3.28955</v>
      </c>
      <c r="FF245">
        <v>9999</v>
      </c>
      <c r="FG245">
        <v>9999</v>
      </c>
      <c r="FH245">
        <v>9999</v>
      </c>
      <c r="FI245">
        <v>999.9</v>
      </c>
      <c r="FJ245">
        <v>4.9729</v>
      </c>
      <c r="FK245">
        <v>1.87699</v>
      </c>
      <c r="FL245">
        <v>1.87513</v>
      </c>
      <c r="FM245">
        <v>1.87792</v>
      </c>
      <c r="FN245">
        <v>1.87464</v>
      </c>
      <c r="FO245">
        <v>1.87829</v>
      </c>
      <c r="FP245">
        <v>1.87533</v>
      </c>
      <c r="FQ245">
        <v>1.87651</v>
      </c>
      <c r="FR245">
        <v>0</v>
      </c>
      <c r="FS245">
        <v>0</v>
      </c>
      <c r="FT245">
        <v>0</v>
      </c>
      <c r="FU245">
        <v>0</v>
      </c>
      <c r="FV245" t="s">
        <v>358</v>
      </c>
      <c r="FW245" t="s">
        <v>359</v>
      </c>
      <c r="FX245" t="s">
        <v>360</v>
      </c>
      <c r="FY245" t="s">
        <v>360</v>
      </c>
      <c r="FZ245" t="s">
        <v>360</v>
      </c>
      <c r="GA245" t="s">
        <v>360</v>
      </c>
      <c r="GB245">
        <v>0</v>
      </c>
      <c r="GC245">
        <v>100</v>
      </c>
      <c r="GD245">
        <v>100</v>
      </c>
      <c r="GE245">
        <v>4</v>
      </c>
      <c r="GF245">
        <v>0.0779</v>
      </c>
      <c r="GG245">
        <v>1.972114183739502</v>
      </c>
      <c r="GH245">
        <v>0.004449671774874308</v>
      </c>
      <c r="GI245">
        <v>-1.829466635312074E-06</v>
      </c>
      <c r="GJ245">
        <v>4.661545964856727E-10</v>
      </c>
      <c r="GK245">
        <v>0.005649818396270764</v>
      </c>
      <c r="GL245">
        <v>0.003047750899037379</v>
      </c>
      <c r="GM245">
        <v>0.0005145890388989142</v>
      </c>
      <c r="GN245">
        <v>-5.930110997495773E-07</v>
      </c>
      <c r="GO245">
        <v>0</v>
      </c>
      <c r="GP245">
        <v>2134</v>
      </c>
      <c r="GQ245">
        <v>1</v>
      </c>
      <c r="GR245">
        <v>23</v>
      </c>
      <c r="GS245">
        <v>923.8</v>
      </c>
      <c r="GT245">
        <v>923.8</v>
      </c>
      <c r="GU245">
        <v>1.49536</v>
      </c>
      <c r="GV245">
        <v>2.55371</v>
      </c>
      <c r="GW245">
        <v>1.39893</v>
      </c>
      <c r="GX245">
        <v>2.34009</v>
      </c>
      <c r="GY245">
        <v>1.44897</v>
      </c>
      <c r="GZ245">
        <v>2.37305</v>
      </c>
      <c r="HA245">
        <v>36.4814</v>
      </c>
      <c r="HB245">
        <v>24.0087</v>
      </c>
      <c r="HC245">
        <v>18</v>
      </c>
      <c r="HD245">
        <v>490.112</v>
      </c>
      <c r="HE245">
        <v>447.202</v>
      </c>
      <c r="HF245">
        <v>13.4521</v>
      </c>
      <c r="HG245">
        <v>26.0697</v>
      </c>
      <c r="HH245">
        <v>30.0001</v>
      </c>
      <c r="HI245">
        <v>25.9346</v>
      </c>
      <c r="HJ245">
        <v>26.009</v>
      </c>
      <c r="HK245">
        <v>29.9564</v>
      </c>
      <c r="HL245">
        <v>44.8454</v>
      </c>
      <c r="HM245">
        <v>51.9514</v>
      </c>
      <c r="HN245">
        <v>13.4391</v>
      </c>
      <c r="HO245">
        <v>627.235</v>
      </c>
      <c r="HP245">
        <v>9.06542</v>
      </c>
      <c r="HQ245">
        <v>101.001</v>
      </c>
      <c r="HR245">
        <v>102.19</v>
      </c>
    </row>
    <row r="246" spans="1:226">
      <c r="A246">
        <v>230</v>
      </c>
      <c r="B246">
        <v>1679509795.6</v>
      </c>
      <c r="C246">
        <v>4539.5</v>
      </c>
      <c r="D246" t="s">
        <v>820</v>
      </c>
      <c r="E246" t="s">
        <v>821</v>
      </c>
      <c r="F246">
        <v>5</v>
      </c>
      <c r="G246" t="s">
        <v>353</v>
      </c>
      <c r="H246" t="s">
        <v>747</v>
      </c>
      <c r="I246">
        <v>1679509788.1</v>
      </c>
      <c r="J246">
        <f>(K246)/1000</f>
        <v>0</v>
      </c>
      <c r="K246">
        <f>IF(BF246, AN246, AH246)</f>
        <v>0</v>
      </c>
      <c r="L246">
        <f>IF(BF246, AI246, AG246)</f>
        <v>0</v>
      </c>
      <c r="M246">
        <f>BH246 - IF(AU246&gt;1, L246*BB246*100.0/(AW246*BV246), 0)</f>
        <v>0</v>
      </c>
      <c r="N246">
        <f>((T246-J246/2)*M246-L246)/(T246+J246/2)</f>
        <v>0</v>
      </c>
      <c r="O246">
        <f>N246*(BO246+BP246)/1000.0</f>
        <v>0</v>
      </c>
      <c r="P246">
        <f>(BH246 - IF(AU246&gt;1, L246*BB246*100.0/(AW246*BV246), 0))*(BO246+BP246)/1000.0</f>
        <v>0</v>
      </c>
      <c r="Q246">
        <f>2.0/((1/S246-1/R246)+SIGN(S246)*SQRT((1/S246-1/R246)*(1/S246-1/R246) + 4*BC246/((BC246+1)*(BC246+1))*(2*1/S246*1/R246-1/R246*1/R246)))</f>
        <v>0</v>
      </c>
      <c r="R246">
        <f>IF(LEFT(BD246,1)&lt;&gt;"0",IF(LEFT(BD246,1)="1",3.0,BE246),$D$5+$E$5*(BV246*BO246/($K$5*1000))+$F$5*(BV246*BO246/($K$5*1000))*MAX(MIN(BB246,$J$5),$I$5)*MAX(MIN(BB246,$J$5),$I$5)+$G$5*MAX(MIN(BB246,$J$5),$I$5)*(BV246*BO246/($K$5*1000))+$H$5*(BV246*BO246/($K$5*1000))*(BV246*BO246/($K$5*1000)))</f>
        <v>0</v>
      </c>
      <c r="S246">
        <f>J246*(1000-(1000*0.61365*exp(17.502*W246/(240.97+W246))/(BO246+BP246)+BJ246)/2)/(1000*0.61365*exp(17.502*W246/(240.97+W246))/(BO246+BP246)-BJ246)</f>
        <v>0</v>
      </c>
      <c r="T246">
        <f>1/((BC246+1)/(Q246/1.6)+1/(R246/1.37)) + BC246/((BC246+1)/(Q246/1.6) + BC246/(R246/1.37))</f>
        <v>0</v>
      </c>
      <c r="U246">
        <f>(AX246*BA246)</f>
        <v>0</v>
      </c>
      <c r="V246">
        <f>(BQ246+(U246+2*0.95*5.67E-8*(((BQ246+$B$7)+273)^4-(BQ246+273)^4)-44100*J246)/(1.84*29.3*R246+8*0.95*5.67E-8*(BQ246+273)^3))</f>
        <v>0</v>
      </c>
      <c r="W246">
        <f>($C$7*BR246+$D$7*BS246+$E$7*V246)</f>
        <v>0</v>
      </c>
      <c r="X246">
        <f>0.61365*exp(17.502*W246/(240.97+W246))</f>
        <v>0</v>
      </c>
      <c r="Y246">
        <f>(Z246/AA246*100)</f>
        <v>0</v>
      </c>
      <c r="Z246">
        <f>BJ246*(BO246+BP246)/1000</f>
        <v>0</v>
      </c>
      <c r="AA246">
        <f>0.61365*exp(17.502*BQ246/(240.97+BQ246))</f>
        <v>0</v>
      </c>
      <c r="AB246">
        <f>(X246-BJ246*(BO246+BP246)/1000)</f>
        <v>0</v>
      </c>
      <c r="AC246">
        <f>(-J246*44100)</f>
        <v>0</v>
      </c>
      <c r="AD246">
        <f>2*29.3*R246*0.92*(BQ246-W246)</f>
        <v>0</v>
      </c>
      <c r="AE246">
        <f>2*0.95*5.67E-8*(((BQ246+$B$7)+273)^4-(W246+273)^4)</f>
        <v>0</v>
      </c>
      <c r="AF246">
        <f>U246+AE246+AC246+AD246</f>
        <v>0</v>
      </c>
      <c r="AG246">
        <f>BN246*AU246*(BI246-BH246*(1000-AU246*BK246)/(1000-AU246*BJ246))/(100*BB246)</f>
        <v>0</v>
      </c>
      <c r="AH246">
        <f>1000*BN246*AU246*(BJ246-BK246)/(100*BB246*(1000-AU246*BJ246))</f>
        <v>0</v>
      </c>
      <c r="AI246">
        <f>(AJ246 - AK246 - BO246*1E3/(8.314*(BQ246+273.15)) * AM246/BN246 * AL246) * BN246/(100*BB246) * (1000 - BK246)/1000</f>
        <v>0</v>
      </c>
      <c r="AJ246">
        <v>614.685225325399</v>
      </c>
      <c r="AK246">
        <v>594.1282666666666</v>
      </c>
      <c r="AL246">
        <v>3.366371592809431</v>
      </c>
      <c r="AM246">
        <v>63.74903472312772</v>
      </c>
      <c r="AN246">
        <f>(AP246 - AO246 + BO246*1E3/(8.314*(BQ246+273.15)) * AR246/BN246 * AQ246) * BN246/(100*BB246) * 1000/(1000 - AP246)</f>
        <v>0</v>
      </c>
      <c r="AO246">
        <v>9.004746200417697</v>
      </c>
      <c r="AP246">
        <v>9.368189696969692</v>
      </c>
      <c r="AQ246">
        <v>3.267075150827218E-06</v>
      </c>
      <c r="AR246">
        <v>101.983239414424</v>
      </c>
      <c r="AS246">
        <v>2</v>
      </c>
      <c r="AT246">
        <v>0</v>
      </c>
      <c r="AU246">
        <f>IF(AS246*$H$13&gt;=AW246,1.0,(AW246/(AW246-AS246*$H$13)))</f>
        <v>0</v>
      </c>
      <c r="AV246">
        <f>(AU246-1)*100</f>
        <v>0</v>
      </c>
      <c r="AW246">
        <f>MAX(0,($B$13+$C$13*BV246)/(1+$D$13*BV246)*BO246/(BQ246+273)*$E$13)</f>
        <v>0</v>
      </c>
      <c r="AX246">
        <f>$B$11*BW246+$C$11*BX246+$F$11*CI246*(1-CL246)</f>
        <v>0</v>
      </c>
      <c r="AY246">
        <f>AX246*AZ246</f>
        <v>0</v>
      </c>
      <c r="AZ246">
        <f>($B$11*$D$9+$C$11*$D$9+$F$11*((CV246+CN246)/MAX(CV246+CN246+CW246, 0.1)*$I$9+CW246/MAX(CV246+CN246+CW246, 0.1)*$J$9))/($B$11+$C$11+$F$11)</f>
        <v>0</v>
      </c>
      <c r="BA246">
        <f>($B$11*$K$9+$C$11*$K$9+$F$11*((CV246+CN246)/MAX(CV246+CN246+CW246, 0.1)*$P$9+CW246/MAX(CV246+CN246+CW246, 0.1)*$Q$9))/($B$11+$C$11+$F$11)</f>
        <v>0</v>
      </c>
      <c r="BB246">
        <v>1.91</v>
      </c>
      <c r="BC246">
        <v>0.5</v>
      </c>
      <c r="BD246" t="s">
        <v>355</v>
      </c>
      <c r="BE246">
        <v>2</v>
      </c>
      <c r="BF246" t="b">
        <v>1</v>
      </c>
      <c r="BG246">
        <v>1679509788.1</v>
      </c>
      <c r="BH246">
        <v>565.1755925925926</v>
      </c>
      <c r="BI246">
        <v>593.7403333333333</v>
      </c>
      <c r="BJ246">
        <v>9.37248962962963</v>
      </c>
      <c r="BK246">
        <v>8.995806666666667</v>
      </c>
      <c r="BL246">
        <v>561.2001851851852</v>
      </c>
      <c r="BM246">
        <v>9.294534444444444</v>
      </c>
      <c r="BN246">
        <v>500.0696666666667</v>
      </c>
      <c r="BO246">
        <v>90.11216296296297</v>
      </c>
      <c r="BP246">
        <v>0.09995214444444445</v>
      </c>
      <c r="BQ246">
        <v>19.03577037037037</v>
      </c>
      <c r="BR246">
        <v>20.01796666666667</v>
      </c>
      <c r="BS246">
        <v>999.9000000000001</v>
      </c>
      <c r="BT246">
        <v>0</v>
      </c>
      <c r="BU246">
        <v>0</v>
      </c>
      <c r="BV246">
        <v>10007.59</v>
      </c>
      <c r="BW246">
        <v>0</v>
      </c>
      <c r="BX246">
        <v>9.392289259259259</v>
      </c>
      <c r="BY246">
        <v>-28.5648074074074</v>
      </c>
      <c r="BZ246">
        <v>570.5227037037037</v>
      </c>
      <c r="CA246">
        <v>599.13</v>
      </c>
      <c r="CB246">
        <v>0.3766826296296297</v>
      </c>
      <c r="CC246">
        <v>593.7403333333333</v>
      </c>
      <c r="CD246">
        <v>8.995806666666667</v>
      </c>
      <c r="CE246">
        <v>0.8445752962962962</v>
      </c>
      <c r="CF246">
        <v>0.8106317037037037</v>
      </c>
      <c r="CG246">
        <v>4.479416666666666</v>
      </c>
      <c r="CH246">
        <v>3.894844444444445</v>
      </c>
      <c r="CI246">
        <v>2000.087037037037</v>
      </c>
      <c r="CJ246">
        <v>0.9799993703703704</v>
      </c>
      <c r="CK246">
        <v>0.02000028888888889</v>
      </c>
      <c r="CL246">
        <v>0</v>
      </c>
      <c r="CM246">
        <v>2.046674074074074</v>
      </c>
      <c r="CN246">
        <v>0</v>
      </c>
      <c r="CO246">
        <v>3952.342592592592</v>
      </c>
      <c r="CP246">
        <v>17338.98148148148</v>
      </c>
      <c r="CQ246">
        <v>39.99048148148148</v>
      </c>
      <c r="CR246">
        <v>41.78451851851852</v>
      </c>
      <c r="CS246">
        <v>40.29596296296296</v>
      </c>
      <c r="CT246">
        <v>40.229</v>
      </c>
      <c r="CU246">
        <v>39.13162962962962</v>
      </c>
      <c r="CV246">
        <v>1960.083333333333</v>
      </c>
      <c r="CW246">
        <v>40.00259259259259</v>
      </c>
      <c r="CX246">
        <v>0</v>
      </c>
      <c r="CY246">
        <v>1679509825.5</v>
      </c>
      <c r="CZ246">
        <v>0</v>
      </c>
      <c r="DA246">
        <v>0</v>
      </c>
      <c r="DB246" t="s">
        <v>356</v>
      </c>
      <c r="DC246">
        <v>1679454360.5</v>
      </c>
      <c r="DD246">
        <v>1679454360.5</v>
      </c>
      <c r="DE246">
        <v>0</v>
      </c>
      <c r="DF246">
        <v>-0.152</v>
      </c>
      <c r="DG246">
        <v>-0.046</v>
      </c>
      <c r="DH246">
        <v>3.296</v>
      </c>
      <c r="DI246">
        <v>0.35</v>
      </c>
      <c r="DJ246">
        <v>420</v>
      </c>
      <c r="DK246">
        <v>24</v>
      </c>
      <c r="DL246">
        <v>0.27</v>
      </c>
      <c r="DM246">
        <v>0.09</v>
      </c>
      <c r="DN246">
        <v>-28.4940675</v>
      </c>
      <c r="DO246">
        <v>-0.9567320825514994</v>
      </c>
      <c r="DP246">
        <v>0.1009224043201016</v>
      </c>
      <c r="DQ246">
        <v>0</v>
      </c>
      <c r="DR246">
        <v>0.3748427</v>
      </c>
      <c r="DS246">
        <v>-0.00193753846153863</v>
      </c>
      <c r="DT246">
        <v>0.009906920836465789</v>
      </c>
      <c r="DU246">
        <v>1</v>
      </c>
      <c r="DV246">
        <v>1</v>
      </c>
      <c r="DW246">
        <v>2</v>
      </c>
      <c r="DX246" t="s">
        <v>357</v>
      </c>
      <c r="DY246">
        <v>2.98031</v>
      </c>
      <c r="DZ246">
        <v>2.72847</v>
      </c>
      <c r="EA246">
        <v>0.109498</v>
      </c>
      <c r="EB246">
        <v>0.114394</v>
      </c>
      <c r="EC246">
        <v>0.054006</v>
      </c>
      <c r="ED246">
        <v>0.052939</v>
      </c>
      <c r="EE246">
        <v>26740.6</v>
      </c>
      <c r="EF246">
        <v>26251.3</v>
      </c>
      <c r="EG246">
        <v>30555.9</v>
      </c>
      <c r="EH246">
        <v>29886.4</v>
      </c>
      <c r="EI246">
        <v>39901.3</v>
      </c>
      <c r="EJ246">
        <v>37282.3</v>
      </c>
      <c r="EK246">
        <v>46731.3</v>
      </c>
      <c r="EL246">
        <v>44441</v>
      </c>
      <c r="EM246">
        <v>1.88133</v>
      </c>
      <c r="EN246">
        <v>1.85877</v>
      </c>
      <c r="EO246">
        <v>0.0473447</v>
      </c>
      <c r="EP246">
        <v>0</v>
      </c>
      <c r="EQ246">
        <v>19.2274</v>
      </c>
      <c r="ER246">
        <v>999.9</v>
      </c>
      <c r="ES246">
        <v>36.1</v>
      </c>
      <c r="ET246">
        <v>30.3</v>
      </c>
      <c r="EU246">
        <v>17.3637</v>
      </c>
      <c r="EV246">
        <v>63.6711</v>
      </c>
      <c r="EW246">
        <v>23.5697</v>
      </c>
      <c r="EX246">
        <v>1</v>
      </c>
      <c r="EY246">
        <v>-0.0564939</v>
      </c>
      <c r="EZ246">
        <v>5.28116</v>
      </c>
      <c r="FA246">
        <v>20.1265</v>
      </c>
      <c r="FB246">
        <v>5.23017</v>
      </c>
      <c r="FC246">
        <v>11.9734</v>
      </c>
      <c r="FD246">
        <v>4.97165</v>
      </c>
      <c r="FE246">
        <v>3.28965</v>
      </c>
      <c r="FF246">
        <v>9999</v>
      </c>
      <c r="FG246">
        <v>9999</v>
      </c>
      <c r="FH246">
        <v>9999</v>
      </c>
      <c r="FI246">
        <v>999.9</v>
      </c>
      <c r="FJ246">
        <v>4.97293</v>
      </c>
      <c r="FK246">
        <v>1.87698</v>
      </c>
      <c r="FL246">
        <v>1.87506</v>
      </c>
      <c r="FM246">
        <v>1.8779</v>
      </c>
      <c r="FN246">
        <v>1.87458</v>
      </c>
      <c r="FO246">
        <v>1.87822</v>
      </c>
      <c r="FP246">
        <v>1.87531</v>
      </c>
      <c r="FQ246">
        <v>1.87642</v>
      </c>
      <c r="FR246">
        <v>0</v>
      </c>
      <c r="FS246">
        <v>0</v>
      </c>
      <c r="FT246">
        <v>0</v>
      </c>
      <c r="FU246">
        <v>0</v>
      </c>
      <c r="FV246" t="s">
        <v>358</v>
      </c>
      <c r="FW246" t="s">
        <v>359</v>
      </c>
      <c r="FX246" t="s">
        <v>360</v>
      </c>
      <c r="FY246" t="s">
        <v>360</v>
      </c>
      <c r="FZ246" t="s">
        <v>360</v>
      </c>
      <c r="GA246" t="s">
        <v>360</v>
      </c>
      <c r="GB246">
        <v>0</v>
      </c>
      <c r="GC246">
        <v>100</v>
      </c>
      <c r="GD246">
        <v>100</v>
      </c>
      <c r="GE246">
        <v>4.046</v>
      </c>
      <c r="GF246">
        <v>0.0779</v>
      </c>
      <c r="GG246">
        <v>1.972114183739502</v>
      </c>
      <c r="GH246">
        <v>0.004449671774874308</v>
      </c>
      <c r="GI246">
        <v>-1.829466635312074E-06</v>
      </c>
      <c r="GJ246">
        <v>4.661545964856727E-10</v>
      </c>
      <c r="GK246">
        <v>0.005649818396270764</v>
      </c>
      <c r="GL246">
        <v>0.003047750899037379</v>
      </c>
      <c r="GM246">
        <v>0.0005145890388989142</v>
      </c>
      <c r="GN246">
        <v>-5.930110997495773E-07</v>
      </c>
      <c r="GO246">
        <v>0</v>
      </c>
      <c r="GP246">
        <v>2134</v>
      </c>
      <c r="GQ246">
        <v>1</v>
      </c>
      <c r="GR246">
        <v>23</v>
      </c>
      <c r="GS246">
        <v>923.9</v>
      </c>
      <c r="GT246">
        <v>923.9</v>
      </c>
      <c r="GU246">
        <v>1.5271</v>
      </c>
      <c r="GV246">
        <v>2.55859</v>
      </c>
      <c r="GW246">
        <v>1.39893</v>
      </c>
      <c r="GX246">
        <v>2.34009</v>
      </c>
      <c r="GY246">
        <v>1.44897</v>
      </c>
      <c r="GZ246">
        <v>2.35474</v>
      </c>
      <c r="HA246">
        <v>36.4814</v>
      </c>
      <c r="HB246">
        <v>23.9999</v>
      </c>
      <c r="HC246">
        <v>18</v>
      </c>
      <c r="HD246">
        <v>490.187</v>
      </c>
      <c r="HE246">
        <v>447.303</v>
      </c>
      <c r="HF246">
        <v>13.4315</v>
      </c>
      <c r="HG246">
        <v>26.0674</v>
      </c>
      <c r="HH246">
        <v>30.0001</v>
      </c>
      <c r="HI246">
        <v>25.9338</v>
      </c>
      <c r="HJ246">
        <v>26.0081</v>
      </c>
      <c r="HK246">
        <v>30.6514</v>
      </c>
      <c r="HL246">
        <v>44.8454</v>
      </c>
      <c r="HM246">
        <v>51.9514</v>
      </c>
      <c r="HN246">
        <v>13.417</v>
      </c>
      <c r="HO246">
        <v>640.5940000000001</v>
      </c>
      <c r="HP246">
        <v>9.06532</v>
      </c>
      <c r="HQ246">
        <v>101</v>
      </c>
      <c r="HR246">
        <v>102.193</v>
      </c>
    </row>
    <row r="247" spans="1:226">
      <c r="A247">
        <v>231</v>
      </c>
      <c r="B247">
        <v>1679509800.6</v>
      </c>
      <c r="C247">
        <v>4544.5</v>
      </c>
      <c r="D247" t="s">
        <v>822</v>
      </c>
      <c r="E247" t="s">
        <v>823</v>
      </c>
      <c r="F247">
        <v>5</v>
      </c>
      <c r="G247" t="s">
        <v>353</v>
      </c>
      <c r="H247" t="s">
        <v>747</v>
      </c>
      <c r="I247">
        <v>1679509792.814285</v>
      </c>
      <c r="J247">
        <f>(K247)/1000</f>
        <v>0</v>
      </c>
      <c r="K247">
        <f>IF(BF247, AN247, AH247)</f>
        <v>0</v>
      </c>
      <c r="L247">
        <f>IF(BF247, AI247, AG247)</f>
        <v>0</v>
      </c>
      <c r="M247">
        <f>BH247 - IF(AU247&gt;1, L247*BB247*100.0/(AW247*BV247), 0)</f>
        <v>0</v>
      </c>
      <c r="N247">
        <f>((T247-J247/2)*M247-L247)/(T247+J247/2)</f>
        <v>0</v>
      </c>
      <c r="O247">
        <f>N247*(BO247+BP247)/1000.0</f>
        <v>0</v>
      </c>
      <c r="P247">
        <f>(BH247 - IF(AU247&gt;1, L247*BB247*100.0/(AW247*BV247), 0))*(BO247+BP247)/1000.0</f>
        <v>0</v>
      </c>
      <c r="Q247">
        <f>2.0/((1/S247-1/R247)+SIGN(S247)*SQRT((1/S247-1/R247)*(1/S247-1/R247) + 4*BC247/((BC247+1)*(BC247+1))*(2*1/S247*1/R247-1/R247*1/R247)))</f>
        <v>0</v>
      </c>
      <c r="R247">
        <f>IF(LEFT(BD247,1)&lt;&gt;"0",IF(LEFT(BD247,1)="1",3.0,BE247),$D$5+$E$5*(BV247*BO247/($K$5*1000))+$F$5*(BV247*BO247/($K$5*1000))*MAX(MIN(BB247,$J$5),$I$5)*MAX(MIN(BB247,$J$5),$I$5)+$G$5*MAX(MIN(BB247,$J$5),$I$5)*(BV247*BO247/($K$5*1000))+$H$5*(BV247*BO247/($K$5*1000))*(BV247*BO247/($K$5*1000)))</f>
        <v>0</v>
      </c>
      <c r="S247">
        <f>J247*(1000-(1000*0.61365*exp(17.502*W247/(240.97+W247))/(BO247+BP247)+BJ247)/2)/(1000*0.61365*exp(17.502*W247/(240.97+W247))/(BO247+BP247)-BJ247)</f>
        <v>0</v>
      </c>
      <c r="T247">
        <f>1/((BC247+1)/(Q247/1.6)+1/(R247/1.37)) + BC247/((BC247+1)/(Q247/1.6) + BC247/(R247/1.37))</f>
        <v>0</v>
      </c>
      <c r="U247">
        <f>(AX247*BA247)</f>
        <v>0</v>
      </c>
      <c r="V247">
        <f>(BQ247+(U247+2*0.95*5.67E-8*(((BQ247+$B$7)+273)^4-(BQ247+273)^4)-44100*J247)/(1.84*29.3*R247+8*0.95*5.67E-8*(BQ247+273)^3))</f>
        <v>0</v>
      </c>
      <c r="W247">
        <f>($C$7*BR247+$D$7*BS247+$E$7*V247)</f>
        <v>0</v>
      </c>
      <c r="X247">
        <f>0.61365*exp(17.502*W247/(240.97+W247))</f>
        <v>0</v>
      </c>
      <c r="Y247">
        <f>(Z247/AA247*100)</f>
        <v>0</v>
      </c>
      <c r="Z247">
        <f>BJ247*(BO247+BP247)/1000</f>
        <v>0</v>
      </c>
      <c r="AA247">
        <f>0.61365*exp(17.502*BQ247/(240.97+BQ247))</f>
        <v>0</v>
      </c>
      <c r="AB247">
        <f>(X247-BJ247*(BO247+BP247)/1000)</f>
        <v>0</v>
      </c>
      <c r="AC247">
        <f>(-J247*44100)</f>
        <v>0</v>
      </c>
      <c r="AD247">
        <f>2*29.3*R247*0.92*(BQ247-W247)</f>
        <v>0</v>
      </c>
      <c r="AE247">
        <f>2*0.95*5.67E-8*(((BQ247+$B$7)+273)^4-(W247+273)^4)</f>
        <v>0</v>
      </c>
      <c r="AF247">
        <f>U247+AE247+AC247+AD247</f>
        <v>0</v>
      </c>
      <c r="AG247">
        <f>BN247*AU247*(BI247-BH247*(1000-AU247*BK247)/(1000-AU247*BJ247))/(100*BB247)</f>
        <v>0</v>
      </c>
      <c r="AH247">
        <f>1000*BN247*AU247*(BJ247-BK247)/(100*BB247*(1000-AU247*BJ247))</f>
        <v>0</v>
      </c>
      <c r="AI247">
        <f>(AJ247 - AK247 - BO247*1E3/(8.314*(BQ247+273.15)) * AM247/BN247 * AL247) * BN247/(100*BB247) * (1000 - BK247)/1000</f>
        <v>0</v>
      </c>
      <c r="AJ247">
        <v>631.653643401944</v>
      </c>
      <c r="AK247">
        <v>610.9285878787879</v>
      </c>
      <c r="AL247">
        <v>3.350487819853138</v>
      </c>
      <c r="AM247">
        <v>63.74903472312772</v>
      </c>
      <c r="AN247">
        <f>(AP247 - AO247 + BO247*1E3/(8.314*(BQ247+273.15)) * AR247/BN247 * AQ247) * BN247/(100*BB247) * 1000/(1000 - AP247)</f>
        <v>0</v>
      </c>
      <c r="AO247">
        <v>9.002862480436711</v>
      </c>
      <c r="AP247">
        <v>9.367032848484847</v>
      </c>
      <c r="AQ247">
        <v>-1.310467425860117E-06</v>
      </c>
      <c r="AR247">
        <v>101.983239414424</v>
      </c>
      <c r="AS247">
        <v>2</v>
      </c>
      <c r="AT247">
        <v>0</v>
      </c>
      <c r="AU247">
        <f>IF(AS247*$H$13&gt;=AW247,1.0,(AW247/(AW247-AS247*$H$13)))</f>
        <v>0</v>
      </c>
      <c r="AV247">
        <f>(AU247-1)*100</f>
        <v>0</v>
      </c>
      <c r="AW247">
        <f>MAX(0,($B$13+$C$13*BV247)/(1+$D$13*BV247)*BO247/(BQ247+273)*$E$13)</f>
        <v>0</v>
      </c>
      <c r="AX247">
        <f>$B$11*BW247+$C$11*BX247+$F$11*CI247*(1-CL247)</f>
        <v>0</v>
      </c>
      <c r="AY247">
        <f>AX247*AZ247</f>
        <v>0</v>
      </c>
      <c r="AZ247">
        <f>($B$11*$D$9+$C$11*$D$9+$F$11*((CV247+CN247)/MAX(CV247+CN247+CW247, 0.1)*$I$9+CW247/MAX(CV247+CN247+CW247, 0.1)*$J$9))/($B$11+$C$11+$F$11)</f>
        <v>0</v>
      </c>
      <c r="BA247">
        <f>($B$11*$K$9+$C$11*$K$9+$F$11*((CV247+CN247)/MAX(CV247+CN247+CW247, 0.1)*$P$9+CW247/MAX(CV247+CN247+CW247, 0.1)*$Q$9))/($B$11+$C$11+$F$11)</f>
        <v>0</v>
      </c>
      <c r="BB247">
        <v>1.91</v>
      </c>
      <c r="BC247">
        <v>0.5</v>
      </c>
      <c r="BD247" t="s">
        <v>355</v>
      </c>
      <c r="BE247">
        <v>2</v>
      </c>
      <c r="BF247" t="b">
        <v>1</v>
      </c>
      <c r="BG247">
        <v>1679509792.814285</v>
      </c>
      <c r="BH247">
        <v>580.9248571428571</v>
      </c>
      <c r="BI247">
        <v>609.5556785714286</v>
      </c>
      <c r="BJ247">
        <v>9.368462857142857</v>
      </c>
      <c r="BK247">
        <v>8.997229285714285</v>
      </c>
      <c r="BL247">
        <v>576.9051071428571</v>
      </c>
      <c r="BM247">
        <v>9.290556428571431</v>
      </c>
      <c r="BN247">
        <v>500.0796785714286</v>
      </c>
      <c r="BO247">
        <v>90.1106392857143</v>
      </c>
      <c r="BP247">
        <v>0.09998766785714286</v>
      </c>
      <c r="BQ247">
        <v>19.0361</v>
      </c>
      <c r="BR247">
        <v>20.01611428571428</v>
      </c>
      <c r="BS247">
        <v>999.9000000000002</v>
      </c>
      <c r="BT247">
        <v>0</v>
      </c>
      <c r="BU247">
        <v>0</v>
      </c>
      <c r="BV247">
        <v>10003.05107142857</v>
      </c>
      <c r="BW247">
        <v>0</v>
      </c>
      <c r="BX247">
        <v>9.326710357142858</v>
      </c>
      <c r="BY247">
        <v>-28.630925</v>
      </c>
      <c r="BZ247">
        <v>586.4186071428572</v>
      </c>
      <c r="CA247">
        <v>615.0898571428571</v>
      </c>
      <c r="CB247">
        <v>0.3712335714285714</v>
      </c>
      <c r="CC247">
        <v>609.5556785714286</v>
      </c>
      <c r="CD247">
        <v>8.997229285714285</v>
      </c>
      <c r="CE247">
        <v>0.8441981785714284</v>
      </c>
      <c r="CF247">
        <v>0.8107461785714286</v>
      </c>
      <c r="CG247">
        <v>4.473039285714287</v>
      </c>
      <c r="CH247">
        <v>3.896852142857143</v>
      </c>
      <c r="CI247">
        <v>2000.048571428571</v>
      </c>
      <c r="CJ247">
        <v>0.9799970000000001</v>
      </c>
      <c r="CK247">
        <v>0.0200027</v>
      </c>
      <c r="CL247">
        <v>0</v>
      </c>
      <c r="CM247">
        <v>2.022735714285715</v>
      </c>
      <c r="CN247">
        <v>0</v>
      </c>
      <c r="CO247">
        <v>3951.811785714285</v>
      </c>
      <c r="CP247">
        <v>17338.625</v>
      </c>
      <c r="CQ247">
        <v>39.95282142857142</v>
      </c>
      <c r="CR247">
        <v>41.66939285714285</v>
      </c>
      <c r="CS247">
        <v>40.22525</v>
      </c>
      <c r="CT247">
        <v>40.05782142857142</v>
      </c>
      <c r="CU247">
        <v>39.06671428571428</v>
      </c>
      <c r="CV247">
        <v>1960.041428571429</v>
      </c>
      <c r="CW247">
        <v>40.00642857142856</v>
      </c>
      <c r="CX247">
        <v>0</v>
      </c>
      <c r="CY247">
        <v>1679509830.9</v>
      </c>
      <c r="CZ247">
        <v>0</v>
      </c>
      <c r="DA247">
        <v>0</v>
      </c>
      <c r="DB247" t="s">
        <v>356</v>
      </c>
      <c r="DC247">
        <v>1679454360.5</v>
      </c>
      <c r="DD247">
        <v>1679454360.5</v>
      </c>
      <c r="DE247">
        <v>0</v>
      </c>
      <c r="DF247">
        <v>-0.152</v>
      </c>
      <c r="DG247">
        <v>-0.046</v>
      </c>
      <c r="DH247">
        <v>3.296</v>
      </c>
      <c r="DI247">
        <v>0.35</v>
      </c>
      <c r="DJ247">
        <v>420</v>
      </c>
      <c r="DK247">
        <v>24</v>
      </c>
      <c r="DL247">
        <v>0.27</v>
      </c>
      <c r="DM247">
        <v>0.09</v>
      </c>
      <c r="DN247">
        <v>-28.60131</v>
      </c>
      <c r="DO247">
        <v>-0.813354596622791</v>
      </c>
      <c r="DP247">
        <v>0.08536601724339715</v>
      </c>
      <c r="DQ247">
        <v>0</v>
      </c>
      <c r="DR247">
        <v>0.373826525</v>
      </c>
      <c r="DS247">
        <v>-0.0793076060037515</v>
      </c>
      <c r="DT247">
        <v>0.01052855172136106</v>
      </c>
      <c r="DU247">
        <v>1</v>
      </c>
      <c r="DV247">
        <v>1</v>
      </c>
      <c r="DW247">
        <v>2</v>
      </c>
      <c r="DX247" t="s">
        <v>357</v>
      </c>
      <c r="DY247">
        <v>2.98029</v>
      </c>
      <c r="DZ247">
        <v>2.72833</v>
      </c>
      <c r="EA247">
        <v>0.111659</v>
      </c>
      <c r="EB247">
        <v>0.116539</v>
      </c>
      <c r="EC247">
        <v>0.0540006</v>
      </c>
      <c r="ED247">
        <v>0.0529241</v>
      </c>
      <c r="EE247">
        <v>26675.8</v>
      </c>
      <c r="EF247">
        <v>26188</v>
      </c>
      <c r="EG247">
        <v>30555.9</v>
      </c>
      <c r="EH247">
        <v>29886.7</v>
      </c>
      <c r="EI247">
        <v>39902.2</v>
      </c>
      <c r="EJ247">
        <v>37283.1</v>
      </c>
      <c r="EK247">
        <v>46731.9</v>
      </c>
      <c r="EL247">
        <v>44441</v>
      </c>
      <c r="EM247">
        <v>1.8812</v>
      </c>
      <c r="EN247">
        <v>1.85853</v>
      </c>
      <c r="EO247">
        <v>0.0473559</v>
      </c>
      <c r="EP247">
        <v>0</v>
      </c>
      <c r="EQ247">
        <v>19.2238</v>
      </c>
      <c r="ER247">
        <v>999.9</v>
      </c>
      <c r="ES247">
        <v>36.1</v>
      </c>
      <c r="ET247">
        <v>30.3</v>
      </c>
      <c r="EU247">
        <v>17.3631</v>
      </c>
      <c r="EV247">
        <v>63.6211</v>
      </c>
      <c r="EW247">
        <v>23.5056</v>
      </c>
      <c r="EX247">
        <v>1</v>
      </c>
      <c r="EY247">
        <v>-0.05656</v>
      </c>
      <c r="EZ247">
        <v>5.27728</v>
      </c>
      <c r="FA247">
        <v>20.127</v>
      </c>
      <c r="FB247">
        <v>5.23017</v>
      </c>
      <c r="FC247">
        <v>11.9734</v>
      </c>
      <c r="FD247">
        <v>4.97125</v>
      </c>
      <c r="FE247">
        <v>3.28965</v>
      </c>
      <c r="FF247">
        <v>9999</v>
      </c>
      <c r="FG247">
        <v>9999</v>
      </c>
      <c r="FH247">
        <v>9999</v>
      </c>
      <c r="FI247">
        <v>999.9</v>
      </c>
      <c r="FJ247">
        <v>4.97293</v>
      </c>
      <c r="FK247">
        <v>1.877</v>
      </c>
      <c r="FL247">
        <v>1.87511</v>
      </c>
      <c r="FM247">
        <v>1.8779</v>
      </c>
      <c r="FN247">
        <v>1.87462</v>
      </c>
      <c r="FO247">
        <v>1.87825</v>
      </c>
      <c r="FP247">
        <v>1.87531</v>
      </c>
      <c r="FQ247">
        <v>1.87647</v>
      </c>
      <c r="FR247">
        <v>0</v>
      </c>
      <c r="FS247">
        <v>0</v>
      </c>
      <c r="FT247">
        <v>0</v>
      </c>
      <c r="FU247">
        <v>0</v>
      </c>
      <c r="FV247" t="s">
        <v>358</v>
      </c>
      <c r="FW247" t="s">
        <v>359</v>
      </c>
      <c r="FX247" t="s">
        <v>360</v>
      </c>
      <c r="FY247" t="s">
        <v>360</v>
      </c>
      <c r="FZ247" t="s">
        <v>360</v>
      </c>
      <c r="GA247" t="s">
        <v>360</v>
      </c>
      <c r="GB247">
        <v>0</v>
      </c>
      <c r="GC247">
        <v>100</v>
      </c>
      <c r="GD247">
        <v>100</v>
      </c>
      <c r="GE247">
        <v>4.091</v>
      </c>
      <c r="GF247">
        <v>0.0779</v>
      </c>
      <c r="GG247">
        <v>1.972114183739502</v>
      </c>
      <c r="GH247">
        <v>0.004449671774874308</v>
      </c>
      <c r="GI247">
        <v>-1.829466635312074E-06</v>
      </c>
      <c r="GJ247">
        <v>4.661545964856727E-10</v>
      </c>
      <c r="GK247">
        <v>0.005649818396270764</v>
      </c>
      <c r="GL247">
        <v>0.003047750899037379</v>
      </c>
      <c r="GM247">
        <v>0.0005145890388989142</v>
      </c>
      <c r="GN247">
        <v>-5.930110997495773E-07</v>
      </c>
      <c r="GO247">
        <v>0</v>
      </c>
      <c r="GP247">
        <v>2134</v>
      </c>
      <c r="GQ247">
        <v>1</v>
      </c>
      <c r="GR247">
        <v>23</v>
      </c>
      <c r="GS247">
        <v>924</v>
      </c>
      <c r="GT247">
        <v>924</v>
      </c>
      <c r="GU247">
        <v>1.56128</v>
      </c>
      <c r="GV247">
        <v>2.55737</v>
      </c>
      <c r="GW247">
        <v>1.39893</v>
      </c>
      <c r="GX247">
        <v>2.34009</v>
      </c>
      <c r="GY247">
        <v>1.44897</v>
      </c>
      <c r="GZ247">
        <v>2.41455</v>
      </c>
      <c r="HA247">
        <v>36.4814</v>
      </c>
      <c r="HB247">
        <v>24.0087</v>
      </c>
      <c r="HC247">
        <v>18</v>
      </c>
      <c r="HD247">
        <v>490.104</v>
      </c>
      <c r="HE247">
        <v>447.143</v>
      </c>
      <c r="HF247">
        <v>13.4111</v>
      </c>
      <c r="HG247">
        <v>26.0647</v>
      </c>
      <c r="HH247">
        <v>30</v>
      </c>
      <c r="HI247">
        <v>25.9316</v>
      </c>
      <c r="HJ247">
        <v>26.0074</v>
      </c>
      <c r="HK247">
        <v>31.2605</v>
      </c>
      <c r="HL247">
        <v>44.8454</v>
      </c>
      <c r="HM247">
        <v>51.5806</v>
      </c>
      <c r="HN247">
        <v>13.4056</v>
      </c>
      <c r="HO247">
        <v>660.628</v>
      </c>
      <c r="HP247">
        <v>9.06559</v>
      </c>
      <c r="HQ247">
        <v>101.001</v>
      </c>
      <c r="HR247">
        <v>102.193</v>
      </c>
    </row>
    <row r="248" spans="1:226">
      <c r="A248">
        <v>232</v>
      </c>
      <c r="B248">
        <v>1679509805.6</v>
      </c>
      <c r="C248">
        <v>4549.5</v>
      </c>
      <c r="D248" t="s">
        <v>824</v>
      </c>
      <c r="E248" t="s">
        <v>825</v>
      </c>
      <c r="F248">
        <v>5</v>
      </c>
      <c r="G248" t="s">
        <v>353</v>
      </c>
      <c r="H248" t="s">
        <v>747</v>
      </c>
      <c r="I248">
        <v>1679509798.1</v>
      </c>
      <c r="J248">
        <f>(K248)/1000</f>
        <v>0</v>
      </c>
      <c r="K248">
        <f>IF(BF248, AN248, AH248)</f>
        <v>0</v>
      </c>
      <c r="L248">
        <f>IF(BF248, AI248, AG248)</f>
        <v>0</v>
      </c>
      <c r="M248">
        <f>BH248 - IF(AU248&gt;1, L248*BB248*100.0/(AW248*BV248), 0)</f>
        <v>0</v>
      </c>
      <c r="N248">
        <f>((T248-J248/2)*M248-L248)/(T248+J248/2)</f>
        <v>0</v>
      </c>
      <c r="O248">
        <f>N248*(BO248+BP248)/1000.0</f>
        <v>0</v>
      </c>
      <c r="P248">
        <f>(BH248 - IF(AU248&gt;1, L248*BB248*100.0/(AW248*BV248), 0))*(BO248+BP248)/1000.0</f>
        <v>0</v>
      </c>
      <c r="Q248">
        <f>2.0/((1/S248-1/R248)+SIGN(S248)*SQRT((1/S248-1/R248)*(1/S248-1/R248) + 4*BC248/((BC248+1)*(BC248+1))*(2*1/S248*1/R248-1/R248*1/R248)))</f>
        <v>0</v>
      </c>
      <c r="R248">
        <f>IF(LEFT(BD248,1)&lt;&gt;"0",IF(LEFT(BD248,1)="1",3.0,BE248),$D$5+$E$5*(BV248*BO248/($K$5*1000))+$F$5*(BV248*BO248/($K$5*1000))*MAX(MIN(BB248,$J$5),$I$5)*MAX(MIN(BB248,$J$5),$I$5)+$G$5*MAX(MIN(BB248,$J$5),$I$5)*(BV248*BO248/($K$5*1000))+$H$5*(BV248*BO248/($K$5*1000))*(BV248*BO248/($K$5*1000)))</f>
        <v>0</v>
      </c>
      <c r="S248">
        <f>J248*(1000-(1000*0.61365*exp(17.502*W248/(240.97+W248))/(BO248+BP248)+BJ248)/2)/(1000*0.61365*exp(17.502*W248/(240.97+W248))/(BO248+BP248)-BJ248)</f>
        <v>0</v>
      </c>
      <c r="T248">
        <f>1/((BC248+1)/(Q248/1.6)+1/(R248/1.37)) + BC248/((BC248+1)/(Q248/1.6) + BC248/(R248/1.37))</f>
        <v>0</v>
      </c>
      <c r="U248">
        <f>(AX248*BA248)</f>
        <v>0</v>
      </c>
      <c r="V248">
        <f>(BQ248+(U248+2*0.95*5.67E-8*(((BQ248+$B$7)+273)^4-(BQ248+273)^4)-44100*J248)/(1.84*29.3*R248+8*0.95*5.67E-8*(BQ248+273)^3))</f>
        <v>0</v>
      </c>
      <c r="W248">
        <f>($C$7*BR248+$D$7*BS248+$E$7*V248)</f>
        <v>0</v>
      </c>
      <c r="X248">
        <f>0.61365*exp(17.502*W248/(240.97+W248))</f>
        <v>0</v>
      </c>
      <c r="Y248">
        <f>(Z248/AA248*100)</f>
        <v>0</v>
      </c>
      <c r="Z248">
        <f>BJ248*(BO248+BP248)/1000</f>
        <v>0</v>
      </c>
      <c r="AA248">
        <f>0.61365*exp(17.502*BQ248/(240.97+BQ248))</f>
        <v>0</v>
      </c>
      <c r="AB248">
        <f>(X248-BJ248*(BO248+BP248)/1000)</f>
        <v>0</v>
      </c>
      <c r="AC248">
        <f>(-J248*44100)</f>
        <v>0</v>
      </c>
      <c r="AD248">
        <f>2*29.3*R248*0.92*(BQ248-W248)</f>
        <v>0</v>
      </c>
      <c r="AE248">
        <f>2*0.95*5.67E-8*(((BQ248+$B$7)+273)^4-(W248+273)^4)</f>
        <v>0</v>
      </c>
      <c r="AF248">
        <f>U248+AE248+AC248+AD248</f>
        <v>0</v>
      </c>
      <c r="AG248">
        <f>BN248*AU248*(BI248-BH248*(1000-AU248*BK248)/(1000-AU248*BJ248))/(100*BB248)</f>
        <v>0</v>
      </c>
      <c r="AH248">
        <f>1000*BN248*AU248*(BJ248-BK248)/(100*BB248*(1000-AU248*BJ248))</f>
        <v>0</v>
      </c>
      <c r="AI248">
        <f>(AJ248 - AK248 - BO248*1E3/(8.314*(BQ248+273.15)) * AM248/BN248 * AL248) * BN248/(100*BB248) * (1000 - BK248)/1000</f>
        <v>0</v>
      </c>
      <c r="AJ248">
        <v>648.6951763106642</v>
      </c>
      <c r="AK248">
        <v>627.9151757575758</v>
      </c>
      <c r="AL248">
        <v>3.402807262043672</v>
      </c>
      <c r="AM248">
        <v>63.74903472312772</v>
      </c>
      <c r="AN248">
        <f>(AP248 - AO248 + BO248*1E3/(8.314*(BQ248+273.15)) * AR248/BN248 * AQ248) * BN248/(100*BB248) * 1000/(1000 - AP248)</f>
        <v>0</v>
      </c>
      <c r="AO248">
        <v>8.98533884927375</v>
      </c>
      <c r="AP248">
        <v>9.36101606060606</v>
      </c>
      <c r="AQ248">
        <v>-7.665415612935469E-06</v>
      </c>
      <c r="AR248">
        <v>101.983239414424</v>
      </c>
      <c r="AS248">
        <v>2</v>
      </c>
      <c r="AT248">
        <v>0</v>
      </c>
      <c r="AU248">
        <f>IF(AS248*$H$13&gt;=AW248,1.0,(AW248/(AW248-AS248*$H$13)))</f>
        <v>0</v>
      </c>
      <c r="AV248">
        <f>(AU248-1)*100</f>
        <v>0</v>
      </c>
      <c r="AW248">
        <f>MAX(0,($B$13+$C$13*BV248)/(1+$D$13*BV248)*BO248/(BQ248+273)*$E$13)</f>
        <v>0</v>
      </c>
      <c r="AX248">
        <f>$B$11*BW248+$C$11*BX248+$F$11*CI248*(1-CL248)</f>
        <v>0</v>
      </c>
      <c r="AY248">
        <f>AX248*AZ248</f>
        <v>0</v>
      </c>
      <c r="AZ248">
        <f>($B$11*$D$9+$C$11*$D$9+$F$11*((CV248+CN248)/MAX(CV248+CN248+CW248, 0.1)*$I$9+CW248/MAX(CV248+CN248+CW248, 0.1)*$J$9))/($B$11+$C$11+$F$11)</f>
        <v>0</v>
      </c>
      <c r="BA248">
        <f>($B$11*$K$9+$C$11*$K$9+$F$11*((CV248+CN248)/MAX(CV248+CN248+CW248, 0.1)*$P$9+CW248/MAX(CV248+CN248+CW248, 0.1)*$Q$9))/($B$11+$C$11+$F$11)</f>
        <v>0</v>
      </c>
      <c r="BB248">
        <v>1.91</v>
      </c>
      <c r="BC248">
        <v>0.5</v>
      </c>
      <c r="BD248" t="s">
        <v>355</v>
      </c>
      <c r="BE248">
        <v>2</v>
      </c>
      <c r="BF248" t="b">
        <v>1</v>
      </c>
      <c r="BG248">
        <v>1679509798.1</v>
      </c>
      <c r="BH248">
        <v>598.5845925925927</v>
      </c>
      <c r="BI248">
        <v>627.3145555555557</v>
      </c>
      <c r="BJ248">
        <v>9.366276666666666</v>
      </c>
      <c r="BK248">
        <v>8.99901</v>
      </c>
      <c r="BL248">
        <v>594.5158888888889</v>
      </c>
      <c r="BM248">
        <v>9.288397037037036</v>
      </c>
      <c r="BN248">
        <v>500.0850740740739</v>
      </c>
      <c r="BO248">
        <v>90.11066666666667</v>
      </c>
      <c r="BP248">
        <v>0.1000033148148148</v>
      </c>
      <c r="BQ248">
        <v>19.03641481481482</v>
      </c>
      <c r="BR248">
        <v>20.01345925925926</v>
      </c>
      <c r="BS248">
        <v>999.9000000000001</v>
      </c>
      <c r="BT248">
        <v>0</v>
      </c>
      <c r="BU248">
        <v>0</v>
      </c>
      <c r="BV248">
        <v>10006.22518518518</v>
      </c>
      <c r="BW248">
        <v>0</v>
      </c>
      <c r="BX248">
        <v>9.32272</v>
      </c>
      <c r="BY248">
        <v>-28.73006666666667</v>
      </c>
      <c r="BZ248">
        <v>604.2440370370371</v>
      </c>
      <c r="CA248">
        <v>633.010962962963</v>
      </c>
      <c r="CB248">
        <v>0.3672666666666666</v>
      </c>
      <c r="CC248">
        <v>627.3145555555557</v>
      </c>
      <c r="CD248">
        <v>8.99901</v>
      </c>
      <c r="CE248">
        <v>0.8440014814814816</v>
      </c>
      <c r="CF248">
        <v>0.8109067777777776</v>
      </c>
      <c r="CG248">
        <v>4.469709259259259</v>
      </c>
      <c r="CH248">
        <v>3.899671111111112</v>
      </c>
      <c r="CI248">
        <v>2000.020740740741</v>
      </c>
      <c r="CJ248">
        <v>0.9799953333333334</v>
      </c>
      <c r="CK248">
        <v>0.02000442222222222</v>
      </c>
      <c r="CL248">
        <v>0</v>
      </c>
      <c r="CM248">
        <v>1.978785185185185</v>
      </c>
      <c r="CN248">
        <v>0</v>
      </c>
      <c r="CO248">
        <v>3951.226666666667</v>
      </c>
      <c r="CP248">
        <v>17338.38518518519</v>
      </c>
      <c r="CQ248">
        <v>39.9187037037037</v>
      </c>
      <c r="CR248">
        <v>41.53677777777778</v>
      </c>
      <c r="CS248">
        <v>40.15962962962963</v>
      </c>
      <c r="CT248">
        <v>39.87481481481481</v>
      </c>
      <c r="CU248">
        <v>38.98581481481482</v>
      </c>
      <c r="CV248">
        <v>1960.010740740741</v>
      </c>
      <c r="CW248">
        <v>40.01</v>
      </c>
      <c r="CX248">
        <v>0</v>
      </c>
      <c r="CY248">
        <v>1679509835.7</v>
      </c>
      <c r="CZ248">
        <v>0</v>
      </c>
      <c r="DA248">
        <v>0</v>
      </c>
      <c r="DB248" t="s">
        <v>356</v>
      </c>
      <c r="DC248">
        <v>1679454360.5</v>
      </c>
      <c r="DD248">
        <v>1679454360.5</v>
      </c>
      <c r="DE248">
        <v>0</v>
      </c>
      <c r="DF248">
        <v>-0.152</v>
      </c>
      <c r="DG248">
        <v>-0.046</v>
      </c>
      <c r="DH248">
        <v>3.296</v>
      </c>
      <c r="DI248">
        <v>0.35</v>
      </c>
      <c r="DJ248">
        <v>420</v>
      </c>
      <c r="DK248">
        <v>24</v>
      </c>
      <c r="DL248">
        <v>0.27</v>
      </c>
      <c r="DM248">
        <v>0.09</v>
      </c>
      <c r="DN248">
        <v>-28.687025</v>
      </c>
      <c r="DO248">
        <v>-1.1306836772983</v>
      </c>
      <c r="DP248">
        <v>0.1195043278505008</v>
      </c>
      <c r="DQ248">
        <v>0</v>
      </c>
      <c r="DR248">
        <v>0.3713324</v>
      </c>
      <c r="DS248">
        <v>-0.04192192120075011</v>
      </c>
      <c r="DT248">
        <v>0.009619697702630785</v>
      </c>
      <c r="DU248">
        <v>1</v>
      </c>
      <c r="DV248">
        <v>1</v>
      </c>
      <c r="DW248">
        <v>2</v>
      </c>
      <c r="DX248" t="s">
        <v>357</v>
      </c>
      <c r="DY248">
        <v>2.98022</v>
      </c>
      <c r="DZ248">
        <v>2.72868</v>
      </c>
      <c r="EA248">
        <v>0.113816</v>
      </c>
      <c r="EB248">
        <v>0.11865</v>
      </c>
      <c r="EC248">
        <v>0.0539765</v>
      </c>
      <c r="ED248">
        <v>0.0530155</v>
      </c>
      <c r="EE248">
        <v>26611.9</v>
      </c>
      <c r="EF248">
        <v>26125</v>
      </c>
      <c r="EG248">
        <v>30556.9</v>
      </c>
      <c r="EH248">
        <v>29886.2</v>
      </c>
      <c r="EI248">
        <v>39904.2</v>
      </c>
      <c r="EJ248">
        <v>37279.1</v>
      </c>
      <c r="EK248">
        <v>46732.8</v>
      </c>
      <c r="EL248">
        <v>44440.4</v>
      </c>
      <c r="EM248">
        <v>1.8813</v>
      </c>
      <c r="EN248">
        <v>1.85903</v>
      </c>
      <c r="EO248">
        <v>0.0474453</v>
      </c>
      <c r="EP248">
        <v>0</v>
      </c>
      <c r="EQ248">
        <v>19.2208</v>
      </c>
      <c r="ER248">
        <v>999.9</v>
      </c>
      <c r="ES248">
        <v>36</v>
      </c>
      <c r="ET248">
        <v>30.3</v>
      </c>
      <c r="EU248">
        <v>17.317</v>
      </c>
      <c r="EV248">
        <v>63.8111</v>
      </c>
      <c r="EW248">
        <v>23.137</v>
      </c>
      <c r="EX248">
        <v>1</v>
      </c>
      <c r="EY248">
        <v>-0.0566768</v>
      </c>
      <c r="EZ248">
        <v>5.26067</v>
      </c>
      <c r="FA248">
        <v>20.1275</v>
      </c>
      <c r="FB248">
        <v>5.22987</v>
      </c>
      <c r="FC248">
        <v>11.9733</v>
      </c>
      <c r="FD248">
        <v>4.97155</v>
      </c>
      <c r="FE248">
        <v>3.28973</v>
      </c>
      <c r="FF248">
        <v>9999</v>
      </c>
      <c r="FG248">
        <v>9999</v>
      </c>
      <c r="FH248">
        <v>9999</v>
      </c>
      <c r="FI248">
        <v>999.9</v>
      </c>
      <c r="FJ248">
        <v>4.97293</v>
      </c>
      <c r="FK248">
        <v>1.87703</v>
      </c>
      <c r="FL248">
        <v>1.87514</v>
      </c>
      <c r="FM248">
        <v>1.87792</v>
      </c>
      <c r="FN248">
        <v>1.87466</v>
      </c>
      <c r="FO248">
        <v>1.87832</v>
      </c>
      <c r="FP248">
        <v>1.87534</v>
      </c>
      <c r="FQ248">
        <v>1.87653</v>
      </c>
      <c r="FR248">
        <v>0</v>
      </c>
      <c r="FS248">
        <v>0</v>
      </c>
      <c r="FT248">
        <v>0</v>
      </c>
      <c r="FU248">
        <v>0</v>
      </c>
      <c r="FV248" t="s">
        <v>358</v>
      </c>
      <c r="FW248" t="s">
        <v>359</v>
      </c>
      <c r="FX248" t="s">
        <v>360</v>
      </c>
      <c r="FY248" t="s">
        <v>360</v>
      </c>
      <c r="FZ248" t="s">
        <v>360</v>
      </c>
      <c r="GA248" t="s">
        <v>360</v>
      </c>
      <c r="GB248">
        <v>0</v>
      </c>
      <c r="GC248">
        <v>100</v>
      </c>
      <c r="GD248">
        <v>100</v>
      </c>
      <c r="GE248">
        <v>4.137</v>
      </c>
      <c r="GF248">
        <v>0.07779999999999999</v>
      </c>
      <c r="GG248">
        <v>1.972114183739502</v>
      </c>
      <c r="GH248">
        <v>0.004449671774874308</v>
      </c>
      <c r="GI248">
        <v>-1.829466635312074E-06</v>
      </c>
      <c r="GJ248">
        <v>4.661545964856727E-10</v>
      </c>
      <c r="GK248">
        <v>0.005649818396270764</v>
      </c>
      <c r="GL248">
        <v>0.003047750899037379</v>
      </c>
      <c r="GM248">
        <v>0.0005145890388989142</v>
      </c>
      <c r="GN248">
        <v>-5.930110997495773E-07</v>
      </c>
      <c r="GO248">
        <v>0</v>
      </c>
      <c r="GP248">
        <v>2134</v>
      </c>
      <c r="GQ248">
        <v>1</v>
      </c>
      <c r="GR248">
        <v>23</v>
      </c>
      <c r="GS248">
        <v>924.1</v>
      </c>
      <c r="GT248">
        <v>924.1</v>
      </c>
      <c r="GU248">
        <v>1.59302</v>
      </c>
      <c r="GV248">
        <v>2.55615</v>
      </c>
      <c r="GW248">
        <v>1.39893</v>
      </c>
      <c r="GX248">
        <v>2.34009</v>
      </c>
      <c r="GY248">
        <v>1.44897</v>
      </c>
      <c r="GZ248">
        <v>2.43774</v>
      </c>
      <c r="HA248">
        <v>36.4814</v>
      </c>
      <c r="HB248">
        <v>23.9999</v>
      </c>
      <c r="HC248">
        <v>18</v>
      </c>
      <c r="HD248">
        <v>490.152</v>
      </c>
      <c r="HE248">
        <v>447.441</v>
      </c>
      <c r="HF248">
        <v>13.3976</v>
      </c>
      <c r="HG248">
        <v>26.0625</v>
      </c>
      <c r="HH248">
        <v>29.9999</v>
      </c>
      <c r="HI248">
        <v>25.9307</v>
      </c>
      <c r="HJ248">
        <v>26.0059</v>
      </c>
      <c r="HK248">
        <v>31.9463</v>
      </c>
      <c r="HL248">
        <v>44.5599</v>
      </c>
      <c r="HM248">
        <v>51.5806</v>
      </c>
      <c r="HN248">
        <v>13.3951</v>
      </c>
      <c r="HO248">
        <v>673.985</v>
      </c>
      <c r="HP248">
        <v>9.072749999999999</v>
      </c>
      <c r="HQ248">
        <v>101.004</v>
      </c>
      <c r="HR248">
        <v>102.192</v>
      </c>
    </row>
    <row r="249" spans="1:226">
      <c r="A249">
        <v>233</v>
      </c>
      <c r="B249">
        <v>1679509810.6</v>
      </c>
      <c r="C249">
        <v>4554.5</v>
      </c>
      <c r="D249" t="s">
        <v>826</v>
      </c>
      <c r="E249" t="s">
        <v>827</v>
      </c>
      <c r="F249">
        <v>5</v>
      </c>
      <c r="G249" t="s">
        <v>353</v>
      </c>
      <c r="H249" t="s">
        <v>747</v>
      </c>
      <c r="I249">
        <v>1679509802.814285</v>
      </c>
      <c r="J249">
        <f>(K249)/1000</f>
        <v>0</v>
      </c>
      <c r="K249">
        <f>IF(BF249, AN249, AH249)</f>
        <v>0</v>
      </c>
      <c r="L249">
        <f>IF(BF249, AI249, AG249)</f>
        <v>0</v>
      </c>
      <c r="M249">
        <f>BH249 - IF(AU249&gt;1, L249*BB249*100.0/(AW249*BV249), 0)</f>
        <v>0</v>
      </c>
      <c r="N249">
        <f>((T249-J249/2)*M249-L249)/(T249+J249/2)</f>
        <v>0</v>
      </c>
      <c r="O249">
        <f>N249*(BO249+BP249)/1000.0</f>
        <v>0</v>
      </c>
      <c r="P249">
        <f>(BH249 - IF(AU249&gt;1, L249*BB249*100.0/(AW249*BV249), 0))*(BO249+BP249)/1000.0</f>
        <v>0</v>
      </c>
      <c r="Q249">
        <f>2.0/((1/S249-1/R249)+SIGN(S249)*SQRT((1/S249-1/R249)*(1/S249-1/R249) + 4*BC249/((BC249+1)*(BC249+1))*(2*1/S249*1/R249-1/R249*1/R249)))</f>
        <v>0</v>
      </c>
      <c r="R249">
        <f>IF(LEFT(BD249,1)&lt;&gt;"0",IF(LEFT(BD249,1)="1",3.0,BE249),$D$5+$E$5*(BV249*BO249/($K$5*1000))+$F$5*(BV249*BO249/($K$5*1000))*MAX(MIN(BB249,$J$5),$I$5)*MAX(MIN(BB249,$J$5),$I$5)+$G$5*MAX(MIN(BB249,$J$5),$I$5)*(BV249*BO249/($K$5*1000))+$H$5*(BV249*BO249/($K$5*1000))*(BV249*BO249/($K$5*1000)))</f>
        <v>0</v>
      </c>
      <c r="S249">
        <f>J249*(1000-(1000*0.61365*exp(17.502*W249/(240.97+W249))/(BO249+BP249)+BJ249)/2)/(1000*0.61365*exp(17.502*W249/(240.97+W249))/(BO249+BP249)-BJ249)</f>
        <v>0</v>
      </c>
      <c r="T249">
        <f>1/((BC249+1)/(Q249/1.6)+1/(R249/1.37)) + BC249/((BC249+1)/(Q249/1.6) + BC249/(R249/1.37))</f>
        <v>0</v>
      </c>
      <c r="U249">
        <f>(AX249*BA249)</f>
        <v>0</v>
      </c>
      <c r="V249">
        <f>(BQ249+(U249+2*0.95*5.67E-8*(((BQ249+$B$7)+273)^4-(BQ249+273)^4)-44100*J249)/(1.84*29.3*R249+8*0.95*5.67E-8*(BQ249+273)^3))</f>
        <v>0</v>
      </c>
      <c r="W249">
        <f>($C$7*BR249+$D$7*BS249+$E$7*V249)</f>
        <v>0</v>
      </c>
      <c r="X249">
        <f>0.61365*exp(17.502*W249/(240.97+W249))</f>
        <v>0</v>
      </c>
      <c r="Y249">
        <f>(Z249/AA249*100)</f>
        <v>0</v>
      </c>
      <c r="Z249">
        <f>BJ249*(BO249+BP249)/1000</f>
        <v>0</v>
      </c>
      <c r="AA249">
        <f>0.61365*exp(17.502*BQ249/(240.97+BQ249))</f>
        <v>0</v>
      </c>
      <c r="AB249">
        <f>(X249-BJ249*(BO249+BP249)/1000)</f>
        <v>0</v>
      </c>
      <c r="AC249">
        <f>(-J249*44100)</f>
        <v>0</v>
      </c>
      <c r="AD249">
        <f>2*29.3*R249*0.92*(BQ249-W249)</f>
        <v>0</v>
      </c>
      <c r="AE249">
        <f>2*0.95*5.67E-8*(((BQ249+$B$7)+273)^4-(W249+273)^4)</f>
        <v>0</v>
      </c>
      <c r="AF249">
        <f>U249+AE249+AC249+AD249</f>
        <v>0</v>
      </c>
      <c r="AG249">
        <f>BN249*AU249*(BI249-BH249*(1000-AU249*BK249)/(1000-AU249*BJ249))/(100*BB249)</f>
        <v>0</v>
      </c>
      <c r="AH249">
        <f>1000*BN249*AU249*(BJ249-BK249)/(100*BB249*(1000-AU249*BJ249))</f>
        <v>0</v>
      </c>
      <c r="AI249">
        <f>(AJ249 - AK249 - BO249*1E3/(8.314*(BQ249+273.15)) * AM249/BN249 * AL249) * BN249/(100*BB249) * (1000 - BK249)/1000</f>
        <v>0</v>
      </c>
      <c r="AJ249">
        <v>665.508999980962</v>
      </c>
      <c r="AK249">
        <v>644.6167515151511</v>
      </c>
      <c r="AL249">
        <v>3.331829361720158</v>
      </c>
      <c r="AM249">
        <v>63.74903472312772</v>
      </c>
      <c r="AN249">
        <f>(AP249 - AO249 + BO249*1E3/(8.314*(BQ249+273.15)) * AR249/BN249 * AQ249) * BN249/(100*BB249) * 1000/(1000 - AP249)</f>
        <v>0</v>
      </c>
      <c r="AO249">
        <v>9.048819961176102</v>
      </c>
      <c r="AP249">
        <v>9.377236060606059</v>
      </c>
      <c r="AQ249">
        <v>2.117359630059178E-05</v>
      </c>
      <c r="AR249">
        <v>101.983239414424</v>
      </c>
      <c r="AS249">
        <v>2</v>
      </c>
      <c r="AT249">
        <v>0</v>
      </c>
      <c r="AU249">
        <f>IF(AS249*$H$13&gt;=AW249,1.0,(AW249/(AW249-AS249*$H$13)))</f>
        <v>0</v>
      </c>
      <c r="AV249">
        <f>(AU249-1)*100</f>
        <v>0</v>
      </c>
      <c r="AW249">
        <f>MAX(0,($B$13+$C$13*BV249)/(1+$D$13*BV249)*BO249/(BQ249+273)*$E$13)</f>
        <v>0</v>
      </c>
      <c r="AX249">
        <f>$B$11*BW249+$C$11*BX249+$F$11*CI249*(1-CL249)</f>
        <v>0</v>
      </c>
      <c r="AY249">
        <f>AX249*AZ249</f>
        <v>0</v>
      </c>
      <c r="AZ249">
        <f>($B$11*$D$9+$C$11*$D$9+$F$11*((CV249+CN249)/MAX(CV249+CN249+CW249, 0.1)*$I$9+CW249/MAX(CV249+CN249+CW249, 0.1)*$J$9))/($B$11+$C$11+$F$11)</f>
        <v>0</v>
      </c>
      <c r="BA249">
        <f>($B$11*$K$9+$C$11*$K$9+$F$11*((CV249+CN249)/MAX(CV249+CN249+CW249, 0.1)*$P$9+CW249/MAX(CV249+CN249+CW249, 0.1)*$Q$9))/($B$11+$C$11+$F$11)</f>
        <v>0</v>
      </c>
      <c r="BB249">
        <v>1.91</v>
      </c>
      <c r="BC249">
        <v>0.5</v>
      </c>
      <c r="BD249" t="s">
        <v>355</v>
      </c>
      <c r="BE249">
        <v>2</v>
      </c>
      <c r="BF249" t="b">
        <v>1</v>
      </c>
      <c r="BG249">
        <v>1679509802.814285</v>
      </c>
      <c r="BH249">
        <v>614.3275</v>
      </c>
      <c r="BI249">
        <v>643.1268928571428</v>
      </c>
      <c r="BJ249">
        <v>9.366647857142857</v>
      </c>
      <c r="BK249">
        <v>9.011766785714284</v>
      </c>
      <c r="BL249">
        <v>610.2156785714286</v>
      </c>
      <c r="BM249">
        <v>9.288764285714285</v>
      </c>
      <c r="BN249">
        <v>500.0797857142857</v>
      </c>
      <c r="BO249">
        <v>90.11029285714285</v>
      </c>
      <c r="BP249">
        <v>0.09999781785714283</v>
      </c>
      <c r="BQ249">
        <v>19.03618214285715</v>
      </c>
      <c r="BR249">
        <v>20.00940357142857</v>
      </c>
      <c r="BS249">
        <v>999.9000000000002</v>
      </c>
      <c r="BT249">
        <v>0</v>
      </c>
      <c r="BU249">
        <v>0</v>
      </c>
      <c r="BV249">
        <v>10009.55</v>
      </c>
      <c r="BW249">
        <v>0</v>
      </c>
      <c r="BX249">
        <v>9.32272</v>
      </c>
      <c r="BY249">
        <v>-28.79950357142857</v>
      </c>
      <c r="BZ249">
        <v>620.1360714285713</v>
      </c>
      <c r="CA249">
        <v>648.9756071428571</v>
      </c>
      <c r="CB249">
        <v>0.3548813928571428</v>
      </c>
      <c r="CC249">
        <v>643.1268928571428</v>
      </c>
      <c r="CD249">
        <v>9.011766785714284</v>
      </c>
      <c r="CE249">
        <v>0.8440314642857142</v>
      </c>
      <c r="CF249">
        <v>0.8120529999999999</v>
      </c>
      <c r="CG249">
        <v>4.470216428571429</v>
      </c>
      <c r="CH249">
        <v>3.919717857142857</v>
      </c>
      <c r="CI249">
        <v>2000.017857142857</v>
      </c>
      <c r="CJ249">
        <v>0.9799944285714288</v>
      </c>
      <c r="CK249">
        <v>0.02000535714285714</v>
      </c>
      <c r="CL249">
        <v>0</v>
      </c>
      <c r="CM249">
        <v>1.967953571428571</v>
      </c>
      <c r="CN249">
        <v>0</v>
      </c>
      <c r="CO249">
        <v>3950.828928571429</v>
      </c>
      <c r="CP249">
        <v>17338.35357142857</v>
      </c>
      <c r="CQ249">
        <v>39.88585714285713</v>
      </c>
      <c r="CR249">
        <v>41.41714285714286</v>
      </c>
      <c r="CS249">
        <v>40.09349999999999</v>
      </c>
      <c r="CT249">
        <v>39.723</v>
      </c>
      <c r="CU249">
        <v>38.92603571428571</v>
      </c>
      <c r="CV249">
        <v>1960.007857142857</v>
      </c>
      <c r="CW249">
        <v>40.01</v>
      </c>
      <c r="CX249">
        <v>0</v>
      </c>
      <c r="CY249">
        <v>1679509841.1</v>
      </c>
      <c r="CZ249">
        <v>0</v>
      </c>
      <c r="DA249">
        <v>0</v>
      </c>
      <c r="DB249" t="s">
        <v>356</v>
      </c>
      <c r="DC249">
        <v>1679454360.5</v>
      </c>
      <c r="DD249">
        <v>1679454360.5</v>
      </c>
      <c r="DE249">
        <v>0</v>
      </c>
      <c r="DF249">
        <v>-0.152</v>
      </c>
      <c r="DG249">
        <v>-0.046</v>
      </c>
      <c r="DH249">
        <v>3.296</v>
      </c>
      <c r="DI249">
        <v>0.35</v>
      </c>
      <c r="DJ249">
        <v>420</v>
      </c>
      <c r="DK249">
        <v>24</v>
      </c>
      <c r="DL249">
        <v>0.27</v>
      </c>
      <c r="DM249">
        <v>0.09</v>
      </c>
      <c r="DN249">
        <v>-28.73408</v>
      </c>
      <c r="DO249">
        <v>-0.9836870544089992</v>
      </c>
      <c r="DP249">
        <v>0.1120666569502277</v>
      </c>
      <c r="DQ249">
        <v>0</v>
      </c>
      <c r="DR249">
        <v>0.359334525</v>
      </c>
      <c r="DS249">
        <v>-0.1065936923076928</v>
      </c>
      <c r="DT249">
        <v>0.01772489471758225</v>
      </c>
      <c r="DU249">
        <v>0</v>
      </c>
      <c r="DV249">
        <v>0</v>
      </c>
      <c r="DW249">
        <v>2</v>
      </c>
      <c r="DX249" t="s">
        <v>397</v>
      </c>
      <c r="DY249">
        <v>2.98025</v>
      </c>
      <c r="DZ249">
        <v>2.72828</v>
      </c>
      <c r="EA249">
        <v>0.115908</v>
      </c>
      <c r="EB249">
        <v>0.120727</v>
      </c>
      <c r="EC249">
        <v>0.0540546</v>
      </c>
      <c r="ED249">
        <v>0.053131</v>
      </c>
      <c r="EE249">
        <v>26548.5</v>
      </c>
      <c r="EF249">
        <v>26064</v>
      </c>
      <c r="EG249">
        <v>30556.2</v>
      </c>
      <c r="EH249">
        <v>29886.8</v>
      </c>
      <c r="EI249">
        <v>39900.2</v>
      </c>
      <c r="EJ249">
        <v>37275.4</v>
      </c>
      <c r="EK249">
        <v>46731.9</v>
      </c>
      <c r="EL249">
        <v>44441.3</v>
      </c>
      <c r="EM249">
        <v>1.88125</v>
      </c>
      <c r="EN249">
        <v>1.85905</v>
      </c>
      <c r="EO249">
        <v>0.0481084</v>
      </c>
      <c r="EP249">
        <v>0</v>
      </c>
      <c r="EQ249">
        <v>19.2176</v>
      </c>
      <c r="ER249">
        <v>999.9</v>
      </c>
      <c r="ES249">
        <v>36</v>
      </c>
      <c r="ET249">
        <v>30.3</v>
      </c>
      <c r="EU249">
        <v>17.3184</v>
      </c>
      <c r="EV249">
        <v>63.4911</v>
      </c>
      <c r="EW249">
        <v>23.722</v>
      </c>
      <c r="EX249">
        <v>1</v>
      </c>
      <c r="EY249">
        <v>-0.0568674</v>
      </c>
      <c r="EZ249">
        <v>5.24368</v>
      </c>
      <c r="FA249">
        <v>20.1282</v>
      </c>
      <c r="FB249">
        <v>5.22957</v>
      </c>
      <c r="FC249">
        <v>11.9739</v>
      </c>
      <c r="FD249">
        <v>4.971</v>
      </c>
      <c r="FE249">
        <v>3.28955</v>
      </c>
      <c r="FF249">
        <v>9999</v>
      </c>
      <c r="FG249">
        <v>9999</v>
      </c>
      <c r="FH249">
        <v>9999</v>
      </c>
      <c r="FI249">
        <v>999.9</v>
      </c>
      <c r="FJ249">
        <v>4.97293</v>
      </c>
      <c r="FK249">
        <v>1.87702</v>
      </c>
      <c r="FL249">
        <v>1.87514</v>
      </c>
      <c r="FM249">
        <v>1.87791</v>
      </c>
      <c r="FN249">
        <v>1.87467</v>
      </c>
      <c r="FO249">
        <v>1.87833</v>
      </c>
      <c r="FP249">
        <v>1.87535</v>
      </c>
      <c r="FQ249">
        <v>1.87652</v>
      </c>
      <c r="FR249">
        <v>0</v>
      </c>
      <c r="FS249">
        <v>0</v>
      </c>
      <c r="FT249">
        <v>0</v>
      </c>
      <c r="FU249">
        <v>0</v>
      </c>
      <c r="FV249" t="s">
        <v>358</v>
      </c>
      <c r="FW249" t="s">
        <v>359</v>
      </c>
      <c r="FX249" t="s">
        <v>360</v>
      </c>
      <c r="FY249" t="s">
        <v>360</v>
      </c>
      <c r="FZ249" t="s">
        <v>360</v>
      </c>
      <c r="GA249" t="s">
        <v>360</v>
      </c>
      <c r="GB249">
        <v>0</v>
      </c>
      <c r="GC249">
        <v>100</v>
      </c>
      <c r="GD249">
        <v>100</v>
      </c>
      <c r="GE249">
        <v>4.183</v>
      </c>
      <c r="GF249">
        <v>0.078</v>
      </c>
      <c r="GG249">
        <v>1.972114183739502</v>
      </c>
      <c r="GH249">
        <v>0.004449671774874308</v>
      </c>
      <c r="GI249">
        <v>-1.829466635312074E-06</v>
      </c>
      <c r="GJ249">
        <v>4.661545964856727E-10</v>
      </c>
      <c r="GK249">
        <v>0.005649818396270764</v>
      </c>
      <c r="GL249">
        <v>0.003047750899037379</v>
      </c>
      <c r="GM249">
        <v>0.0005145890388989142</v>
      </c>
      <c r="GN249">
        <v>-5.930110997495773E-07</v>
      </c>
      <c r="GO249">
        <v>0</v>
      </c>
      <c r="GP249">
        <v>2134</v>
      </c>
      <c r="GQ249">
        <v>1</v>
      </c>
      <c r="GR249">
        <v>23</v>
      </c>
      <c r="GS249">
        <v>924.2</v>
      </c>
      <c r="GT249">
        <v>924.2</v>
      </c>
      <c r="GU249">
        <v>1.62598</v>
      </c>
      <c r="GV249">
        <v>2.55127</v>
      </c>
      <c r="GW249">
        <v>1.39893</v>
      </c>
      <c r="GX249">
        <v>2.34131</v>
      </c>
      <c r="GY249">
        <v>1.44897</v>
      </c>
      <c r="GZ249">
        <v>2.47559</v>
      </c>
      <c r="HA249">
        <v>36.4814</v>
      </c>
      <c r="HB249">
        <v>24.0175</v>
      </c>
      <c r="HC249">
        <v>18</v>
      </c>
      <c r="HD249">
        <v>490.116</v>
      </c>
      <c r="HE249">
        <v>447.455</v>
      </c>
      <c r="HF249">
        <v>13.388</v>
      </c>
      <c r="HG249">
        <v>26.0609</v>
      </c>
      <c r="HH249">
        <v>29.9998</v>
      </c>
      <c r="HI249">
        <v>25.9294</v>
      </c>
      <c r="HJ249">
        <v>26.0057</v>
      </c>
      <c r="HK249">
        <v>32.554</v>
      </c>
      <c r="HL249">
        <v>44.5599</v>
      </c>
      <c r="HM249">
        <v>51.2046</v>
      </c>
      <c r="HN249">
        <v>13.3881</v>
      </c>
      <c r="HO249">
        <v>694.021</v>
      </c>
      <c r="HP249">
        <v>9.067030000000001</v>
      </c>
      <c r="HQ249">
        <v>101.001</v>
      </c>
      <c r="HR249">
        <v>102.194</v>
      </c>
    </row>
    <row r="250" spans="1:226">
      <c r="A250">
        <v>234</v>
      </c>
      <c r="B250">
        <v>1679509815.6</v>
      </c>
      <c r="C250">
        <v>4559.5</v>
      </c>
      <c r="D250" t="s">
        <v>828</v>
      </c>
      <c r="E250" t="s">
        <v>829</v>
      </c>
      <c r="F250">
        <v>5</v>
      </c>
      <c r="G250" t="s">
        <v>353</v>
      </c>
      <c r="H250" t="s">
        <v>747</v>
      </c>
      <c r="I250">
        <v>1679509808.1</v>
      </c>
      <c r="J250">
        <f>(K250)/1000</f>
        <v>0</v>
      </c>
      <c r="K250">
        <f>IF(BF250, AN250, AH250)</f>
        <v>0</v>
      </c>
      <c r="L250">
        <f>IF(BF250, AI250, AG250)</f>
        <v>0</v>
      </c>
      <c r="M250">
        <f>BH250 - IF(AU250&gt;1, L250*BB250*100.0/(AW250*BV250), 0)</f>
        <v>0</v>
      </c>
      <c r="N250">
        <f>((T250-J250/2)*M250-L250)/(T250+J250/2)</f>
        <v>0</v>
      </c>
      <c r="O250">
        <f>N250*(BO250+BP250)/1000.0</f>
        <v>0</v>
      </c>
      <c r="P250">
        <f>(BH250 - IF(AU250&gt;1, L250*BB250*100.0/(AW250*BV250), 0))*(BO250+BP250)/1000.0</f>
        <v>0</v>
      </c>
      <c r="Q250">
        <f>2.0/((1/S250-1/R250)+SIGN(S250)*SQRT((1/S250-1/R250)*(1/S250-1/R250) + 4*BC250/((BC250+1)*(BC250+1))*(2*1/S250*1/R250-1/R250*1/R250)))</f>
        <v>0</v>
      </c>
      <c r="R250">
        <f>IF(LEFT(BD250,1)&lt;&gt;"0",IF(LEFT(BD250,1)="1",3.0,BE250),$D$5+$E$5*(BV250*BO250/($K$5*1000))+$F$5*(BV250*BO250/($K$5*1000))*MAX(MIN(BB250,$J$5),$I$5)*MAX(MIN(BB250,$J$5),$I$5)+$G$5*MAX(MIN(BB250,$J$5),$I$5)*(BV250*BO250/($K$5*1000))+$H$5*(BV250*BO250/($K$5*1000))*(BV250*BO250/($K$5*1000)))</f>
        <v>0</v>
      </c>
      <c r="S250">
        <f>J250*(1000-(1000*0.61365*exp(17.502*W250/(240.97+W250))/(BO250+BP250)+BJ250)/2)/(1000*0.61365*exp(17.502*W250/(240.97+W250))/(BO250+BP250)-BJ250)</f>
        <v>0</v>
      </c>
      <c r="T250">
        <f>1/((BC250+1)/(Q250/1.6)+1/(R250/1.37)) + BC250/((BC250+1)/(Q250/1.6) + BC250/(R250/1.37))</f>
        <v>0</v>
      </c>
      <c r="U250">
        <f>(AX250*BA250)</f>
        <v>0</v>
      </c>
      <c r="V250">
        <f>(BQ250+(U250+2*0.95*5.67E-8*(((BQ250+$B$7)+273)^4-(BQ250+273)^4)-44100*J250)/(1.84*29.3*R250+8*0.95*5.67E-8*(BQ250+273)^3))</f>
        <v>0</v>
      </c>
      <c r="W250">
        <f>($C$7*BR250+$D$7*BS250+$E$7*V250)</f>
        <v>0</v>
      </c>
      <c r="X250">
        <f>0.61365*exp(17.502*W250/(240.97+W250))</f>
        <v>0</v>
      </c>
      <c r="Y250">
        <f>(Z250/AA250*100)</f>
        <v>0</v>
      </c>
      <c r="Z250">
        <f>BJ250*(BO250+BP250)/1000</f>
        <v>0</v>
      </c>
      <c r="AA250">
        <f>0.61365*exp(17.502*BQ250/(240.97+BQ250))</f>
        <v>0</v>
      </c>
      <c r="AB250">
        <f>(X250-BJ250*(BO250+BP250)/1000)</f>
        <v>0</v>
      </c>
      <c r="AC250">
        <f>(-J250*44100)</f>
        <v>0</v>
      </c>
      <c r="AD250">
        <f>2*29.3*R250*0.92*(BQ250-W250)</f>
        <v>0</v>
      </c>
      <c r="AE250">
        <f>2*0.95*5.67E-8*(((BQ250+$B$7)+273)^4-(W250+273)^4)</f>
        <v>0</v>
      </c>
      <c r="AF250">
        <f>U250+AE250+AC250+AD250</f>
        <v>0</v>
      </c>
      <c r="AG250">
        <f>BN250*AU250*(BI250-BH250*(1000-AU250*BK250)/(1000-AU250*BJ250))/(100*BB250)</f>
        <v>0</v>
      </c>
      <c r="AH250">
        <f>1000*BN250*AU250*(BJ250-BK250)/(100*BB250*(1000-AU250*BJ250))</f>
        <v>0</v>
      </c>
      <c r="AI250">
        <f>(AJ250 - AK250 - BO250*1E3/(8.314*(BQ250+273.15)) * AM250/BN250 * AL250) * BN250/(100*BB250) * (1000 - BK250)/1000</f>
        <v>0</v>
      </c>
      <c r="AJ250">
        <v>682.3671616810173</v>
      </c>
      <c r="AK250">
        <v>661.5378060606059</v>
      </c>
      <c r="AL250">
        <v>3.376779423480805</v>
      </c>
      <c r="AM250">
        <v>63.74903472312772</v>
      </c>
      <c r="AN250">
        <f>(AP250 - AO250 + BO250*1E3/(8.314*(BQ250+273.15)) * AR250/BN250 * AQ250) * BN250/(100*BB250) * 1000/(1000 - AP250)</f>
        <v>0</v>
      </c>
      <c r="AO250">
        <v>9.026701780023336</v>
      </c>
      <c r="AP250">
        <v>9.384407393939393</v>
      </c>
      <c r="AQ250">
        <v>5.705504802798922E-06</v>
      </c>
      <c r="AR250">
        <v>101.983239414424</v>
      </c>
      <c r="AS250">
        <v>2</v>
      </c>
      <c r="AT250">
        <v>0</v>
      </c>
      <c r="AU250">
        <f>IF(AS250*$H$13&gt;=AW250,1.0,(AW250/(AW250-AS250*$H$13)))</f>
        <v>0</v>
      </c>
      <c r="AV250">
        <f>(AU250-1)*100</f>
        <v>0</v>
      </c>
      <c r="AW250">
        <f>MAX(0,($B$13+$C$13*BV250)/(1+$D$13*BV250)*BO250/(BQ250+273)*$E$13)</f>
        <v>0</v>
      </c>
      <c r="AX250">
        <f>$B$11*BW250+$C$11*BX250+$F$11*CI250*(1-CL250)</f>
        <v>0</v>
      </c>
      <c r="AY250">
        <f>AX250*AZ250</f>
        <v>0</v>
      </c>
      <c r="AZ250">
        <f>($B$11*$D$9+$C$11*$D$9+$F$11*((CV250+CN250)/MAX(CV250+CN250+CW250, 0.1)*$I$9+CW250/MAX(CV250+CN250+CW250, 0.1)*$J$9))/($B$11+$C$11+$F$11)</f>
        <v>0</v>
      </c>
      <c r="BA250">
        <f>($B$11*$K$9+$C$11*$K$9+$F$11*((CV250+CN250)/MAX(CV250+CN250+CW250, 0.1)*$P$9+CW250/MAX(CV250+CN250+CW250, 0.1)*$Q$9))/($B$11+$C$11+$F$11)</f>
        <v>0</v>
      </c>
      <c r="BB250">
        <v>1.91</v>
      </c>
      <c r="BC250">
        <v>0.5</v>
      </c>
      <c r="BD250" t="s">
        <v>355</v>
      </c>
      <c r="BE250">
        <v>2</v>
      </c>
      <c r="BF250" t="b">
        <v>1</v>
      </c>
      <c r="BG250">
        <v>1679509808.1</v>
      </c>
      <c r="BH250">
        <v>631.9717407407406</v>
      </c>
      <c r="BI250">
        <v>660.8318148148149</v>
      </c>
      <c r="BJ250">
        <v>9.371947407407408</v>
      </c>
      <c r="BK250">
        <v>9.021312592592594</v>
      </c>
      <c r="BL250">
        <v>627.8120740740741</v>
      </c>
      <c r="BM250">
        <v>9.29399962962963</v>
      </c>
      <c r="BN250">
        <v>500.0702592592593</v>
      </c>
      <c r="BO250">
        <v>90.11133703703706</v>
      </c>
      <c r="BP250">
        <v>0.09995117777777779</v>
      </c>
      <c r="BQ250">
        <v>19.03507037037037</v>
      </c>
      <c r="BR250">
        <v>20.01437037037037</v>
      </c>
      <c r="BS250">
        <v>999.9000000000001</v>
      </c>
      <c r="BT250">
        <v>0</v>
      </c>
      <c r="BU250">
        <v>0</v>
      </c>
      <c r="BV250">
        <v>10008.26703703704</v>
      </c>
      <c r="BW250">
        <v>0</v>
      </c>
      <c r="BX250">
        <v>9.32272</v>
      </c>
      <c r="BY250">
        <v>-28.86014444444445</v>
      </c>
      <c r="BZ250">
        <v>637.9506666666667</v>
      </c>
      <c r="CA250">
        <v>666.8479629629629</v>
      </c>
      <c r="CB250">
        <v>0.3506353703703705</v>
      </c>
      <c r="CC250">
        <v>660.8318148148149</v>
      </c>
      <c r="CD250">
        <v>9.021312592592594</v>
      </c>
      <c r="CE250">
        <v>0.8445188148148147</v>
      </c>
      <c r="CF250">
        <v>0.8129225185185185</v>
      </c>
      <c r="CG250">
        <v>4.478457037037037</v>
      </c>
      <c r="CH250">
        <v>3.934937777777778</v>
      </c>
      <c r="CI250">
        <v>2000.033703703704</v>
      </c>
      <c r="CJ250">
        <v>0.9799937777777777</v>
      </c>
      <c r="CK250">
        <v>0.02000602962962963</v>
      </c>
      <c r="CL250">
        <v>0</v>
      </c>
      <c r="CM250">
        <v>2.000955555555556</v>
      </c>
      <c r="CN250">
        <v>0</v>
      </c>
      <c r="CO250">
        <v>3950.313703703704</v>
      </c>
      <c r="CP250">
        <v>17338.49259259259</v>
      </c>
      <c r="CQ250">
        <v>39.8422962962963</v>
      </c>
      <c r="CR250">
        <v>41.29603703703703</v>
      </c>
      <c r="CS250">
        <v>40.03448148148149</v>
      </c>
      <c r="CT250">
        <v>39.55759259259258</v>
      </c>
      <c r="CU250">
        <v>38.85844444444444</v>
      </c>
      <c r="CV250">
        <v>1960.023333333334</v>
      </c>
      <c r="CW250">
        <v>40.01037037037037</v>
      </c>
      <c r="CX250">
        <v>0</v>
      </c>
      <c r="CY250">
        <v>1679509845.3</v>
      </c>
      <c r="CZ250">
        <v>0</v>
      </c>
      <c r="DA250">
        <v>0</v>
      </c>
      <c r="DB250" t="s">
        <v>356</v>
      </c>
      <c r="DC250">
        <v>1679454360.5</v>
      </c>
      <c r="DD250">
        <v>1679454360.5</v>
      </c>
      <c r="DE250">
        <v>0</v>
      </c>
      <c r="DF250">
        <v>-0.152</v>
      </c>
      <c r="DG250">
        <v>-0.046</v>
      </c>
      <c r="DH250">
        <v>3.296</v>
      </c>
      <c r="DI250">
        <v>0.35</v>
      </c>
      <c r="DJ250">
        <v>420</v>
      </c>
      <c r="DK250">
        <v>24</v>
      </c>
      <c r="DL250">
        <v>0.27</v>
      </c>
      <c r="DM250">
        <v>0.09</v>
      </c>
      <c r="DN250">
        <v>-28.81254146341463</v>
      </c>
      <c r="DO250">
        <v>-0.6160662020905991</v>
      </c>
      <c r="DP250">
        <v>0.08018798637473108</v>
      </c>
      <c r="DQ250">
        <v>0</v>
      </c>
      <c r="DR250">
        <v>0.3547083170731707</v>
      </c>
      <c r="DS250">
        <v>-0.1028813519163758</v>
      </c>
      <c r="DT250">
        <v>0.01874301534743273</v>
      </c>
      <c r="DU250">
        <v>0</v>
      </c>
      <c r="DV250">
        <v>0</v>
      </c>
      <c r="DW250">
        <v>2</v>
      </c>
      <c r="DX250" t="s">
        <v>397</v>
      </c>
      <c r="DY250">
        <v>2.98017</v>
      </c>
      <c r="DZ250">
        <v>2.72824</v>
      </c>
      <c r="EA250">
        <v>0.118003</v>
      </c>
      <c r="EB250">
        <v>0.122797</v>
      </c>
      <c r="EC250">
        <v>0.0540832</v>
      </c>
      <c r="ED250">
        <v>0.053043</v>
      </c>
      <c r="EE250">
        <v>26486</v>
      </c>
      <c r="EF250">
        <v>26002.7</v>
      </c>
      <c r="EG250">
        <v>30556.7</v>
      </c>
      <c r="EH250">
        <v>29887</v>
      </c>
      <c r="EI250">
        <v>39899.8</v>
      </c>
      <c r="EJ250">
        <v>37279.1</v>
      </c>
      <c r="EK250">
        <v>46732.6</v>
      </c>
      <c r="EL250">
        <v>44441.4</v>
      </c>
      <c r="EM250">
        <v>1.88137</v>
      </c>
      <c r="EN250">
        <v>1.85885</v>
      </c>
      <c r="EO250">
        <v>0.0491664</v>
      </c>
      <c r="EP250">
        <v>0</v>
      </c>
      <c r="EQ250">
        <v>19.2144</v>
      </c>
      <c r="ER250">
        <v>999.9</v>
      </c>
      <c r="ES250">
        <v>35.9</v>
      </c>
      <c r="ET250">
        <v>30.3</v>
      </c>
      <c r="EU250">
        <v>17.2689</v>
      </c>
      <c r="EV250">
        <v>63.6811</v>
      </c>
      <c r="EW250">
        <v>23.3013</v>
      </c>
      <c r="EX250">
        <v>1</v>
      </c>
      <c r="EY250">
        <v>-0.0573552</v>
      </c>
      <c r="EZ250">
        <v>5.26202</v>
      </c>
      <c r="FA250">
        <v>20.1274</v>
      </c>
      <c r="FB250">
        <v>5.22912</v>
      </c>
      <c r="FC250">
        <v>11.9721</v>
      </c>
      <c r="FD250">
        <v>4.971</v>
      </c>
      <c r="FE250">
        <v>3.2895</v>
      </c>
      <c r="FF250">
        <v>9999</v>
      </c>
      <c r="FG250">
        <v>9999</v>
      </c>
      <c r="FH250">
        <v>9999</v>
      </c>
      <c r="FI250">
        <v>999.9</v>
      </c>
      <c r="FJ250">
        <v>4.9729</v>
      </c>
      <c r="FK250">
        <v>1.87704</v>
      </c>
      <c r="FL250">
        <v>1.87515</v>
      </c>
      <c r="FM250">
        <v>1.87793</v>
      </c>
      <c r="FN250">
        <v>1.87469</v>
      </c>
      <c r="FO250">
        <v>1.87834</v>
      </c>
      <c r="FP250">
        <v>1.87536</v>
      </c>
      <c r="FQ250">
        <v>1.87653</v>
      </c>
      <c r="FR250">
        <v>0</v>
      </c>
      <c r="FS250">
        <v>0</v>
      </c>
      <c r="FT250">
        <v>0</v>
      </c>
      <c r="FU250">
        <v>0</v>
      </c>
      <c r="FV250" t="s">
        <v>358</v>
      </c>
      <c r="FW250" t="s">
        <v>359</v>
      </c>
      <c r="FX250" t="s">
        <v>360</v>
      </c>
      <c r="FY250" t="s">
        <v>360</v>
      </c>
      <c r="FZ250" t="s">
        <v>360</v>
      </c>
      <c r="GA250" t="s">
        <v>360</v>
      </c>
      <c r="GB250">
        <v>0</v>
      </c>
      <c r="GC250">
        <v>100</v>
      </c>
      <c r="GD250">
        <v>100</v>
      </c>
      <c r="GE250">
        <v>4.227</v>
      </c>
      <c r="GF250">
        <v>0.0781</v>
      </c>
      <c r="GG250">
        <v>1.972114183739502</v>
      </c>
      <c r="GH250">
        <v>0.004449671774874308</v>
      </c>
      <c r="GI250">
        <v>-1.829466635312074E-06</v>
      </c>
      <c r="GJ250">
        <v>4.661545964856727E-10</v>
      </c>
      <c r="GK250">
        <v>0.005649818396270764</v>
      </c>
      <c r="GL250">
        <v>0.003047750899037379</v>
      </c>
      <c r="GM250">
        <v>0.0005145890388989142</v>
      </c>
      <c r="GN250">
        <v>-5.930110997495773E-07</v>
      </c>
      <c r="GO250">
        <v>0</v>
      </c>
      <c r="GP250">
        <v>2134</v>
      </c>
      <c r="GQ250">
        <v>1</v>
      </c>
      <c r="GR250">
        <v>23</v>
      </c>
      <c r="GS250">
        <v>924.3</v>
      </c>
      <c r="GT250">
        <v>924.3</v>
      </c>
      <c r="GU250">
        <v>1.65771</v>
      </c>
      <c r="GV250">
        <v>2.54761</v>
      </c>
      <c r="GW250">
        <v>1.39893</v>
      </c>
      <c r="GX250">
        <v>2.34009</v>
      </c>
      <c r="GY250">
        <v>1.44897</v>
      </c>
      <c r="GZ250">
        <v>2.49756</v>
      </c>
      <c r="HA250">
        <v>36.4814</v>
      </c>
      <c r="HB250">
        <v>24.0087</v>
      </c>
      <c r="HC250">
        <v>18</v>
      </c>
      <c r="HD250">
        <v>490.174</v>
      </c>
      <c r="HE250">
        <v>447.315</v>
      </c>
      <c r="HF250">
        <v>13.3809</v>
      </c>
      <c r="HG250">
        <v>26.0581</v>
      </c>
      <c r="HH250">
        <v>29.9999</v>
      </c>
      <c r="HI250">
        <v>25.928</v>
      </c>
      <c r="HJ250">
        <v>26.0037</v>
      </c>
      <c r="HK250">
        <v>33.2362</v>
      </c>
      <c r="HL250">
        <v>44.5599</v>
      </c>
      <c r="HM250">
        <v>51.2046</v>
      </c>
      <c r="HN250">
        <v>13.3725</v>
      </c>
      <c r="HO250">
        <v>707.379</v>
      </c>
      <c r="HP250">
        <v>9.067030000000001</v>
      </c>
      <c r="HQ250">
        <v>101.003</v>
      </c>
      <c r="HR250">
        <v>102.194</v>
      </c>
    </row>
    <row r="251" spans="1:226">
      <c r="A251">
        <v>235</v>
      </c>
      <c r="B251">
        <v>1679509820.6</v>
      </c>
      <c r="C251">
        <v>4564.5</v>
      </c>
      <c r="D251" t="s">
        <v>830</v>
      </c>
      <c r="E251" t="s">
        <v>831</v>
      </c>
      <c r="F251">
        <v>5</v>
      </c>
      <c r="G251" t="s">
        <v>353</v>
      </c>
      <c r="H251" t="s">
        <v>747</v>
      </c>
      <c r="I251">
        <v>1679509812.814285</v>
      </c>
      <c r="J251">
        <f>(K251)/1000</f>
        <v>0</v>
      </c>
      <c r="K251">
        <f>IF(BF251, AN251, AH251)</f>
        <v>0</v>
      </c>
      <c r="L251">
        <f>IF(BF251, AI251, AG251)</f>
        <v>0</v>
      </c>
      <c r="M251">
        <f>BH251 - IF(AU251&gt;1, L251*BB251*100.0/(AW251*BV251), 0)</f>
        <v>0</v>
      </c>
      <c r="N251">
        <f>((T251-J251/2)*M251-L251)/(T251+J251/2)</f>
        <v>0</v>
      </c>
      <c r="O251">
        <f>N251*(BO251+BP251)/1000.0</f>
        <v>0</v>
      </c>
      <c r="P251">
        <f>(BH251 - IF(AU251&gt;1, L251*BB251*100.0/(AW251*BV251), 0))*(BO251+BP251)/1000.0</f>
        <v>0</v>
      </c>
      <c r="Q251">
        <f>2.0/((1/S251-1/R251)+SIGN(S251)*SQRT((1/S251-1/R251)*(1/S251-1/R251) + 4*BC251/((BC251+1)*(BC251+1))*(2*1/S251*1/R251-1/R251*1/R251)))</f>
        <v>0</v>
      </c>
      <c r="R251">
        <f>IF(LEFT(BD251,1)&lt;&gt;"0",IF(LEFT(BD251,1)="1",3.0,BE251),$D$5+$E$5*(BV251*BO251/($K$5*1000))+$F$5*(BV251*BO251/($K$5*1000))*MAX(MIN(BB251,$J$5),$I$5)*MAX(MIN(BB251,$J$5),$I$5)+$G$5*MAX(MIN(BB251,$J$5),$I$5)*(BV251*BO251/($K$5*1000))+$H$5*(BV251*BO251/($K$5*1000))*(BV251*BO251/($K$5*1000)))</f>
        <v>0</v>
      </c>
      <c r="S251">
        <f>J251*(1000-(1000*0.61365*exp(17.502*W251/(240.97+W251))/(BO251+BP251)+BJ251)/2)/(1000*0.61365*exp(17.502*W251/(240.97+W251))/(BO251+BP251)-BJ251)</f>
        <v>0</v>
      </c>
      <c r="T251">
        <f>1/((BC251+1)/(Q251/1.6)+1/(R251/1.37)) + BC251/((BC251+1)/(Q251/1.6) + BC251/(R251/1.37))</f>
        <v>0</v>
      </c>
      <c r="U251">
        <f>(AX251*BA251)</f>
        <v>0</v>
      </c>
      <c r="V251">
        <f>(BQ251+(U251+2*0.95*5.67E-8*(((BQ251+$B$7)+273)^4-(BQ251+273)^4)-44100*J251)/(1.84*29.3*R251+8*0.95*5.67E-8*(BQ251+273)^3))</f>
        <v>0</v>
      </c>
      <c r="W251">
        <f>($C$7*BR251+$D$7*BS251+$E$7*V251)</f>
        <v>0</v>
      </c>
      <c r="X251">
        <f>0.61365*exp(17.502*W251/(240.97+W251))</f>
        <v>0</v>
      </c>
      <c r="Y251">
        <f>(Z251/AA251*100)</f>
        <v>0</v>
      </c>
      <c r="Z251">
        <f>BJ251*(BO251+BP251)/1000</f>
        <v>0</v>
      </c>
      <c r="AA251">
        <f>0.61365*exp(17.502*BQ251/(240.97+BQ251))</f>
        <v>0</v>
      </c>
      <c r="AB251">
        <f>(X251-BJ251*(BO251+BP251)/1000)</f>
        <v>0</v>
      </c>
      <c r="AC251">
        <f>(-J251*44100)</f>
        <v>0</v>
      </c>
      <c r="AD251">
        <f>2*29.3*R251*0.92*(BQ251-W251)</f>
        <v>0</v>
      </c>
      <c r="AE251">
        <f>2*0.95*5.67E-8*(((BQ251+$B$7)+273)^4-(W251+273)^4)</f>
        <v>0</v>
      </c>
      <c r="AF251">
        <f>U251+AE251+AC251+AD251</f>
        <v>0</v>
      </c>
      <c r="AG251">
        <f>BN251*AU251*(BI251-BH251*(1000-AU251*BK251)/(1000-AU251*BJ251))/(100*BB251)</f>
        <v>0</v>
      </c>
      <c r="AH251">
        <f>1000*BN251*AU251*(BJ251-BK251)/(100*BB251*(1000-AU251*BJ251))</f>
        <v>0</v>
      </c>
      <c r="AI251">
        <f>(AJ251 - AK251 - BO251*1E3/(8.314*(BQ251+273.15)) * AM251/BN251 * AL251) * BN251/(100*BB251) * (1000 - BK251)/1000</f>
        <v>0</v>
      </c>
      <c r="AJ251">
        <v>699.4047064328577</v>
      </c>
      <c r="AK251">
        <v>678.5526787878786</v>
      </c>
      <c r="AL251">
        <v>3.404986132976054</v>
      </c>
      <c r="AM251">
        <v>63.74903472312772</v>
      </c>
      <c r="AN251">
        <f>(AP251 - AO251 + BO251*1E3/(8.314*(BQ251+273.15)) * AR251/BN251 * AQ251) * BN251/(100*BB251) * 1000/(1000 - AP251)</f>
        <v>0</v>
      </c>
      <c r="AO251">
        <v>9.023777297101303</v>
      </c>
      <c r="AP251">
        <v>9.382979030303028</v>
      </c>
      <c r="AQ251">
        <v>-2.730848119272706E-06</v>
      </c>
      <c r="AR251">
        <v>101.983239414424</v>
      </c>
      <c r="AS251">
        <v>2</v>
      </c>
      <c r="AT251">
        <v>0</v>
      </c>
      <c r="AU251">
        <f>IF(AS251*$H$13&gt;=AW251,1.0,(AW251/(AW251-AS251*$H$13)))</f>
        <v>0</v>
      </c>
      <c r="AV251">
        <f>(AU251-1)*100</f>
        <v>0</v>
      </c>
      <c r="AW251">
        <f>MAX(0,($B$13+$C$13*BV251)/(1+$D$13*BV251)*BO251/(BQ251+273)*$E$13)</f>
        <v>0</v>
      </c>
      <c r="AX251">
        <f>$B$11*BW251+$C$11*BX251+$F$11*CI251*(1-CL251)</f>
        <v>0</v>
      </c>
      <c r="AY251">
        <f>AX251*AZ251</f>
        <v>0</v>
      </c>
      <c r="AZ251">
        <f>($B$11*$D$9+$C$11*$D$9+$F$11*((CV251+CN251)/MAX(CV251+CN251+CW251, 0.1)*$I$9+CW251/MAX(CV251+CN251+CW251, 0.1)*$J$9))/($B$11+$C$11+$F$11)</f>
        <v>0</v>
      </c>
      <c r="BA251">
        <f>($B$11*$K$9+$C$11*$K$9+$F$11*((CV251+CN251)/MAX(CV251+CN251+CW251, 0.1)*$P$9+CW251/MAX(CV251+CN251+CW251, 0.1)*$Q$9))/($B$11+$C$11+$F$11)</f>
        <v>0</v>
      </c>
      <c r="BB251">
        <v>1.91</v>
      </c>
      <c r="BC251">
        <v>0.5</v>
      </c>
      <c r="BD251" t="s">
        <v>355</v>
      </c>
      <c r="BE251">
        <v>2</v>
      </c>
      <c r="BF251" t="b">
        <v>1</v>
      </c>
      <c r="BG251">
        <v>1679509812.814285</v>
      </c>
      <c r="BH251">
        <v>647.7325</v>
      </c>
      <c r="BI251">
        <v>676.6267857142856</v>
      </c>
      <c r="BJ251">
        <v>9.377889285714286</v>
      </c>
      <c r="BK251">
        <v>9.030828214285714</v>
      </c>
      <c r="BL251">
        <v>643.5305714285715</v>
      </c>
      <c r="BM251">
        <v>9.29986857142857</v>
      </c>
      <c r="BN251">
        <v>500.05375</v>
      </c>
      <c r="BO251">
        <v>90.11135357142858</v>
      </c>
      <c r="BP251">
        <v>0.09991587500000003</v>
      </c>
      <c r="BQ251">
        <v>19.03286071428571</v>
      </c>
      <c r="BR251">
        <v>20.01536785714286</v>
      </c>
      <c r="BS251">
        <v>999.9000000000002</v>
      </c>
      <c r="BT251">
        <v>0</v>
      </c>
      <c r="BU251">
        <v>0</v>
      </c>
      <c r="BV251">
        <v>10004.90785714286</v>
      </c>
      <c r="BW251">
        <v>0</v>
      </c>
      <c r="BX251">
        <v>9.32272</v>
      </c>
      <c r="BY251">
        <v>-28.894325</v>
      </c>
      <c r="BZ251">
        <v>653.8644642857142</v>
      </c>
      <c r="CA251">
        <v>682.7929642857142</v>
      </c>
      <c r="CB251">
        <v>0.3470618928571428</v>
      </c>
      <c r="CC251">
        <v>676.6267857142856</v>
      </c>
      <c r="CD251">
        <v>9.030828214285714</v>
      </c>
      <c r="CE251">
        <v>0.8450543928571428</v>
      </c>
      <c r="CF251">
        <v>0.8137801785714284</v>
      </c>
      <c r="CG251">
        <v>4.487515</v>
      </c>
      <c r="CH251">
        <v>3.949965357142856</v>
      </c>
      <c r="CI251">
        <v>2000.0525</v>
      </c>
      <c r="CJ251">
        <v>0.9799938214285715</v>
      </c>
      <c r="CK251">
        <v>0.02000599285714286</v>
      </c>
      <c r="CL251">
        <v>0</v>
      </c>
      <c r="CM251">
        <v>2.031228571428572</v>
      </c>
      <c r="CN251">
        <v>0</v>
      </c>
      <c r="CO251">
        <v>3950.110357142857</v>
      </c>
      <c r="CP251">
        <v>17338.64642857143</v>
      </c>
      <c r="CQ251">
        <v>39.6895</v>
      </c>
      <c r="CR251">
        <v>41.19392857142856</v>
      </c>
      <c r="CS251">
        <v>39.98628571428571</v>
      </c>
      <c r="CT251">
        <v>39.42382142857143</v>
      </c>
      <c r="CU251">
        <v>38.79657142857143</v>
      </c>
      <c r="CV251">
        <v>1960.040357142857</v>
      </c>
      <c r="CW251">
        <v>40.01142857142857</v>
      </c>
      <c r="CX251">
        <v>0</v>
      </c>
      <c r="CY251">
        <v>1679509850.7</v>
      </c>
      <c r="CZ251">
        <v>0</v>
      </c>
      <c r="DA251">
        <v>0</v>
      </c>
      <c r="DB251" t="s">
        <v>356</v>
      </c>
      <c r="DC251">
        <v>1679454360.5</v>
      </c>
      <c r="DD251">
        <v>1679454360.5</v>
      </c>
      <c r="DE251">
        <v>0</v>
      </c>
      <c r="DF251">
        <v>-0.152</v>
      </c>
      <c r="DG251">
        <v>-0.046</v>
      </c>
      <c r="DH251">
        <v>3.296</v>
      </c>
      <c r="DI251">
        <v>0.35</v>
      </c>
      <c r="DJ251">
        <v>420</v>
      </c>
      <c r="DK251">
        <v>24</v>
      </c>
      <c r="DL251">
        <v>0.27</v>
      </c>
      <c r="DM251">
        <v>0.09</v>
      </c>
      <c r="DN251">
        <v>-28.8845325</v>
      </c>
      <c r="DO251">
        <v>-0.4952273921200316</v>
      </c>
      <c r="DP251">
        <v>0.06880352239347937</v>
      </c>
      <c r="DQ251">
        <v>0</v>
      </c>
      <c r="DR251">
        <v>0.3532775</v>
      </c>
      <c r="DS251">
        <v>-0.00784369981238376</v>
      </c>
      <c r="DT251">
        <v>0.01830755899621793</v>
      </c>
      <c r="DU251">
        <v>1</v>
      </c>
      <c r="DV251">
        <v>1</v>
      </c>
      <c r="DW251">
        <v>2</v>
      </c>
      <c r="DX251" t="s">
        <v>357</v>
      </c>
      <c r="DY251">
        <v>2.98016</v>
      </c>
      <c r="DZ251">
        <v>2.72834</v>
      </c>
      <c r="EA251">
        <v>0.120071</v>
      </c>
      <c r="EB251">
        <v>0.124834</v>
      </c>
      <c r="EC251">
        <v>0.0540747</v>
      </c>
      <c r="ED251">
        <v>0.0529978</v>
      </c>
      <c r="EE251">
        <v>26424</v>
      </c>
      <c r="EF251">
        <v>25943</v>
      </c>
      <c r="EG251">
        <v>30556.8</v>
      </c>
      <c r="EH251">
        <v>29887.7</v>
      </c>
      <c r="EI251">
        <v>39900.7</v>
      </c>
      <c r="EJ251">
        <v>37282</v>
      </c>
      <c r="EK251">
        <v>46733.1</v>
      </c>
      <c r="EL251">
        <v>44442.5</v>
      </c>
      <c r="EM251">
        <v>1.88102</v>
      </c>
      <c r="EN251">
        <v>1.85887</v>
      </c>
      <c r="EO251">
        <v>0.0482649</v>
      </c>
      <c r="EP251">
        <v>0</v>
      </c>
      <c r="EQ251">
        <v>19.2115</v>
      </c>
      <c r="ER251">
        <v>999.9</v>
      </c>
      <c r="ES251">
        <v>35.9</v>
      </c>
      <c r="ET251">
        <v>30.3</v>
      </c>
      <c r="EU251">
        <v>17.2675</v>
      </c>
      <c r="EV251">
        <v>63.6611</v>
      </c>
      <c r="EW251">
        <v>23.5457</v>
      </c>
      <c r="EX251">
        <v>1</v>
      </c>
      <c r="EY251">
        <v>-0.0572917</v>
      </c>
      <c r="EZ251">
        <v>5.31301</v>
      </c>
      <c r="FA251">
        <v>20.1257</v>
      </c>
      <c r="FB251">
        <v>5.22957</v>
      </c>
      <c r="FC251">
        <v>11.9721</v>
      </c>
      <c r="FD251">
        <v>4.971</v>
      </c>
      <c r="FE251">
        <v>3.2895</v>
      </c>
      <c r="FF251">
        <v>9999</v>
      </c>
      <c r="FG251">
        <v>9999</v>
      </c>
      <c r="FH251">
        <v>9999</v>
      </c>
      <c r="FI251">
        <v>999.9</v>
      </c>
      <c r="FJ251">
        <v>4.97292</v>
      </c>
      <c r="FK251">
        <v>1.87699</v>
      </c>
      <c r="FL251">
        <v>1.87513</v>
      </c>
      <c r="FM251">
        <v>1.8779</v>
      </c>
      <c r="FN251">
        <v>1.87466</v>
      </c>
      <c r="FO251">
        <v>1.87831</v>
      </c>
      <c r="FP251">
        <v>1.87533</v>
      </c>
      <c r="FQ251">
        <v>1.8765</v>
      </c>
      <c r="FR251">
        <v>0</v>
      </c>
      <c r="FS251">
        <v>0</v>
      </c>
      <c r="FT251">
        <v>0</v>
      </c>
      <c r="FU251">
        <v>0</v>
      </c>
      <c r="FV251" t="s">
        <v>358</v>
      </c>
      <c r="FW251" t="s">
        <v>359</v>
      </c>
      <c r="FX251" t="s">
        <v>360</v>
      </c>
      <c r="FY251" t="s">
        <v>360</v>
      </c>
      <c r="FZ251" t="s">
        <v>360</v>
      </c>
      <c r="GA251" t="s">
        <v>360</v>
      </c>
      <c r="GB251">
        <v>0</v>
      </c>
      <c r="GC251">
        <v>100</v>
      </c>
      <c r="GD251">
        <v>100</v>
      </c>
      <c r="GE251">
        <v>4.271</v>
      </c>
      <c r="GF251">
        <v>0.0781</v>
      </c>
      <c r="GG251">
        <v>1.972114183739502</v>
      </c>
      <c r="GH251">
        <v>0.004449671774874308</v>
      </c>
      <c r="GI251">
        <v>-1.829466635312074E-06</v>
      </c>
      <c r="GJ251">
        <v>4.661545964856727E-10</v>
      </c>
      <c r="GK251">
        <v>0.005649818396270764</v>
      </c>
      <c r="GL251">
        <v>0.003047750899037379</v>
      </c>
      <c r="GM251">
        <v>0.0005145890388989142</v>
      </c>
      <c r="GN251">
        <v>-5.930110997495773E-07</v>
      </c>
      <c r="GO251">
        <v>0</v>
      </c>
      <c r="GP251">
        <v>2134</v>
      </c>
      <c r="GQ251">
        <v>1</v>
      </c>
      <c r="GR251">
        <v>23</v>
      </c>
      <c r="GS251">
        <v>924.3</v>
      </c>
      <c r="GT251">
        <v>924.3</v>
      </c>
      <c r="GU251">
        <v>1.68945</v>
      </c>
      <c r="GV251">
        <v>2.54272</v>
      </c>
      <c r="GW251">
        <v>1.39893</v>
      </c>
      <c r="GX251">
        <v>2.34009</v>
      </c>
      <c r="GY251">
        <v>1.44897</v>
      </c>
      <c r="GZ251">
        <v>2.47925</v>
      </c>
      <c r="HA251">
        <v>36.4814</v>
      </c>
      <c r="HB251">
        <v>24.0175</v>
      </c>
      <c r="HC251">
        <v>18</v>
      </c>
      <c r="HD251">
        <v>489.977</v>
      </c>
      <c r="HE251">
        <v>447.325</v>
      </c>
      <c r="HF251">
        <v>13.3661</v>
      </c>
      <c r="HG251">
        <v>26.0559</v>
      </c>
      <c r="HH251">
        <v>29.9999</v>
      </c>
      <c r="HI251">
        <v>25.9273</v>
      </c>
      <c r="HJ251">
        <v>26.0029</v>
      </c>
      <c r="HK251">
        <v>33.8349</v>
      </c>
      <c r="HL251">
        <v>44.5599</v>
      </c>
      <c r="HM251">
        <v>50.8321</v>
      </c>
      <c r="HN251">
        <v>13.3478</v>
      </c>
      <c r="HO251">
        <v>727.415</v>
      </c>
      <c r="HP251">
        <v>9.067030000000001</v>
      </c>
      <c r="HQ251">
        <v>101.004</v>
      </c>
      <c r="HR251">
        <v>102.197</v>
      </c>
    </row>
    <row r="252" spans="1:226">
      <c r="A252">
        <v>236</v>
      </c>
      <c r="B252">
        <v>1679509825.6</v>
      </c>
      <c r="C252">
        <v>4569.5</v>
      </c>
      <c r="D252" t="s">
        <v>832</v>
      </c>
      <c r="E252" t="s">
        <v>833</v>
      </c>
      <c r="F252">
        <v>5</v>
      </c>
      <c r="G252" t="s">
        <v>353</v>
      </c>
      <c r="H252" t="s">
        <v>747</v>
      </c>
      <c r="I252">
        <v>1679509818.1</v>
      </c>
      <c r="J252">
        <f>(K252)/1000</f>
        <v>0</v>
      </c>
      <c r="K252">
        <f>IF(BF252, AN252, AH252)</f>
        <v>0</v>
      </c>
      <c r="L252">
        <f>IF(BF252, AI252, AG252)</f>
        <v>0</v>
      </c>
      <c r="M252">
        <f>BH252 - IF(AU252&gt;1, L252*BB252*100.0/(AW252*BV252), 0)</f>
        <v>0</v>
      </c>
      <c r="N252">
        <f>((T252-J252/2)*M252-L252)/(T252+J252/2)</f>
        <v>0</v>
      </c>
      <c r="O252">
        <f>N252*(BO252+BP252)/1000.0</f>
        <v>0</v>
      </c>
      <c r="P252">
        <f>(BH252 - IF(AU252&gt;1, L252*BB252*100.0/(AW252*BV252), 0))*(BO252+BP252)/1000.0</f>
        <v>0</v>
      </c>
      <c r="Q252">
        <f>2.0/((1/S252-1/R252)+SIGN(S252)*SQRT((1/S252-1/R252)*(1/S252-1/R252) + 4*BC252/((BC252+1)*(BC252+1))*(2*1/S252*1/R252-1/R252*1/R252)))</f>
        <v>0</v>
      </c>
      <c r="R252">
        <f>IF(LEFT(BD252,1)&lt;&gt;"0",IF(LEFT(BD252,1)="1",3.0,BE252),$D$5+$E$5*(BV252*BO252/($K$5*1000))+$F$5*(BV252*BO252/($K$5*1000))*MAX(MIN(BB252,$J$5),$I$5)*MAX(MIN(BB252,$J$5),$I$5)+$G$5*MAX(MIN(BB252,$J$5),$I$5)*(BV252*BO252/($K$5*1000))+$H$5*(BV252*BO252/($K$5*1000))*(BV252*BO252/($K$5*1000)))</f>
        <v>0</v>
      </c>
      <c r="S252">
        <f>J252*(1000-(1000*0.61365*exp(17.502*W252/(240.97+W252))/(BO252+BP252)+BJ252)/2)/(1000*0.61365*exp(17.502*W252/(240.97+W252))/(BO252+BP252)-BJ252)</f>
        <v>0</v>
      </c>
      <c r="T252">
        <f>1/((BC252+1)/(Q252/1.6)+1/(R252/1.37)) + BC252/((BC252+1)/(Q252/1.6) + BC252/(R252/1.37))</f>
        <v>0</v>
      </c>
      <c r="U252">
        <f>(AX252*BA252)</f>
        <v>0</v>
      </c>
      <c r="V252">
        <f>(BQ252+(U252+2*0.95*5.67E-8*(((BQ252+$B$7)+273)^4-(BQ252+273)^4)-44100*J252)/(1.84*29.3*R252+8*0.95*5.67E-8*(BQ252+273)^3))</f>
        <v>0</v>
      </c>
      <c r="W252">
        <f>($C$7*BR252+$D$7*BS252+$E$7*V252)</f>
        <v>0</v>
      </c>
      <c r="X252">
        <f>0.61365*exp(17.502*W252/(240.97+W252))</f>
        <v>0</v>
      </c>
      <c r="Y252">
        <f>(Z252/AA252*100)</f>
        <v>0</v>
      </c>
      <c r="Z252">
        <f>BJ252*(BO252+BP252)/1000</f>
        <v>0</v>
      </c>
      <c r="AA252">
        <f>0.61365*exp(17.502*BQ252/(240.97+BQ252))</f>
        <v>0</v>
      </c>
      <c r="AB252">
        <f>(X252-BJ252*(BO252+BP252)/1000)</f>
        <v>0</v>
      </c>
      <c r="AC252">
        <f>(-J252*44100)</f>
        <v>0</v>
      </c>
      <c r="AD252">
        <f>2*29.3*R252*0.92*(BQ252-W252)</f>
        <v>0</v>
      </c>
      <c r="AE252">
        <f>2*0.95*5.67E-8*(((BQ252+$B$7)+273)^4-(W252+273)^4)</f>
        <v>0</v>
      </c>
      <c r="AF252">
        <f>U252+AE252+AC252+AD252</f>
        <v>0</v>
      </c>
      <c r="AG252">
        <f>BN252*AU252*(BI252-BH252*(1000-AU252*BK252)/(1000-AU252*BJ252))/(100*BB252)</f>
        <v>0</v>
      </c>
      <c r="AH252">
        <f>1000*BN252*AU252*(BJ252-BK252)/(100*BB252*(1000-AU252*BJ252))</f>
        <v>0</v>
      </c>
      <c r="AI252">
        <f>(AJ252 - AK252 - BO252*1E3/(8.314*(BQ252+273.15)) * AM252/BN252 * AL252) * BN252/(100*BB252) * (1000 - BK252)/1000</f>
        <v>0</v>
      </c>
      <c r="AJ252">
        <v>716.3366755195134</v>
      </c>
      <c r="AK252">
        <v>695.4612666666663</v>
      </c>
      <c r="AL252">
        <v>3.377704749270956</v>
      </c>
      <c r="AM252">
        <v>63.74903472312772</v>
      </c>
      <c r="AN252">
        <f>(AP252 - AO252 + BO252*1E3/(8.314*(BQ252+273.15)) * AR252/BN252 * AQ252) * BN252/(100*BB252) * 1000/(1000 - AP252)</f>
        <v>0</v>
      </c>
      <c r="AO252">
        <v>8.997609149196618</v>
      </c>
      <c r="AP252">
        <v>9.373986909090911</v>
      </c>
      <c r="AQ252">
        <v>-1.091153307335404E-05</v>
      </c>
      <c r="AR252">
        <v>101.983239414424</v>
      </c>
      <c r="AS252">
        <v>2</v>
      </c>
      <c r="AT252">
        <v>0</v>
      </c>
      <c r="AU252">
        <f>IF(AS252*$H$13&gt;=AW252,1.0,(AW252/(AW252-AS252*$H$13)))</f>
        <v>0</v>
      </c>
      <c r="AV252">
        <f>(AU252-1)*100</f>
        <v>0</v>
      </c>
      <c r="AW252">
        <f>MAX(0,($B$13+$C$13*BV252)/(1+$D$13*BV252)*BO252/(BQ252+273)*$E$13)</f>
        <v>0</v>
      </c>
      <c r="AX252">
        <f>$B$11*BW252+$C$11*BX252+$F$11*CI252*(1-CL252)</f>
        <v>0</v>
      </c>
      <c r="AY252">
        <f>AX252*AZ252</f>
        <v>0</v>
      </c>
      <c r="AZ252">
        <f>($B$11*$D$9+$C$11*$D$9+$F$11*((CV252+CN252)/MAX(CV252+CN252+CW252, 0.1)*$I$9+CW252/MAX(CV252+CN252+CW252, 0.1)*$J$9))/($B$11+$C$11+$F$11)</f>
        <v>0</v>
      </c>
      <c r="BA252">
        <f>($B$11*$K$9+$C$11*$K$9+$F$11*((CV252+CN252)/MAX(CV252+CN252+CW252, 0.1)*$P$9+CW252/MAX(CV252+CN252+CW252, 0.1)*$Q$9))/($B$11+$C$11+$F$11)</f>
        <v>0</v>
      </c>
      <c r="BB252">
        <v>1.91</v>
      </c>
      <c r="BC252">
        <v>0.5</v>
      </c>
      <c r="BD252" t="s">
        <v>355</v>
      </c>
      <c r="BE252">
        <v>2</v>
      </c>
      <c r="BF252" t="b">
        <v>1</v>
      </c>
      <c r="BG252">
        <v>1679509818.1</v>
      </c>
      <c r="BH252">
        <v>665.4425925925926</v>
      </c>
      <c r="BI252">
        <v>694.3832222222222</v>
      </c>
      <c r="BJ252">
        <v>9.38199925925926</v>
      </c>
      <c r="BK252">
        <v>9.017381111111112</v>
      </c>
      <c r="BL252">
        <v>661.1937407407407</v>
      </c>
      <c r="BM252">
        <v>9.303927037037038</v>
      </c>
      <c r="BN252">
        <v>500.0514814814815</v>
      </c>
      <c r="BO252">
        <v>90.11263703703705</v>
      </c>
      <c r="BP252">
        <v>0.0999524703703704</v>
      </c>
      <c r="BQ252">
        <v>19.03008148148148</v>
      </c>
      <c r="BR252">
        <v>20.01952592592592</v>
      </c>
      <c r="BS252">
        <v>999.9000000000001</v>
      </c>
      <c r="BT252">
        <v>0</v>
      </c>
      <c r="BU252">
        <v>0</v>
      </c>
      <c r="BV252">
        <v>9993.031851851851</v>
      </c>
      <c r="BW252">
        <v>0</v>
      </c>
      <c r="BX252">
        <v>9.32272</v>
      </c>
      <c r="BY252">
        <v>-28.94058888888889</v>
      </c>
      <c r="BZ252">
        <v>671.7448518518519</v>
      </c>
      <c r="CA252">
        <v>700.7015925925925</v>
      </c>
      <c r="CB252">
        <v>0.3646187777777778</v>
      </c>
      <c r="CC252">
        <v>694.3832222222222</v>
      </c>
      <c r="CD252">
        <v>9.017381111111112</v>
      </c>
      <c r="CE252">
        <v>0.8454367777777776</v>
      </c>
      <c r="CF252">
        <v>0.81258</v>
      </c>
      <c r="CG252">
        <v>4.493982962962964</v>
      </c>
      <c r="CH252">
        <v>3.928971481481482</v>
      </c>
      <c r="CI252">
        <v>2000.041481481481</v>
      </c>
      <c r="CJ252">
        <v>0.9799948148148148</v>
      </c>
      <c r="CK252">
        <v>0.02000499259259259</v>
      </c>
      <c r="CL252">
        <v>0</v>
      </c>
      <c r="CM252">
        <v>2.043674074074074</v>
      </c>
      <c r="CN252">
        <v>0</v>
      </c>
      <c r="CO252">
        <v>3949.49074074074</v>
      </c>
      <c r="CP252">
        <v>17338.55185185185</v>
      </c>
      <c r="CQ252">
        <v>39.59707407407408</v>
      </c>
      <c r="CR252">
        <v>41.08537037037036</v>
      </c>
      <c r="CS252">
        <v>39.928</v>
      </c>
      <c r="CT252">
        <v>39.28903703703704</v>
      </c>
      <c r="CU252">
        <v>38.73581481481482</v>
      </c>
      <c r="CV252">
        <v>1960.03037037037</v>
      </c>
      <c r="CW252">
        <v>40.01037037037037</v>
      </c>
      <c r="CX252">
        <v>0</v>
      </c>
      <c r="CY252">
        <v>1679509855.5</v>
      </c>
      <c r="CZ252">
        <v>0</v>
      </c>
      <c r="DA252">
        <v>0</v>
      </c>
      <c r="DB252" t="s">
        <v>356</v>
      </c>
      <c r="DC252">
        <v>1679454360.5</v>
      </c>
      <c r="DD252">
        <v>1679454360.5</v>
      </c>
      <c r="DE252">
        <v>0</v>
      </c>
      <c r="DF252">
        <v>-0.152</v>
      </c>
      <c r="DG252">
        <v>-0.046</v>
      </c>
      <c r="DH252">
        <v>3.296</v>
      </c>
      <c r="DI252">
        <v>0.35</v>
      </c>
      <c r="DJ252">
        <v>420</v>
      </c>
      <c r="DK252">
        <v>24</v>
      </c>
      <c r="DL252">
        <v>0.27</v>
      </c>
      <c r="DM252">
        <v>0.09</v>
      </c>
      <c r="DN252">
        <v>-28.9087325</v>
      </c>
      <c r="DO252">
        <v>-0.5747876172607486</v>
      </c>
      <c r="DP252">
        <v>0.06768537281976077</v>
      </c>
      <c r="DQ252">
        <v>0</v>
      </c>
      <c r="DR252">
        <v>0.35453155</v>
      </c>
      <c r="DS252">
        <v>0.1873601425891178</v>
      </c>
      <c r="DT252">
        <v>0.01932173355311319</v>
      </c>
      <c r="DU252">
        <v>0</v>
      </c>
      <c r="DV252">
        <v>0</v>
      </c>
      <c r="DW252">
        <v>2</v>
      </c>
      <c r="DX252" t="s">
        <v>397</v>
      </c>
      <c r="DY252">
        <v>2.98023</v>
      </c>
      <c r="DZ252">
        <v>2.72829</v>
      </c>
      <c r="EA252">
        <v>0.122112</v>
      </c>
      <c r="EB252">
        <v>0.126854</v>
      </c>
      <c r="EC252">
        <v>0.0540354</v>
      </c>
      <c r="ED252">
        <v>0.0529223</v>
      </c>
      <c r="EE252">
        <v>26363.2</v>
      </c>
      <c r="EF252">
        <v>25883</v>
      </c>
      <c r="EG252">
        <v>30557.4</v>
      </c>
      <c r="EH252">
        <v>29887.5</v>
      </c>
      <c r="EI252">
        <v>39903.3</v>
      </c>
      <c r="EJ252">
        <v>37285</v>
      </c>
      <c r="EK252">
        <v>46734</v>
      </c>
      <c r="EL252">
        <v>44442.4</v>
      </c>
      <c r="EM252">
        <v>1.8812</v>
      </c>
      <c r="EN252">
        <v>1.85907</v>
      </c>
      <c r="EO252">
        <v>0.049375</v>
      </c>
      <c r="EP252">
        <v>0</v>
      </c>
      <c r="EQ252">
        <v>19.209</v>
      </c>
      <c r="ER252">
        <v>999.9</v>
      </c>
      <c r="ES252">
        <v>35.8</v>
      </c>
      <c r="ET252">
        <v>30.3</v>
      </c>
      <c r="EU252">
        <v>17.2188</v>
      </c>
      <c r="EV252">
        <v>63.6711</v>
      </c>
      <c r="EW252">
        <v>23.734</v>
      </c>
      <c r="EX252">
        <v>1</v>
      </c>
      <c r="EY252">
        <v>-0.0572256</v>
      </c>
      <c r="EZ252">
        <v>5.31945</v>
      </c>
      <c r="FA252">
        <v>20.1259</v>
      </c>
      <c r="FB252">
        <v>5.22942</v>
      </c>
      <c r="FC252">
        <v>11.9721</v>
      </c>
      <c r="FD252">
        <v>4.9707</v>
      </c>
      <c r="FE252">
        <v>3.2896</v>
      </c>
      <c r="FF252">
        <v>9999</v>
      </c>
      <c r="FG252">
        <v>9999</v>
      </c>
      <c r="FH252">
        <v>9999</v>
      </c>
      <c r="FI252">
        <v>999.9</v>
      </c>
      <c r="FJ252">
        <v>4.97291</v>
      </c>
      <c r="FK252">
        <v>1.87702</v>
      </c>
      <c r="FL252">
        <v>1.87515</v>
      </c>
      <c r="FM252">
        <v>1.87793</v>
      </c>
      <c r="FN252">
        <v>1.87467</v>
      </c>
      <c r="FO252">
        <v>1.87834</v>
      </c>
      <c r="FP252">
        <v>1.87536</v>
      </c>
      <c r="FQ252">
        <v>1.87653</v>
      </c>
      <c r="FR252">
        <v>0</v>
      </c>
      <c r="FS252">
        <v>0</v>
      </c>
      <c r="FT252">
        <v>0</v>
      </c>
      <c r="FU252">
        <v>0</v>
      </c>
      <c r="FV252" t="s">
        <v>358</v>
      </c>
      <c r="FW252" t="s">
        <v>359</v>
      </c>
      <c r="FX252" t="s">
        <v>360</v>
      </c>
      <c r="FY252" t="s">
        <v>360</v>
      </c>
      <c r="FZ252" t="s">
        <v>360</v>
      </c>
      <c r="GA252" t="s">
        <v>360</v>
      </c>
      <c r="GB252">
        <v>0</v>
      </c>
      <c r="GC252">
        <v>100</v>
      </c>
      <c r="GD252">
        <v>100</v>
      </c>
      <c r="GE252">
        <v>4.315</v>
      </c>
      <c r="GF252">
        <v>0.078</v>
      </c>
      <c r="GG252">
        <v>1.972114183739502</v>
      </c>
      <c r="GH252">
        <v>0.004449671774874308</v>
      </c>
      <c r="GI252">
        <v>-1.829466635312074E-06</v>
      </c>
      <c r="GJ252">
        <v>4.661545964856727E-10</v>
      </c>
      <c r="GK252">
        <v>0.005649818396270764</v>
      </c>
      <c r="GL252">
        <v>0.003047750899037379</v>
      </c>
      <c r="GM252">
        <v>0.0005145890388989142</v>
      </c>
      <c r="GN252">
        <v>-5.930110997495773E-07</v>
      </c>
      <c r="GO252">
        <v>0</v>
      </c>
      <c r="GP252">
        <v>2134</v>
      </c>
      <c r="GQ252">
        <v>1</v>
      </c>
      <c r="GR252">
        <v>23</v>
      </c>
      <c r="GS252">
        <v>924.4</v>
      </c>
      <c r="GT252">
        <v>924.4</v>
      </c>
      <c r="GU252">
        <v>1.71997</v>
      </c>
      <c r="GV252">
        <v>2.53662</v>
      </c>
      <c r="GW252">
        <v>1.39893</v>
      </c>
      <c r="GX252">
        <v>2.34009</v>
      </c>
      <c r="GY252">
        <v>1.44897</v>
      </c>
      <c r="GZ252">
        <v>2.46216</v>
      </c>
      <c r="HA252">
        <v>36.4814</v>
      </c>
      <c r="HB252">
        <v>24.0087</v>
      </c>
      <c r="HC252">
        <v>18</v>
      </c>
      <c r="HD252">
        <v>490.058</v>
      </c>
      <c r="HE252">
        <v>447.436</v>
      </c>
      <c r="HF252">
        <v>13.3438</v>
      </c>
      <c r="HG252">
        <v>26.0542</v>
      </c>
      <c r="HH252">
        <v>30</v>
      </c>
      <c r="HI252">
        <v>25.9251</v>
      </c>
      <c r="HJ252">
        <v>26.0015</v>
      </c>
      <c r="HK252">
        <v>34.5081</v>
      </c>
      <c r="HL252">
        <v>44.5599</v>
      </c>
      <c r="HM252">
        <v>50.8321</v>
      </c>
      <c r="HN252">
        <v>13.3356</v>
      </c>
      <c r="HO252">
        <v>740.774</v>
      </c>
      <c r="HP252">
        <v>9.067030000000001</v>
      </c>
      <c r="HQ252">
        <v>101.006</v>
      </c>
      <c r="HR252">
        <v>102.196</v>
      </c>
    </row>
    <row r="253" spans="1:226">
      <c r="A253">
        <v>237</v>
      </c>
      <c r="B253">
        <v>1679509830.6</v>
      </c>
      <c r="C253">
        <v>4574.5</v>
      </c>
      <c r="D253" t="s">
        <v>834</v>
      </c>
      <c r="E253" t="s">
        <v>835</v>
      </c>
      <c r="F253">
        <v>5</v>
      </c>
      <c r="G253" t="s">
        <v>353</v>
      </c>
      <c r="H253" t="s">
        <v>747</v>
      </c>
      <c r="I253">
        <v>1679509822.814285</v>
      </c>
      <c r="J253">
        <f>(K253)/1000</f>
        <v>0</v>
      </c>
      <c r="K253">
        <f>IF(BF253, AN253, AH253)</f>
        <v>0</v>
      </c>
      <c r="L253">
        <f>IF(BF253, AI253, AG253)</f>
        <v>0</v>
      </c>
      <c r="M253">
        <f>BH253 - IF(AU253&gt;1, L253*BB253*100.0/(AW253*BV253), 0)</f>
        <v>0</v>
      </c>
      <c r="N253">
        <f>((T253-J253/2)*M253-L253)/(T253+J253/2)</f>
        <v>0</v>
      </c>
      <c r="O253">
        <f>N253*(BO253+BP253)/1000.0</f>
        <v>0</v>
      </c>
      <c r="P253">
        <f>(BH253 - IF(AU253&gt;1, L253*BB253*100.0/(AW253*BV253), 0))*(BO253+BP253)/1000.0</f>
        <v>0</v>
      </c>
      <c r="Q253">
        <f>2.0/((1/S253-1/R253)+SIGN(S253)*SQRT((1/S253-1/R253)*(1/S253-1/R253) + 4*BC253/((BC253+1)*(BC253+1))*(2*1/S253*1/R253-1/R253*1/R253)))</f>
        <v>0</v>
      </c>
      <c r="R253">
        <f>IF(LEFT(BD253,1)&lt;&gt;"0",IF(LEFT(BD253,1)="1",3.0,BE253),$D$5+$E$5*(BV253*BO253/($K$5*1000))+$F$5*(BV253*BO253/($K$5*1000))*MAX(MIN(BB253,$J$5),$I$5)*MAX(MIN(BB253,$J$5),$I$5)+$G$5*MAX(MIN(BB253,$J$5),$I$5)*(BV253*BO253/($K$5*1000))+$H$5*(BV253*BO253/($K$5*1000))*(BV253*BO253/($K$5*1000)))</f>
        <v>0</v>
      </c>
      <c r="S253">
        <f>J253*(1000-(1000*0.61365*exp(17.502*W253/(240.97+W253))/(BO253+BP253)+BJ253)/2)/(1000*0.61365*exp(17.502*W253/(240.97+W253))/(BO253+BP253)-BJ253)</f>
        <v>0</v>
      </c>
      <c r="T253">
        <f>1/((BC253+1)/(Q253/1.6)+1/(R253/1.37)) + BC253/((BC253+1)/(Q253/1.6) + BC253/(R253/1.37))</f>
        <v>0</v>
      </c>
      <c r="U253">
        <f>(AX253*BA253)</f>
        <v>0</v>
      </c>
      <c r="V253">
        <f>(BQ253+(U253+2*0.95*5.67E-8*(((BQ253+$B$7)+273)^4-(BQ253+273)^4)-44100*J253)/(1.84*29.3*R253+8*0.95*5.67E-8*(BQ253+273)^3))</f>
        <v>0</v>
      </c>
      <c r="W253">
        <f>($C$7*BR253+$D$7*BS253+$E$7*V253)</f>
        <v>0</v>
      </c>
      <c r="X253">
        <f>0.61365*exp(17.502*W253/(240.97+W253))</f>
        <v>0</v>
      </c>
      <c r="Y253">
        <f>(Z253/AA253*100)</f>
        <v>0</v>
      </c>
      <c r="Z253">
        <f>BJ253*(BO253+BP253)/1000</f>
        <v>0</v>
      </c>
      <c r="AA253">
        <f>0.61365*exp(17.502*BQ253/(240.97+BQ253))</f>
        <v>0</v>
      </c>
      <c r="AB253">
        <f>(X253-BJ253*(BO253+BP253)/1000)</f>
        <v>0</v>
      </c>
      <c r="AC253">
        <f>(-J253*44100)</f>
        <v>0</v>
      </c>
      <c r="AD253">
        <f>2*29.3*R253*0.92*(BQ253-W253)</f>
        <v>0</v>
      </c>
      <c r="AE253">
        <f>2*0.95*5.67E-8*(((BQ253+$B$7)+273)^4-(W253+273)^4)</f>
        <v>0</v>
      </c>
      <c r="AF253">
        <f>U253+AE253+AC253+AD253</f>
        <v>0</v>
      </c>
      <c r="AG253">
        <f>BN253*AU253*(BI253-BH253*(1000-AU253*BK253)/(1000-AU253*BJ253))/(100*BB253)</f>
        <v>0</v>
      </c>
      <c r="AH253">
        <f>1000*BN253*AU253*(BJ253-BK253)/(100*BB253*(1000-AU253*BJ253))</f>
        <v>0</v>
      </c>
      <c r="AI253">
        <f>(AJ253 - AK253 - BO253*1E3/(8.314*(BQ253+273.15)) * AM253/BN253 * AL253) * BN253/(100*BB253) * (1000 - BK253)/1000</f>
        <v>0</v>
      </c>
      <c r="AJ253">
        <v>733.1911325335946</v>
      </c>
      <c r="AK253">
        <v>712.3488606060604</v>
      </c>
      <c r="AL253">
        <v>3.38119854115951</v>
      </c>
      <c r="AM253">
        <v>63.74903472312772</v>
      </c>
      <c r="AN253">
        <f>(AP253 - AO253 + BO253*1E3/(8.314*(BQ253+273.15)) * AR253/BN253 * AQ253) * BN253/(100*BB253) * 1000/(1000 - AP253)</f>
        <v>0</v>
      </c>
      <c r="AO253">
        <v>8.995024229662226</v>
      </c>
      <c r="AP253">
        <v>9.36498521212121</v>
      </c>
      <c r="AQ253">
        <v>-9.589350682167401E-06</v>
      </c>
      <c r="AR253">
        <v>101.983239414424</v>
      </c>
      <c r="AS253">
        <v>2</v>
      </c>
      <c r="AT253">
        <v>0</v>
      </c>
      <c r="AU253">
        <f>IF(AS253*$H$13&gt;=AW253,1.0,(AW253/(AW253-AS253*$H$13)))</f>
        <v>0</v>
      </c>
      <c r="AV253">
        <f>(AU253-1)*100</f>
        <v>0</v>
      </c>
      <c r="AW253">
        <f>MAX(0,($B$13+$C$13*BV253)/(1+$D$13*BV253)*BO253/(BQ253+273)*$E$13)</f>
        <v>0</v>
      </c>
      <c r="AX253">
        <f>$B$11*BW253+$C$11*BX253+$F$11*CI253*(1-CL253)</f>
        <v>0</v>
      </c>
      <c r="AY253">
        <f>AX253*AZ253</f>
        <v>0</v>
      </c>
      <c r="AZ253">
        <f>($B$11*$D$9+$C$11*$D$9+$F$11*((CV253+CN253)/MAX(CV253+CN253+CW253, 0.1)*$I$9+CW253/MAX(CV253+CN253+CW253, 0.1)*$J$9))/($B$11+$C$11+$F$11)</f>
        <v>0</v>
      </c>
      <c r="BA253">
        <f>($B$11*$K$9+$C$11*$K$9+$F$11*((CV253+CN253)/MAX(CV253+CN253+CW253, 0.1)*$P$9+CW253/MAX(CV253+CN253+CW253, 0.1)*$Q$9))/($B$11+$C$11+$F$11)</f>
        <v>0</v>
      </c>
      <c r="BB253">
        <v>1.91</v>
      </c>
      <c r="BC253">
        <v>0.5</v>
      </c>
      <c r="BD253" t="s">
        <v>355</v>
      </c>
      <c r="BE253">
        <v>2</v>
      </c>
      <c r="BF253" t="b">
        <v>1</v>
      </c>
      <c r="BG253">
        <v>1679509822.814285</v>
      </c>
      <c r="BH253">
        <v>681.2593571428572</v>
      </c>
      <c r="BI253">
        <v>710.2166785714286</v>
      </c>
      <c r="BJ253">
        <v>9.377347857142857</v>
      </c>
      <c r="BK253">
        <v>9.006271428571427</v>
      </c>
      <c r="BL253">
        <v>676.9690357142857</v>
      </c>
      <c r="BM253">
        <v>9.2993325</v>
      </c>
      <c r="BN253">
        <v>500.0557857142858</v>
      </c>
      <c r="BO253">
        <v>90.11408214285713</v>
      </c>
      <c r="BP253">
        <v>0.100001275</v>
      </c>
      <c r="BQ253">
        <v>19.02775357142857</v>
      </c>
      <c r="BR253">
        <v>20.01854642857143</v>
      </c>
      <c r="BS253">
        <v>999.9000000000002</v>
      </c>
      <c r="BT253">
        <v>0</v>
      </c>
      <c r="BU253">
        <v>0</v>
      </c>
      <c r="BV253">
        <v>9991.001785714285</v>
      </c>
      <c r="BW253">
        <v>0</v>
      </c>
      <c r="BX253">
        <v>9.32272</v>
      </c>
      <c r="BY253">
        <v>-28.95735714285714</v>
      </c>
      <c r="BZ253">
        <v>687.7080357142859</v>
      </c>
      <c r="CA253">
        <v>716.671</v>
      </c>
      <c r="CB253">
        <v>0.3710768214285713</v>
      </c>
      <c r="CC253">
        <v>710.2166785714286</v>
      </c>
      <c r="CD253">
        <v>9.006271428571427</v>
      </c>
      <c r="CE253">
        <v>0.8450311071428572</v>
      </c>
      <c r="CF253">
        <v>0.8115918928571428</v>
      </c>
      <c r="CG253">
        <v>4.487124285714285</v>
      </c>
      <c r="CH253">
        <v>3.91167</v>
      </c>
      <c r="CI253">
        <v>2000.024642857143</v>
      </c>
      <c r="CJ253">
        <v>0.9799964285714283</v>
      </c>
      <c r="CK253">
        <v>0.02000335714285714</v>
      </c>
      <c r="CL253">
        <v>0</v>
      </c>
      <c r="CM253">
        <v>2.0244</v>
      </c>
      <c r="CN253">
        <v>0</v>
      </c>
      <c r="CO253">
        <v>3949.070714285715</v>
      </c>
      <c r="CP253">
        <v>17338.42142857143</v>
      </c>
      <c r="CQ253">
        <v>39.49535714285714</v>
      </c>
      <c r="CR253">
        <v>40.99082142857143</v>
      </c>
      <c r="CS253">
        <v>39.88135714285714</v>
      </c>
      <c r="CT253">
        <v>39.16496428571428</v>
      </c>
      <c r="CU253">
        <v>38.67385714285713</v>
      </c>
      <c r="CV253">
        <v>1960.016071428572</v>
      </c>
      <c r="CW253">
        <v>40.00785714285714</v>
      </c>
      <c r="CX253">
        <v>0</v>
      </c>
      <c r="CY253">
        <v>1679509860.9</v>
      </c>
      <c r="CZ253">
        <v>0</v>
      </c>
      <c r="DA253">
        <v>0</v>
      </c>
      <c r="DB253" t="s">
        <v>356</v>
      </c>
      <c r="DC253">
        <v>1679454360.5</v>
      </c>
      <c r="DD253">
        <v>1679454360.5</v>
      </c>
      <c r="DE253">
        <v>0</v>
      </c>
      <c r="DF253">
        <v>-0.152</v>
      </c>
      <c r="DG253">
        <v>-0.046</v>
      </c>
      <c r="DH253">
        <v>3.296</v>
      </c>
      <c r="DI253">
        <v>0.35</v>
      </c>
      <c r="DJ253">
        <v>420</v>
      </c>
      <c r="DK253">
        <v>24</v>
      </c>
      <c r="DL253">
        <v>0.27</v>
      </c>
      <c r="DM253">
        <v>0.09</v>
      </c>
      <c r="DN253">
        <v>-28.93819268292683</v>
      </c>
      <c r="DO253">
        <v>-0.2086432055748965</v>
      </c>
      <c r="DP253">
        <v>0.03861653500417585</v>
      </c>
      <c r="DQ253">
        <v>0</v>
      </c>
      <c r="DR253">
        <v>0.3644157317073171</v>
      </c>
      <c r="DS253">
        <v>0.1215326341463421</v>
      </c>
      <c r="DT253">
        <v>0.01377938752227379</v>
      </c>
      <c r="DU253">
        <v>0</v>
      </c>
      <c r="DV253">
        <v>0</v>
      </c>
      <c r="DW253">
        <v>2</v>
      </c>
      <c r="DX253" t="s">
        <v>397</v>
      </c>
      <c r="DY253">
        <v>2.98016</v>
      </c>
      <c r="DZ253">
        <v>2.72838</v>
      </c>
      <c r="EA253">
        <v>0.124122</v>
      </c>
      <c r="EB253">
        <v>0.128837</v>
      </c>
      <c r="EC253">
        <v>0.0539946</v>
      </c>
      <c r="ED253">
        <v>0.0528928</v>
      </c>
      <c r="EE253">
        <v>26302.9</v>
      </c>
      <c r="EF253">
        <v>25824.1</v>
      </c>
      <c r="EG253">
        <v>30557.4</v>
      </c>
      <c r="EH253">
        <v>29887.4</v>
      </c>
      <c r="EI253">
        <v>39904.7</v>
      </c>
      <c r="EJ253">
        <v>37286.2</v>
      </c>
      <c r="EK253">
        <v>46733.4</v>
      </c>
      <c r="EL253">
        <v>44442.3</v>
      </c>
      <c r="EM253">
        <v>1.88162</v>
      </c>
      <c r="EN253">
        <v>1.85935</v>
      </c>
      <c r="EO253">
        <v>0.048358</v>
      </c>
      <c r="EP253">
        <v>0</v>
      </c>
      <c r="EQ253">
        <v>19.2069</v>
      </c>
      <c r="ER253">
        <v>999.9</v>
      </c>
      <c r="ES253">
        <v>35.7</v>
      </c>
      <c r="ET253">
        <v>30.3</v>
      </c>
      <c r="EU253">
        <v>17.1734</v>
      </c>
      <c r="EV253">
        <v>63.7111</v>
      </c>
      <c r="EW253">
        <v>23.742</v>
      </c>
      <c r="EX253">
        <v>1</v>
      </c>
      <c r="EY253">
        <v>-0.0572612</v>
      </c>
      <c r="EZ253">
        <v>5.3591</v>
      </c>
      <c r="FA253">
        <v>20.1246</v>
      </c>
      <c r="FB253">
        <v>5.22942</v>
      </c>
      <c r="FC253">
        <v>11.9731</v>
      </c>
      <c r="FD253">
        <v>4.97065</v>
      </c>
      <c r="FE253">
        <v>3.28958</v>
      </c>
      <c r="FF253">
        <v>9999</v>
      </c>
      <c r="FG253">
        <v>9999</v>
      </c>
      <c r="FH253">
        <v>9999</v>
      </c>
      <c r="FI253">
        <v>999.9</v>
      </c>
      <c r="FJ253">
        <v>4.97291</v>
      </c>
      <c r="FK253">
        <v>1.87702</v>
      </c>
      <c r="FL253">
        <v>1.87515</v>
      </c>
      <c r="FM253">
        <v>1.87793</v>
      </c>
      <c r="FN253">
        <v>1.87466</v>
      </c>
      <c r="FO253">
        <v>1.87833</v>
      </c>
      <c r="FP253">
        <v>1.87534</v>
      </c>
      <c r="FQ253">
        <v>1.8765</v>
      </c>
      <c r="FR253">
        <v>0</v>
      </c>
      <c r="FS253">
        <v>0</v>
      </c>
      <c r="FT253">
        <v>0</v>
      </c>
      <c r="FU253">
        <v>0</v>
      </c>
      <c r="FV253" t="s">
        <v>358</v>
      </c>
      <c r="FW253" t="s">
        <v>359</v>
      </c>
      <c r="FX253" t="s">
        <v>360</v>
      </c>
      <c r="FY253" t="s">
        <v>360</v>
      </c>
      <c r="FZ253" t="s">
        <v>360</v>
      </c>
      <c r="GA253" t="s">
        <v>360</v>
      </c>
      <c r="GB253">
        <v>0</v>
      </c>
      <c r="GC253">
        <v>100</v>
      </c>
      <c r="GD253">
        <v>100</v>
      </c>
      <c r="GE253">
        <v>4.358</v>
      </c>
      <c r="GF253">
        <v>0.0779</v>
      </c>
      <c r="GG253">
        <v>1.972114183739502</v>
      </c>
      <c r="GH253">
        <v>0.004449671774874308</v>
      </c>
      <c r="GI253">
        <v>-1.829466635312074E-06</v>
      </c>
      <c r="GJ253">
        <v>4.661545964856727E-10</v>
      </c>
      <c r="GK253">
        <v>0.005649818396270764</v>
      </c>
      <c r="GL253">
        <v>0.003047750899037379</v>
      </c>
      <c r="GM253">
        <v>0.0005145890388989142</v>
      </c>
      <c r="GN253">
        <v>-5.930110997495773E-07</v>
      </c>
      <c r="GO253">
        <v>0</v>
      </c>
      <c r="GP253">
        <v>2134</v>
      </c>
      <c r="GQ253">
        <v>1</v>
      </c>
      <c r="GR253">
        <v>23</v>
      </c>
      <c r="GS253">
        <v>924.5</v>
      </c>
      <c r="GT253">
        <v>924.5</v>
      </c>
      <c r="GU253">
        <v>1.75049</v>
      </c>
      <c r="GV253">
        <v>2.54761</v>
      </c>
      <c r="GW253">
        <v>1.39893</v>
      </c>
      <c r="GX253">
        <v>2.34131</v>
      </c>
      <c r="GY253">
        <v>1.44897</v>
      </c>
      <c r="GZ253">
        <v>2.39258</v>
      </c>
      <c r="HA253">
        <v>36.4814</v>
      </c>
      <c r="HB253">
        <v>24.0087</v>
      </c>
      <c r="HC253">
        <v>18</v>
      </c>
      <c r="HD253">
        <v>490.284</v>
      </c>
      <c r="HE253">
        <v>447.592</v>
      </c>
      <c r="HF253">
        <v>13.3286</v>
      </c>
      <c r="HG253">
        <v>26.0521</v>
      </c>
      <c r="HH253">
        <v>30</v>
      </c>
      <c r="HI253">
        <v>25.9242</v>
      </c>
      <c r="HJ253">
        <v>25.9997</v>
      </c>
      <c r="HK253">
        <v>35.1004</v>
      </c>
      <c r="HL253">
        <v>44.286</v>
      </c>
      <c r="HM253">
        <v>50.4439</v>
      </c>
      <c r="HN253">
        <v>13.3112</v>
      </c>
      <c r="HO253">
        <v>754.131</v>
      </c>
      <c r="HP253">
        <v>9.071580000000001</v>
      </c>
      <c r="HQ253">
        <v>101.005</v>
      </c>
      <c r="HR253">
        <v>102.196</v>
      </c>
    </row>
    <row r="254" spans="1:226">
      <c r="A254">
        <v>238</v>
      </c>
      <c r="B254">
        <v>1679509835.6</v>
      </c>
      <c r="C254">
        <v>4579.5</v>
      </c>
      <c r="D254" t="s">
        <v>836</v>
      </c>
      <c r="E254" t="s">
        <v>837</v>
      </c>
      <c r="F254">
        <v>5</v>
      </c>
      <c r="G254" t="s">
        <v>353</v>
      </c>
      <c r="H254" t="s">
        <v>747</v>
      </c>
      <c r="I254">
        <v>1679509828.1</v>
      </c>
      <c r="J254">
        <f>(K254)/1000</f>
        <v>0</v>
      </c>
      <c r="K254">
        <f>IF(BF254, AN254, AH254)</f>
        <v>0</v>
      </c>
      <c r="L254">
        <f>IF(BF254, AI254, AG254)</f>
        <v>0</v>
      </c>
      <c r="M254">
        <f>BH254 - IF(AU254&gt;1, L254*BB254*100.0/(AW254*BV254), 0)</f>
        <v>0</v>
      </c>
      <c r="N254">
        <f>((T254-J254/2)*M254-L254)/(T254+J254/2)</f>
        <v>0</v>
      </c>
      <c r="O254">
        <f>N254*(BO254+BP254)/1000.0</f>
        <v>0</v>
      </c>
      <c r="P254">
        <f>(BH254 - IF(AU254&gt;1, L254*BB254*100.0/(AW254*BV254), 0))*(BO254+BP254)/1000.0</f>
        <v>0</v>
      </c>
      <c r="Q254">
        <f>2.0/((1/S254-1/R254)+SIGN(S254)*SQRT((1/S254-1/R254)*(1/S254-1/R254) + 4*BC254/((BC254+1)*(BC254+1))*(2*1/S254*1/R254-1/R254*1/R254)))</f>
        <v>0</v>
      </c>
      <c r="R254">
        <f>IF(LEFT(BD254,1)&lt;&gt;"0",IF(LEFT(BD254,1)="1",3.0,BE254),$D$5+$E$5*(BV254*BO254/($K$5*1000))+$F$5*(BV254*BO254/($K$5*1000))*MAX(MIN(BB254,$J$5),$I$5)*MAX(MIN(BB254,$J$5),$I$5)+$G$5*MAX(MIN(BB254,$J$5),$I$5)*(BV254*BO254/($K$5*1000))+$H$5*(BV254*BO254/($K$5*1000))*(BV254*BO254/($K$5*1000)))</f>
        <v>0</v>
      </c>
      <c r="S254">
        <f>J254*(1000-(1000*0.61365*exp(17.502*W254/(240.97+W254))/(BO254+BP254)+BJ254)/2)/(1000*0.61365*exp(17.502*W254/(240.97+W254))/(BO254+BP254)-BJ254)</f>
        <v>0</v>
      </c>
      <c r="T254">
        <f>1/((BC254+1)/(Q254/1.6)+1/(R254/1.37)) + BC254/((BC254+1)/(Q254/1.6) + BC254/(R254/1.37))</f>
        <v>0</v>
      </c>
      <c r="U254">
        <f>(AX254*BA254)</f>
        <v>0</v>
      </c>
      <c r="V254">
        <f>(BQ254+(U254+2*0.95*5.67E-8*(((BQ254+$B$7)+273)^4-(BQ254+273)^4)-44100*J254)/(1.84*29.3*R254+8*0.95*5.67E-8*(BQ254+273)^3))</f>
        <v>0</v>
      </c>
      <c r="W254">
        <f>($C$7*BR254+$D$7*BS254+$E$7*V254)</f>
        <v>0</v>
      </c>
      <c r="X254">
        <f>0.61365*exp(17.502*W254/(240.97+W254))</f>
        <v>0</v>
      </c>
      <c r="Y254">
        <f>(Z254/AA254*100)</f>
        <v>0</v>
      </c>
      <c r="Z254">
        <f>BJ254*(BO254+BP254)/1000</f>
        <v>0</v>
      </c>
      <c r="AA254">
        <f>0.61365*exp(17.502*BQ254/(240.97+BQ254))</f>
        <v>0</v>
      </c>
      <c r="AB254">
        <f>(X254-BJ254*(BO254+BP254)/1000)</f>
        <v>0</v>
      </c>
      <c r="AC254">
        <f>(-J254*44100)</f>
        <v>0</v>
      </c>
      <c r="AD254">
        <f>2*29.3*R254*0.92*(BQ254-W254)</f>
        <v>0</v>
      </c>
      <c r="AE254">
        <f>2*0.95*5.67E-8*(((BQ254+$B$7)+273)^4-(W254+273)^4)</f>
        <v>0</v>
      </c>
      <c r="AF254">
        <f>U254+AE254+AC254+AD254</f>
        <v>0</v>
      </c>
      <c r="AG254">
        <f>BN254*AU254*(BI254-BH254*(1000-AU254*BK254)/(1000-AU254*BJ254))/(100*BB254)</f>
        <v>0</v>
      </c>
      <c r="AH254">
        <f>1000*BN254*AU254*(BJ254-BK254)/(100*BB254*(1000-AU254*BJ254))</f>
        <v>0</v>
      </c>
      <c r="AI254">
        <f>(AJ254 - AK254 - BO254*1E3/(8.314*(BQ254+273.15)) * AM254/BN254 * AL254) * BN254/(100*BB254) * (1000 - BK254)/1000</f>
        <v>0</v>
      </c>
      <c r="AJ254">
        <v>750.1534381968056</v>
      </c>
      <c r="AK254">
        <v>729.179490909091</v>
      </c>
      <c r="AL254">
        <v>3.365551617076481</v>
      </c>
      <c r="AM254">
        <v>63.74903472312772</v>
      </c>
      <c r="AN254">
        <f>(AP254 - AO254 + BO254*1E3/(8.314*(BQ254+273.15)) * AR254/BN254 * AQ254) * BN254/(100*BB254) * 1000/(1000 - AP254)</f>
        <v>0</v>
      </c>
      <c r="AO254">
        <v>8.996960760263683</v>
      </c>
      <c r="AP254">
        <v>9.360051575757579</v>
      </c>
      <c r="AQ254">
        <v>-4.799402702091602E-06</v>
      </c>
      <c r="AR254">
        <v>101.983239414424</v>
      </c>
      <c r="AS254">
        <v>2</v>
      </c>
      <c r="AT254">
        <v>0</v>
      </c>
      <c r="AU254">
        <f>IF(AS254*$H$13&gt;=AW254,1.0,(AW254/(AW254-AS254*$H$13)))</f>
        <v>0</v>
      </c>
      <c r="AV254">
        <f>(AU254-1)*100</f>
        <v>0</v>
      </c>
      <c r="AW254">
        <f>MAX(0,($B$13+$C$13*BV254)/(1+$D$13*BV254)*BO254/(BQ254+273)*$E$13)</f>
        <v>0</v>
      </c>
      <c r="AX254">
        <f>$B$11*BW254+$C$11*BX254+$F$11*CI254*(1-CL254)</f>
        <v>0</v>
      </c>
      <c r="AY254">
        <f>AX254*AZ254</f>
        <v>0</v>
      </c>
      <c r="AZ254">
        <f>($B$11*$D$9+$C$11*$D$9+$F$11*((CV254+CN254)/MAX(CV254+CN254+CW254, 0.1)*$I$9+CW254/MAX(CV254+CN254+CW254, 0.1)*$J$9))/($B$11+$C$11+$F$11)</f>
        <v>0</v>
      </c>
      <c r="BA254">
        <f>($B$11*$K$9+$C$11*$K$9+$F$11*((CV254+CN254)/MAX(CV254+CN254+CW254, 0.1)*$P$9+CW254/MAX(CV254+CN254+CW254, 0.1)*$Q$9))/($B$11+$C$11+$F$11)</f>
        <v>0</v>
      </c>
      <c r="BB254">
        <v>1.91</v>
      </c>
      <c r="BC254">
        <v>0.5</v>
      </c>
      <c r="BD254" t="s">
        <v>355</v>
      </c>
      <c r="BE254">
        <v>2</v>
      </c>
      <c r="BF254" t="b">
        <v>1</v>
      </c>
      <c r="BG254">
        <v>1679509828.1</v>
      </c>
      <c r="BH254">
        <v>698.9703333333335</v>
      </c>
      <c r="BI254">
        <v>727.9465555555557</v>
      </c>
      <c r="BJ254">
        <v>9.369486296296296</v>
      </c>
      <c r="BK254">
        <v>8.996917777777778</v>
      </c>
      <c r="BL254">
        <v>694.6340740740741</v>
      </c>
      <c r="BM254">
        <v>9.291567037037037</v>
      </c>
      <c r="BN254">
        <v>500.0677777777778</v>
      </c>
      <c r="BO254">
        <v>90.11574444444445</v>
      </c>
      <c r="BP254">
        <v>0.100010962962963</v>
      </c>
      <c r="BQ254">
        <v>19.02747777777778</v>
      </c>
      <c r="BR254">
        <v>20.01288148148148</v>
      </c>
      <c r="BS254">
        <v>999.9000000000001</v>
      </c>
      <c r="BT254">
        <v>0</v>
      </c>
      <c r="BU254">
        <v>0</v>
      </c>
      <c r="BV254">
        <v>9992.472592592592</v>
      </c>
      <c r="BW254">
        <v>0</v>
      </c>
      <c r="BX254">
        <v>9.32272</v>
      </c>
      <c r="BY254">
        <v>-28.97626296296296</v>
      </c>
      <c r="BZ254">
        <v>705.5811481481484</v>
      </c>
      <c r="CA254">
        <v>734.5552592592592</v>
      </c>
      <c r="CB254">
        <v>0.372567962962963</v>
      </c>
      <c r="CC254">
        <v>727.9465555555557</v>
      </c>
      <c r="CD254">
        <v>8.996917777777778</v>
      </c>
      <c r="CE254">
        <v>0.8443381851851853</v>
      </c>
      <c r="CF254">
        <v>0.8107639259259259</v>
      </c>
      <c r="CG254">
        <v>4.475404444444444</v>
      </c>
      <c r="CH254">
        <v>3.897168518518519</v>
      </c>
      <c r="CI254">
        <v>2000.011481481482</v>
      </c>
      <c r="CJ254">
        <v>0.9799972592592593</v>
      </c>
      <c r="CK254">
        <v>0.02000251851851852</v>
      </c>
      <c r="CL254">
        <v>0</v>
      </c>
      <c r="CM254">
        <v>2.031666666666666</v>
      </c>
      <c r="CN254">
        <v>0</v>
      </c>
      <c r="CO254">
        <v>3948.695925925926</v>
      </c>
      <c r="CP254">
        <v>17338.31481481482</v>
      </c>
      <c r="CQ254">
        <v>39.43955555555555</v>
      </c>
      <c r="CR254">
        <v>40.89325925925926</v>
      </c>
      <c r="CS254">
        <v>39.81914814814814</v>
      </c>
      <c r="CT254">
        <v>39.03218518518518</v>
      </c>
      <c r="CU254">
        <v>38.61548148148148</v>
      </c>
      <c r="CV254">
        <v>1960.005185185185</v>
      </c>
      <c r="CW254">
        <v>40.0062962962963</v>
      </c>
      <c r="CX254">
        <v>0</v>
      </c>
      <c r="CY254">
        <v>1679509865.7</v>
      </c>
      <c r="CZ254">
        <v>0</v>
      </c>
      <c r="DA254">
        <v>0</v>
      </c>
      <c r="DB254" t="s">
        <v>356</v>
      </c>
      <c r="DC254">
        <v>1679454360.5</v>
      </c>
      <c r="DD254">
        <v>1679454360.5</v>
      </c>
      <c r="DE254">
        <v>0</v>
      </c>
      <c r="DF254">
        <v>-0.152</v>
      </c>
      <c r="DG254">
        <v>-0.046</v>
      </c>
      <c r="DH254">
        <v>3.296</v>
      </c>
      <c r="DI254">
        <v>0.35</v>
      </c>
      <c r="DJ254">
        <v>420</v>
      </c>
      <c r="DK254">
        <v>24</v>
      </c>
      <c r="DL254">
        <v>0.27</v>
      </c>
      <c r="DM254">
        <v>0.09</v>
      </c>
      <c r="DN254">
        <v>-28.97106585365854</v>
      </c>
      <c r="DO254">
        <v>-0.1804473867596209</v>
      </c>
      <c r="DP254">
        <v>0.03652010879258852</v>
      </c>
      <c r="DQ254">
        <v>0</v>
      </c>
      <c r="DR254">
        <v>0.3697906341463415</v>
      </c>
      <c r="DS254">
        <v>0.02148127526132473</v>
      </c>
      <c r="DT254">
        <v>0.007455059512141115</v>
      </c>
      <c r="DU254">
        <v>1</v>
      </c>
      <c r="DV254">
        <v>1</v>
      </c>
      <c r="DW254">
        <v>2</v>
      </c>
      <c r="DX254" t="s">
        <v>357</v>
      </c>
      <c r="DY254">
        <v>2.98028</v>
      </c>
      <c r="DZ254">
        <v>2.72841</v>
      </c>
      <c r="EA254">
        <v>0.126098</v>
      </c>
      <c r="EB254">
        <v>0.130792</v>
      </c>
      <c r="EC254">
        <v>0.0539766</v>
      </c>
      <c r="ED254">
        <v>0.0529526</v>
      </c>
      <c r="EE254">
        <v>26243.7</v>
      </c>
      <c r="EF254">
        <v>25766.6</v>
      </c>
      <c r="EG254">
        <v>30557.5</v>
      </c>
      <c r="EH254">
        <v>29887.9</v>
      </c>
      <c r="EI254">
        <v>39906.1</v>
      </c>
      <c r="EJ254">
        <v>37284.4</v>
      </c>
      <c r="EK254">
        <v>46734</v>
      </c>
      <c r="EL254">
        <v>44442.8</v>
      </c>
      <c r="EM254">
        <v>1.88133</v>
      </c>
      <c r="EN254">
        <v>1.85945</v>
      </c>
      <c r="EO254">
        <v>0.0474043</v>
      </c>
      <c r="EP254">
        <v>0</v>
      </c>
      <c r="EQ254">
        <v>19.2049</v>
      </c>
      <c r="ER254">
        <v>999.9</v>
      </c>
      <c r="ES254">
        <v>35.7</v>
      </c>
      <c r="ET254">
        <v>30.3</v>
      </c>
      <c r="EU254">
        <v>17.1709</v>
      </c>
      <c r="EV254">
        <v>63.9011</v>
      </c>
      <c r="EW254">
        <v>23.5497</v>
      </c>
      <c r="EX254">
        <v>1</v>
      </c>
      <c r="EY254">
        <v>-0.0575889</v>
      </c>
      <c r="EZ254">
        <v>5.34023</v>
      </c>
      <c r="FA254">
        <v>20.1251</v>
      </c>
      <c r="FB254">
        <v>5.23002</v>
      </c>
      <c r="FC254">
        <v>11.9724</v>
      </c>
      <c r="FD254">
        <v>4.97055</v>
      </c>
      <c r="FE254">
        <v>3.28958</v>
      </c>
      <c r="FF254">
        <v>9999</v>
      </c>
      <c r="FG254">
        <v>9999</v>
      </c>
      <c r="FH254">
        <v>9999</v>
      </c>
      <c r="FI254">
        <v>999.9</v>
      </c>
      <c r="FJ254">
        <v>4.97291</v>
      </c>
      <c r="FK254">
        <v>1.87703</v>
      </c>
      <c r="FL254">
        <v>1.87514</v>
      </c>
      <c r="FM254">
        <v>1.87793</v>
      </c>
      <c r="FN254">
        <v>1.87466</v>
      </c>
      <c r="FO254">
        <v>1.87834</v>
      </c>
      <c r="FP254">
        <v>1.87533</v>
      </c>
      <c r="FQ254">
        <v>1.87651</v>
      </c>
      <c r="FR254">
        <v>0</v>
      </c>
      <c r="FS254">
        <v>0</v>
      </c>
      <c r="FT254">
        <v>0</v>
      </c>
      <c r="FU254">
        <v>0</v>
      </c>
      <c r="FV254" t="s">
        <v>358</v>
      </c>
      <c r="FW254" t="s">
        <v>359</v>
      </c>
      <c r="FX254" t="s">
        <v>360</v>
      </c>
      <c r="FY254" t="s">
        <v>360</v>
      </c>
      <c r="FZ254" t="s">
        <v>360</v>
      </c>
      <c r="GA254" t="s">
        <v>360</v>
      </c>
      <c r="GB254">
        <v>0</v>
      </c>
      <c r="GC254">
        <v>100</v>
      </c>
      <c r="GD254">
        <v>100</v>
      </c>
      <c r="GE254">
        <v>4.4</v>
      </c>
      <c r="GF254">
        <v>0.07779999999999999</v>
      </c>
      <c r="GG254">
        <v>1.972114183739502</v>
      </c>
      <c r="GH254">
        <v>0.004449671774874308</v>
      </c>
      <c r="GI254">
        <v>-1.829466635312074E-06</v>
      </c>
      <c r="GJ254">
        <v>4.661545964856727E-10</v>
      </c>
      <c r="GK254">
        <v>0.005649818396270764</v>
      </c>
      <c r="GL254">
        <v>0.003047750899037379</v>
      </c>
      <c r="GM254">
        <v>0.0005145890388989142</v>
      </c>
      <c r="GN254">
        <v>-5.930110997495773E-07</v>
      </c>
      <c r="GO254">
        <v>0</v>
      </c>
      <c r="GP254">
        <v>2134</v>
      </c>
      <c r="GQ254">
        <v>1</v>
      </c>
      <c r="GR254">
        <v>23</v>
      </c>
      <c r="GS254">
        <v>924.6</v>
      </c>
      <c r="GT254">
        <v>924.6</v>
      </c>
      <c r="GU254">
        <v>1.78345</v>
      </c>
      <c r="GV254">
        <v>2.55005</v>
      </c>
      <c r="GW254">
        <v>1.39893</v>
      </c>
      <c r="GX254">
        <v>2.34009</v>
      </c>
      <c r="GY254">
        <v>1.44897</v>
      </c>
      <c r="GZ254">
        <v>2.35596</v>
      </c>
      <c r="HA254">
        <v>36.4814</v>
      </c>
      <c r="HB254">
        <v>23.9999</v>
      </c>
      <c r="HC254">
        <v>18</v>
      </c>
      <c r="HD254">
        <v>490.111</v>
      </c>
      <c r="HE254">
        <v>447.651</v>
      </c>
      <c r="HF254">
        <v>13.3058</v>
      </c>
      <c r="HG254">
        <v>26.0499</v>
      </c>
      <c r="HH254">
        <v>30</v>
      </c>
      <c r="HI254">
        <v>25.9229</v>
      </c>
      <c r="HJ254">
        <v>25.9993</v>
      </c>
      <c r="HK254">
        <v>35.7726</v>
      </c>
      <c r="HL254">
        <v>44.286</v>
      </c>
      <c r="HM254">
        <v>50.4439</v>
      </c>
      <c r="HN254">
        <v>13.3034</v>
      </c>
      <c r="HO254">
        <v>774.167</v>
      </c>
      <c r="HP254">
        <v>9.07648</v>
      </c>
      <c r="HQ254">
        <v>101.006</v>
      </c>
      <c r="HR254">
        <v>102.197</v>
      </c>
    </row>
    <row r="255" spans="1:226">
      <c r="A255">
        <v>239</v>
      </c>
      <c r="B255">
        <v>1679509840.6</v>
      </c>
      <c r="C255">
        <v>4584.5</v>
      </c>
      <c r="D255" t="s">
        <v>838</v>
      </c>
      <c r="E255" t="s">
        <v>839</v>
      </c>
      <c r="F255">
        <v>5</v>
      </c>
      <c r="G255" t="s">
        <v>353</v>
      </c>
      <c r="H255" t="s">
        <v>747</v>
      </c>
      <c r="I255">
        <v>1679509832.814285</v>
      </c>
      <c r="J255">
        <f>(K255)/1000</f>
        <v>0</v>
      </c>
      <c r="K255">
        <f>IF(BF255, AN255, AH255)</f>
        <v>0</v>
      </c>
      <c r="L255">
        <f>IF(BF255, AI255, AG255)</f>
        <v>0</v>
      </c>
      <c r="M255">
        <f>BH255 - IF(AU255&gt;1, L255*BB255*100.0/(AW255*BV255), 0)</f>
        <v>0</v>
      </c>
      <c r="N255">
        <f>((T255-J255/2)*M255-L255)/(T255+J255/2)</f>
        <v>0</v>
      </c>
      <c r="O255">
        <f>N255*(BO255+BP255)/1000.0</f>
        <v>0</v>
      </c>
      <c r="P255">
        <f>(BH255 - IF(AU255&gt;1, L255*BB255*100.0/(AW255*BV255), 0))*(BO255+BP255)/1000.0</f>
        <v>0</v>
      </c>
      <c r="Q255">
        <f>2.0/((1/S255-1/R255)+SIGN(S255)*SQRT((1/S255-1/R255)*(1/S255-1/R255) + 4*BC255/((BC255+1)*(BC255+1))*(2*1/S255*1/R255-1/R255*1/R255)))</f>
        <v>0</v>
      </c>
      <c r="R255">
        <f>IF(LEFT(BD255,1)&lt;&gt;"0",IF(LEFT(BD255,1)="1",3.0,BE255),$D$5+$E$5*(BV255*BO255/($K$5*1000))+$F$5*(BV255*BO255/($K$5*1000))*MAX(MIN(BB255,$J$5),$I$5)*MAX(MIN(BB255,$J$5),$I$5)+$G$5*MAX(MIN(BB255,$J$5),$I$5)*(BV255*BO255/($K$5*1000))+$H$5*(BV255*BO255/($K$5*1000))*(BV255*BO255/($K$5*1000)))</f>
        <v>0</v>
      </c>
      <c r="S255">
        <f>J255*(1000-(1000*0.61365*exp(17.502*W255/(240.97+W255))/(BO255+BP255)+BJ255)/2)/(1000*0.61365*exp(17.502*W255/(240.97+W255))/(BO255+BP255)-BJ255)</f>
        <v>0</v>
      </c>
      <c r="T255">
        <f>1/((BC255+1)/(Q255/1.6)+1/(R255/1.37)) + BC255/((BC255+1)/(Q255/1.6) + BC255/(R255/1.37))</f>
        <v>0</v>
      </c>
      <c r="U255">
        <f>(AX255*BA255)</f>
        <v>0</v>
      </c>
      <c r="V255">
        <f>(BQ255+(U255+2*0.95*5.67E-8*(((BQ255+$B$7)+273)^4-(BQ255+273)^4)-44100*J255)/(1.84*29.3*R255+8*0.95*5.67E-8*(BQ255+273)^3))</f>
        <v>0</v>
      </c>
      <c r="W255">
        <f>($C$7*BR255+$D$7*BS255+$E$7*V255)</f>
        <v>0</v>
      </c>
      <c r="X255">
        <f>0.61365*exp(17.502*W255/(240.97+W255))</f>
        <v>0</v>
      </c>
      <c r="Y255">
        <f>(Z255/AA255*100)</f>
        <v>0</v>
      </c>
      <c r="Z255">
        <f>BJ255*(BO255+BP255)/1000</f>
        <v>0</v>
      </c>
      <c r="AA255">
        <f>0.61365*exp(17.502*BQ255/(240.97+BQ255))</f>
        <v>0</v>
      </c>
      <c r="AB255">
        <f>(X255-BJ255*(BO255+BP255)/1000)</f>
        <v>0</v>
      </c>
      <c r="AC255">
        <f>(-J255*44100)</f>
        <v>0</v>
      </c>
      <c r="AD255">
        <f>2*29.3*R255*0.92*(BQ255-W255)</f>
        <v>0</v>
      </c>
      <c r="AE255">
        <f>2*0.95*5.67E-8*(((BQ255+$B$7)+273)^4-(W255+273)^4)</f>
        <v>0</v>
      </c>
      <c r="AF255">
        <f>U255+AE255+AC255+AD255</f>
        <v>0</v>
      </c>
      <c r="AG255">
        <f>BN255*AU255*(BI255-BH255*(1000-AU255*BK255)/(1000-AU255*BJ255))/(100*BB255)</f>
        <v>0</v>
      </c>
      <c r="AH255">
        <f>1000*BN255*AU255*(BJ255-BK255)/(100*BB255*(1000-AU255*BJ255))</f>
        <v>0</v>
      </c>
      <c r="AI255">
        <f>(AJ255 - AK255 - BO255*1E3/(8.314*(BQ255+273.15)) * AM255/BN255 * AL255) * BN255/(100*BB255) * (1000 - BK255)/1000</f>
        <v>0</v>
      </c>
      <c r="AJ255">
        <v>767.0635259136059</v>
      </c>
      <c r="AK255">
        <v>746.0538424242422</v>
      </c>
      <c r="AL255">
        <v>3.383935698465689</v>
      </c>
      <c r="AM255">
        <v>63.74903472312772</v>
      </c>
      <c r="AN255">
        <f>(AP255 - AO255 + BO255*1E3/(8.314*(BQ255+273.15)) * AR255/BN255 * AQ255) * BN255/(100*BB255) * 1000/(1000 - AP255)</f>
        <v>0</v>
      </c>
      <c r="AO255">
        <v>9.004228268590635</v>
      </c>
      <c r="AP255">
        <v>9.36074236363636</v>
      </c>
      <c r="AQ255">
        <v>7.819515295739513E-07</v>
      </c>
      <c r="AR255">
        <v>101.983239414424</v>
      </c>
      <c r="AS255">
        <v>2</v>
      </c>
      <c r="AT255">
        <v>0</v>
      </c>
      <c r="AU255">
        <f>IF(AS255*$H$13&gt;=AW255,1.0,(AW255/(AW255-AS255*$H$13)))</f>
        <v>0</v>
      </c>
      <c r="AV255">
        <f>(AU255-1)*100</f>
        <v>0</v>
      </c>
      <c r="AW255">
        <f>MAX(0,($B$13+$C$13*BV255)/(1+$D$13*BV255)*BO255/(BQ255+273)*$E$13)</f>
        <v>0</v>
      </c>
      <c r="AX255">
        <f>$B$11*BW255+$C$11*BX255+$F$11*CI255*(1-CL255)</f>
        <v>0</v>
      </c>
      <c r="AY255">
        <f>AX255*AZ255</f>
        <v>0</v>
      </c>
      <c r="AZ255">
        <f>($B$11*$D$9+$C$11*$D$9+$F$11*((CV255+CN255)/MAX(CV255+CN255+CW255, 0.1)*$I$9+CW255/MAX(CV255+CN255+CW255, 0.1)*$J$9))/($B$11+$C$11+$F$11)</f>
        <v>0</v>
      </c>
      <c r="BA255">
        <f>($B$11*$K$9+$C$11*$K$9+$F$11*((CV255+CN255)/MAX(CV255+CN255+CW255, 0.1)*$P$9+CW255/MAX(CV255+CN255+CW255, 0.1)*$Q$9))/($B$11+$C$11+$F$11)</f>
        <v>0</v>
      </c>
      <c r="BB255">
        <v>1.91</v>
      </c>
      <c r="BC255">
        <v>0.5</v>
      </c>
      <c r="BD255" t="s">
        <v>355</v>
      </c>
      <c r="BE255">
        <v>2</v>
      </c>
      <c r="BF255" t="b">
        <v>1</v>
      </c>
      <c r="BG255">
        <v>1679509832.814285</v>
      </c>
      <c r="BH255">
        <v>714.7174285714287</v>
      </c>
      <c r="BI255">
        <v>743.7459642857142</v>
      </c>
      <c r="BJ255">
        <v>9.363732142857144</v>
      </c>
      <c r="BK255">
        <v>8.998626785714285</v>
      </c>
      <c r="BL255">
        <v>710.3408214285713</v>
      </c>
      <c r="BM255">
        <v>9.285883928571428</v>
      </c>
      <c r="BN255">
        <v>500.0884999999999</v>
      </c>
      <c r="BO255">
        <v>90.11609999999999</v>
      </c>
      <c r="BP255">
        <v>0.0999907607142857</v>
      </c>
      <c r="BQ255">
        <v>19.02712857142857</v>
      </c>
      <c r="BR255">
        <v>20.00342857142857</v>
      </c>
      <c r="BS255">
        <v>999.9000000000002</v>
      </c>
      <c r="BT255">
        <v>0</v>
      </c>
      <c r="BU255">
        <v>0</v>
      </c>
      <c r="BV255">
        <v>10007.15785714286</v>
      </c>
      <c r="BW255">
        <v>0</v>
      </c>
      <c r="BX255">
        <v>9.32272</v>
      </c>
      <c r="BY255">
        <v>-29.028525</v>
      </c>
      <c r="BZ255">
        <v>721.473107142857</v>
      </c>
      <c r="CA255">
        <v>750.4994642857143</v>
      </c>
      <c r="CB255">
        <v>0.3651046785714286</v>
      </c>
      <c r="CC255">
        <v>743.7459642857142</v>
      </c>
      <c r="CD255">
        <v>8.998626785714285</v>
      </c>
      <c r="CE255">
        <v>0.8438229285714287</v>
      </c>
      <c r="CF255">
        <v>0.8109209999999999</v>
      </c>
      <c r="CG255">
        <v>4.466686785714286</v>
      </c>
      <c r="CH255">
        <v>3.899923214285714</v>
      </c>
      <c r="CI255">
        <v>2000.016428571429</v>
      </c>
      <c r="CJ255">
        <v>0.98000025</v>
      </c>
      <c r="CK255">
        <v>0.019999475</v>
      </c>
      <c r="CL255">
        <v>0</v>
      </c>
      <c r="CM255">
        <v>2.049432142857142</v>
      </c>
      <c r="CN255">
        <v>0</v>
      </c>
      <c r="CO255">
        <v>3948.6475</v>
      </c>
      <c r="CP255">
        <v>17338.37857142857</v>
      </c>
      <c r="CQ255">
        <v>39.41267857142856</v>
      </c>
      <c r="CR255">
        <v>40.82346428571429</v>
      </c>
      <c r="CS255">
        <v>39.76749999999999</v>
      </c>
      <c r="CT255">
        <v>38.91721428571429</v>
      </c>
      <c r="CU255">
        <v>38.55557142857143</v>
      </c>
      <c r="CV255">
        <v>1960.015</v>
      </c>
      <c r="CW255">
        <v>40.00142857142857</v>
      </c>
      <c r="CX255">
        <v>0</v>
      </c>
      <c r="CY255">
        <v>1679509870.5</v>
      </c>
      <c r="CZ255">
        <v>0</v>
      </c>
      <c r="DA255">
        <v>0</v>
      </c>
      <c r="DB255" t="s">
        <v>356</v>
      </c>
      <c r="DC255">
        <v>1679454360.5</v>
      </c>
      <c r="DD255">
        <v>1679454360.5</v>
      </c>
      <c r="DE255">
        <v>0</v>
      </c>
      <c r="DF255">
        <v>-0.152</v>
      </c>
      <c r="DG255">
        <v>-0.046</v>
      </c>
      <c r="DH255">
        <v>3.296</v>
      </c>
      <c r="DI255">
        <v>0.35</v>
      </c>
      <c r="DJ255">
        <v>420</v>
      </c>
      <c r="DK255">
        <v>24</v>
      </c>
      <c r="DL255">
        <v>0.27</v>
      </c>
      <c r="DM255">
        <v>0.09</v>
      </c>
      <c r="DN255">
        <v>-29.009335</v>
      </c>
      <c r="DO255">
        <v>-0.6508345215759579</v>
      </c>
      <c r="DP255">
        <v>0.07099131478568348</v>
      </c>
      <c r="DQ255">
        <v>0</v>
      </c>
      <c r="DR255">
        <v>0.36824455</v>
      </c>
      <c r="DS255">
        <v>-0.09110490056285238</v>
      </c>
      <c r="DT255">
        <v>0.009730572210692439</v>
      </c>
      <c r="DU255">
        <v>1</v>
      </c>
      <c r="DV255">
        <v>1</v>
      </c>
      <c r="DW255">
        <v>2</v>
      </c>
      <c r="DX255" t="s">
        <v>357</v>
      </c>
      <c r="DY255">
        <v>2.98042</v>
      </c>
      <c r="DZ255">
        <v>2.72849</v>
      </c>
      <c r="EA255">
        <v>0.128061</v>
      </c>
      <c r="EB255">
        <v>0.132735</v>
      </c>
      <c r="EC255">
        <v>0.0539809</v>
      </c>
      <c r="ED255">
        <v>0.0530308</v>
      </c>
      <c r="EE255">
        <v>26184.8</v>
      </c>
      <c r="EF255">
        <v>25709.1</v>
      </c>
      <c r="EG255">
        <v>30557.6</v>
      </c>
      <c r="EH255">
        <v>29888</v>
      </c>
      <c r="EI255">
        <v>39906</v>
      </c>
      <c r="EJ255">
        <v>37281.5</v>
      </c>
      <c r="EK255">
        <v>46733.9</v>
      </c>
      <c r="EL255">
        <v>44442.9</v>
      </c>
      <c r="EM255">
        <v>1.88148</v>
      </c>
      <c r="EN255">
        <v>1.85985</v>
      </c>
      <c r="EO255">
        <v>0.0481717</v>
      </c>
      <c r="EP255">
        <v>0</v>
      </c>
      <c r="EQ255">
        <v>19.202</v>
      </c>
      <c r="ER255">
        <v>999.9</v>
      </c>
      <c r="ES255">
        <v>35.6</v>
      </c>
      <c r="ET255">
        <v>30.3</v>
      </c>
      <c r="EU255">
        <v>17.1239</v>
      </c>
      <c r="EV255">
        <v>63.5211</v>
      </c>
      <c r="EW255">
        <v>23.2692</v>
      </c>
      <c r="EX255">
        <v>1</v>
      </c>
      <c r="EY255">
        <v>-0.058186</v>
      </c>
      <c r="EZ255">
        <v>4.77636</v>
      </c>
      <c r="FA255">
        <v>20.1412</v>
      </c>
      <c r="FB255">
        <v>5.22942</v>
      </c>
      <c r="FC255">
        <v>11.9719</v>
      </c>
      <c r="FD255">
        <v>4.9705</v>
      </c>
      <c r="FE255">
        <v>3.28958</v>
      </c>
      <c r="FF255">
        <v>9999</v>
      </c>
      <c r="FG255">
        <v>9999</v>
      </c>
      <c r="FH255">
        <v>9999</v>
      </c>
      <c r="FI255">
        <v>999.9</v>
      </c>
      <c r="FJ255">
        <v>4.97293</v>
      </c>
      <c r="FK255">
        <v>1.87706</v>
      </c>
      <c r="FL255">
        <v>1.87515</v>
      </c>
      <c r="FM255">
        <v>1.87797</v>
      </c>
      <c r="FN255">
        <v>1.87469</v>
      </c>
      <c r="FO255">
        <v>1.87836</v>
      </c>
      <c r="FP255">
        <v>1.87537</v>
      </c>
      <c r="FQ255">
        <v>1.87653</v>
      </c>
      <c r="FR255">
        <v>0</v>
      </c>
      <c r="FS255">
        <v>0</v>
      </c>
      <c r="FT255">
        <v>0</v>
      </c>
      <c r="FU255">
        <v>0</v>
      </c>
      <c r="FV255" t="s">
        <v>358</v>
      </c>
      <c r="FW255" t="s">
        <v>359</v>
      </c>
      <c r="FX255" t="s">
        <v>360</v>
      </c>
      <c r="FY255" t="s">
        <v>360</v>
      </c>
      <c r="FZ255" t="s">
        <v>360</v>
      </c>
      <c r="GA255" t="s">
        <v>360</v>
      </c>
      <c r="GB255">
        <v>0</v>
      </c>
      <c r="GC255">
        <v>100</v>
      </c>
      <c r="GD255">
        <v>100</v>
      </c>
      <c r="GE255">
        <v>4.442</v>
      </c>
      <c r="GF255">
        <v>0.07779999999999999</v>
      </c>
      <c r="GG255">
        <v>1.972114183739502</v>
      </c>
      <c r="GH255">
        <v>0.004449671774874308</v>
      </c>
      <c r="GI255">
        <v>-1.829466635312074E-06</v>
      </c>
      <c r="GJ255">
        <v>4.661545964856727E-10</v>
      </c>
      <c r="GK255">
        <v>0.005649818396270764</v>
      </c>
      <c r="GL255">
        <v>0.003047750899037379</v>
      </c>
      <c r="GM255">
        <v>0.0005145890388989142</v>
      </c>
      <c r="GN255">
        <v>-5.930110997495773E-07</v>
      </c>
      <c r="GO255">
        <v>0</v>
      </c>
      <c r="GP255">
        <v>2134</v>
      </c>
      <c r="GQ255">
        <v>1</v>
      </c>
      <c r="GR255">
        <v>23</v>
      </c>
      <c r="GS255">
        <v>924.7</v>
      </c>
      <c r="GT255">
        <v>924.7</v>
      </c>
      <c r="GU255">
        <v>1.81396</v>
      </c>
      <c r="GV255">
        <v>2.55127</v>
      </c>
      <c r="GW255">
        <v>1.39893</v>
      </c>
      <c r="GX255">
        <v>2.34009</v>
      </c>
      <c r="GY255">
        <v>1.44897</v>
      </c>
      <c r="GZ255">
        <v>2.38403</v>
      </c>
      <c r="HA255">
        <v>36.4814</v>
      </c>
      <c r="HB255">
        <v>24.0175</v>
      </c>
      <c r="HC255">
        <v>18</v>
      </c>
      <c r="HD255">
        <v>490.179</v>
      </c>
      <c r="HE255">
        <v>447.885</v>
      </c>
      <c r="HF255">
        <v>13.3169</v>
      </c>
      <c r="HG255">
        <v>26.0476</v>
      </c>
      <c r="HH255">
        <v>29.9995</v>
      </c>
      <c r="HI255">
        <v>25.9209</v>
      </c>
      <c r="HJ255">
        <v>25.9975</v>
      </c>
      <c r="HK255">
        <v>36.3565</v>
      </c>
      <c r="HL255">
        <v>43.9986</v>
      </c>
      <c r="HM255">
        <v>50.0625</v>
      </c>
      <c r="HN255">
        <v>13.4746</v>
      </c>
      <c r="HO255">
        <v>787.527</v>
      </c>
      <c r="HP255">
        <v>9.076460000000001</v>
      </c>
      <c r="HQ255">
        <v>101.006</v>
      </c>
      <c r="HR255">
        <v>102.197</v>
      </c>
    </row>
    <row r="256" spans="1:226">
      <c r="A256">
        <v>240</v>
      </c>
      <c r="B256">
        <v>1679509845.6</v>
      </c>
      <c r="C256">
        <v>4589.5</v>
      </c>
      <c r="D256" t="s">
        <v>840</v>
      </c>
      <c r="E256" t="s">
        <v>841</v>
      </c>
      <c r="F256">
        <v>5</v>
      </c>
      <c r="G256" t="s">
        <v>353</v>
      </c>
      <c r="H256" t="s">
        <v>747</v>
      </c>
      <c r="I256">
        <v>1679509838.1</v>
      </c>
      <c r="J256">
        <f>(K256)/1000</f>
        <v>0</v>
      </c>
      <c r="K256">
        <f>IF(BF256, AN256, AH256)</f>
        <v>0</v>
      </c>
      <c r="L256">
        <f>IF(BF256, AI256, AG256)</f>
        <v>0</v>
      </c>
      <c r="M256">
        <f>BH256 - IF(AU256&gt;1, L256*BB256*100.0/(AW256*BV256), 0)</f>
        <v>0</v>
      </c>
      <c r="N256">
        <f>((T256-J256/2)*M256-L256)/(T256+J256/2)</f>
        <v>0</v>
      </c>
      <c r="O256">
        <f>N256*(BO256+BP256)/1000.0</f>
        <v>0</v>
      </c>
      <c r="P256">
        <f>(BH256 - IF(AU256&gt;1, L256*BB256*100.0/(AW256*BV256), 0))*(BO256+BP256)/1000.0</f>
        <v>0</v>
      </c>
      <c r="Q256">
        <f>2.0/((1/S256-1/R256)+SIGN(S256)*SQRT((1/S256-1/R256)*(1/S256-1/R256) + 4*BC256/((BC256+1)*(BC256+1))*(2*1/S256*1/R256-1/R256*1/R256)))</f>
        <v>0</v>
      </c>
      <c r="R256">
        <f>IF(LEFT(BD256,1)&lt;&gt;"0",IF(LEFT(BD256,1)="1",3.0,BE256),$D$5+$E$5*(BV256*BO256/($K$5*1000))+$F$5*(BV256*BO256/($K$5*1000))*MAX(MIN(BB256,$J$5),$I$5)*MAX(MIN(BB256,$J$5),$I$5)+$G$5*MAX(MIN(BB256,$J$5),$I$5)*(BV256*BO256/($K$5*1000))+$H$5*(BV256*BO256/($K$5*1000))*(BV256*BO256/($K$5*1000)))</f>
        <v>0</v>
      </c>
      <c r="S256">
        <f>J256*(1000-(1000*0.61365*exp(17.502*W256/(240.97+W256))/(BO256+BP256)+BJ256)/2)/(1000*0.61365*exp(17.502*W256/(240.97+W256))/(BO256+BP256)-BJ256)</f>
        <v>0</v>
      </c>
      <c r="T256">
        <f>1/((BC256+1)/(Q256/1.6)+1/(R256/1.37)) + BC256/((BC256+1)/(Q256/1.6) + BC256/(R256/1.37))</f>
        <v>0</v>
      </c>
      <c r="U256">
        <f>(AX256*BA256)</f>
        <v>0</v>
      </c>
      <c r="V256">
        <f>(BQ256+(U256+2*0.95*5.67E-8*(((BQ256+$B$7)+273)^4-(BQ256+273)^4)-44100*J256)/(1.84*29.3*R256+8*0.95*5.67E-8*(BQ256+273)^3))</f>
        <v>0</v>
      </c>
      <c r="W256">
        <f>($C$7*BR256+$D$7*BS256+$E$7*V256)</f>
        <v>0</v>
      </c>
      <c r="X256">
        <f>0.61365*exp(17.502*W256/(240.97+W256))</f>
        <v>0</v>
      </c>
      <c r="Y256">
        <f>(Z256/AA256*100)</f>
        <v>0</v>
      </c>
      <c r="Z256">
        <f>BJ256*(BO256+BP256)/1000</f>
        <v>0</v>
      </c>
      <c r="AA256">
        <f>0.61365*exp(17.502*BQ256/(240.97+BQ256))</f>
        <v>0</v>
      </c>
      <c r="AB256">
        <f>(X256-BJ256*(BO256+BP256)/1000)</f>
        <v>0</v>
      </c>
      <c r="AC256">
        <f>(-J256*44100)</f>
        <v>0</v>
      </c>
      <c r="AD256">
        <f>2*29.3*R256*0.92*(BQ256-W256)</f>
        <v>0</v>
      </c>
      <c r="AE256">
        <f>2*0.95*5.67E-8*(((BQ256+$B$7)+273)^4-(W256+273)^4)</f>
        <v>0</v>
      </c>
      <c r="AF256">
        <f>U256+AE256+AC256+AD256</f>
        <v>0</v>
      </c>
      <c r="AG256">
        <f>BN256*AU256*(BI256-BH256*(1000-AU256*BK256)/(1000-AU256*BJ256))/(100*BB256)</f>
        <v>0</v>
      </c>
      <c r="AH256">
        <f>1000*BN256*AU256*(BJ256-BK256)/(100*BB256*(1000-AU256*BJ256))</f>
        <v>0</v>
      </c>
      <c r="AI256">
        <f>(AJ256 - AK256 - BO256*1E3/(8.314*(BQ256+273.15)) * AM256/BN256 * AL256) * BN256/(100*BB256) * (1000 - BK256)/1000</f>
        <v>0</v>
      </c>
      <c r="AJ256">
        <v>783.9317073455526</v>
      </c>
      <c r="AK256">
        <v>762.8780060606059</v>
      </c>
      <c r="AL256">
        <v>3.358016857061244</v>
      </c>
      <c r="AM256">
        <v>63.74903472312772</v>
      </c>
      <c r="AN256">
        <f>(AP256 - AO256 + BO256*1E3/(8.314*(BQ256+273.15)) * AR256/BN256 * AQ256) * BN256/(100*BB256) * 1000/(1000 - AP256)</f>
        <v>0</v>
      </c>
      <c r="AO256">
        <v>9.055962142165884</v>
      </c>
      <c r="AP256">
        <v>9.378811696969693</v>
      </c>
      <c r="AQ256">
        <v>2.019227669946395E-05</v>
      </c>
      <c r="AR256">
        <v>101.983239414424</v>
      </c>
      <c r="AS256">
        <v>2</v>
      </c>
      <c r="AT256">
        <v>0</v>
      </c>
      <c r="AU256">
        <f>IF(AS256*$H$13&gt;=AW256,1.0,(AW256/(AW256-AS256*$H$13)))</f>
        <v>0</v>
      </c>
      <c r="AV256">
        <f>(AU256-1)*100</f>
        <v>0</v>
      </c>
      <c r="AW256">
        <f>MAX(0,($B$13+$C$13*BV256)/(1+$D$13*BV256)*BO256/(BQ256+273)*$E$13)</f>
        <v>0</v>
      </c>
      <c r="AX256">
        <f>$B$11*BW256+$C$11*BX256+$F$11*CI256*(1-CL256)</f>
        <v>0</v>
      </c>
      <c r="AY256">
        <f>AX256*AZ256</f>
        <v>0</v>
      </c>
      <c r="AZ256">
        <f>($B$11*$D$9+$C$11*$D$9+$F$11*((CV256+CN256)/MAX(CV256+CN256+CW256, 0.1)*$I$9+CW256/MAX(CV256+CN256+CW256, 0.1)*$J$9))/($B$11+$C$11+$F$11)</f>
        <v>0</v>
      </c>
      <c r="BA256">
        <f>($B$11*$K$9+$C$11*$K$9+$F$11*((CV256+CN256)/MAX(CV256+CN256+CW256, 0.1)*$P$9+CW256/MAX(CV256+CN256+CW256, 0.1)*$Q$9))/($B$11+$C$11+$F$11)</f>
        <v>0</v>
      </c>
      <c r="BB256">
        <v>1.91</v>
      </c>
      <c r="BC256">
        <v>0.5</v>
      </c>
      <c r="BD256" t="s">
        <v>355</v>
      </c>
      <c r="BE256">
        <v>2</v>
      </c>
      <c r="BF256" t="b">
        <v>1</v>
      </c>
      <c r="BG256">
        <v>1679509838.1</v>
      </c>
      <c r="BH256">
        <v>732.3728148148149</v>
      </c>
      <c r="BI256">
        <v>761.4156296296295</v>
      </c>
      <c r="BJ256">
        <v>9.363463333333334</v>
      </c>
      <c r="BK256">
        <v>9.017295185185185</v>
      </c>
      <c r="BL256">
        <v>727.9514444444444</v>
      </c>
      <c r="BM256">
        <v>9.285618518518518</v>
      </c>
      <c r="BN256">
        <v>500.0932962962963</v>
      </c>
      <c r="BO256">
        <v>90.11458518518518</v>
      </c>
      <c r="BP256">
        <v>0.09988524814814816</v>
      </c>
      <c r="BQ256">
        <v>19.02619259259259</v>
      </c>
      <c r="BR256">
        <v>19.99817407407407</v>
      </c>
      <c r="BS256">
        <v>999.9000000000001</v>
      </c>
      <c r="BT256">
        <v>0</v>
      </c>
      <c r="BU256">
        <v>0</v>
      </c>
      <c r="BV256">
        <v>10019.18222222222</v>
      </c>
      <c r="BW256">
        <v>0</v>
      </c>
      <c r="BX256">
        <v>9.326550740740741</v>
      </c>
      <c r="BY256">
        <v>-29.0428</v>
      </c>
      <c r="BZ256">
        <v>739.2952962962963</v>
      </c>
      <c r="CA256">
        <v>768.3443333333335</v>
      </c>
      <c r="CB256">
        <v>0.346168037037037</v>
      </c>
      <c r="CC256">
        <v>761.4156296296295</v>
      </c>
      <c r="CD256">
        <v>9.017295185185185</v>
      </c>
      <c r="CE256">
        <v>0.8437845185185184</v>
      </c>
      <c r="CF256">
        <v>0.8125896296296297</v>
      </c>
      <c r="CG256">
        <v>4.466036296296296</v>
      </c>
      <c r="CH256">
        <v>3.929107777777778</v>
      </c>
      <c r="CI256">
        <v>2000.032962962963</v>
      </c>
      <c r="CJ256">
        <v>0.9800033333333333</v>
      </c>
      <c r="CK256">
        <v>0.01999633703703704</v>
      </c>
      <c r="CL256">
        <v>0</v>
      </c>
      <c r="CM256">
        <v>2.021937037037037</v>
      </c>
      <c r="CN256">
        <v>0</v>
      </c>
      <c r="CO256">
        <v>3948.334814814814</v>
      </c>
      <c r="CP256">
        <v>17338.54444444444</v>
      </c>
      <c r="CQ256">
        <v>39.38399999999999</v>
      </c>
      <c r="CR256">
        <v>40.74051851851851</v>
      </c>
      <c r="CS256">
        <v>39.70107407407408</v>
      </c>
      <c r="CT256">
        <v>38.80296296296296</v>
      </c>
      <c r="CU256">
        <v>38.49977777777777</v>
      </c>
      <c r="CV256">
        <v>1960.036296296296</v>
      </c>
      <c r="CW256">
        <v>39.99666666666667</v>
      </c>
      <c r="CX256">
        <v>0</v>
      </c>
      <c r="CY256">
        <v>1679509875.3</v>
      </c>
      <c r="CZ256">
        <v>0</v>
      </c>
      <c r="DA256">
        <v>0</v>
      </c>
      <c r="DB256" t="s">
        <v>356</v>
      </c>
      <c r="DC256">
        <v>1679454360.5</v>
      </c>
      <c r="DD256">
        <v>1679454360.5</v>
      </c>
      <c r="DE256">
        <v>0</v>
      </c>
      <c r="DF256">
        <v>-0.152</v>
      </c>
      <c r="DG256">
        <v>-0.046</v>
      </c>
      <c r="DH256">
        <v>3.296</v>
      </c>
      <c r="DI256">
        <v>0.35</v>
      </c>
      <c r="DJ256">
        <v>420</v>
      </c>
      <c r="DK256">
        <v>24</v>
      </c>
      <c r="DL256">
        <v>0.27</v>
      </c>
      <c r="DM256">
        <v>0.09</v>
      </c>
      <c r="DN256">
        <v>-29.026625</v>
      </c>
      <c r="DO256">
        <v>-0.4568780487803762</v>
      </c>
      <c r="DP256">
        <v>0.06790319856236511</v>
      </c>
      <c r="DQ256">
        <v>0</v>
      </c>
      <c r="DR256">
        <v>0.357313925</v>
      </c>
      <c r="DS256">
        <v>-0.1895113058161364</v>
      </c>
      <c r="DT256">
        <v>0.01987360796054342</v>
      </c>
      <c r="DU256">
        <v>0</v>
      </c>
      <c r="DV256">
        <v>0</v>
      </c>
      <c r="DW256">
        <v>2</v>
      </c>
      <c r="DX256" t="s">
        <v>397</v>
      </c>
      <c r="DY256">
        <v>2.98025</v>
      </c>
      <c r="DZ256">
        <v>2.7283</v>
      </c>
      <c r="EA256">
        <v>0.129984</v>
      </c>
      <c r="EB256">
        <v>0.134584</v>
      </c>
      <c r="EC256">
        <v>0.054068</v>
      </c>
      <c r="ED256">
        <v>0.053217</v>
      </c>
      <c r="EE256">
        <v>26127.2</v>
      </c>
      <c r="EF256">
        <v>25654.4</v>
      </c>
      <c r="EG256">
        <v>30557.8</v>
      </c>
      <c r="EH256">
        <v>29888.1</v>
      </c>
      <c r="EI256">
        <v>39902.7</v>
      </c>
      <c r="EJ256">
        <v>37274.2</v>
      </c>
      <c r="EK256">
        <v>46734.2</v>
      </c>
      <c r="EL256">
        <v>44442.9</v>
      </c>
      <c r="EM256">
        <v>1.88145</v>
      </c>
      <c r="EN256">
        <v>1.85968</v>
      </c>
      <c r="EO256">
        <v>0.0488646</v>
      </c>
      <c r="EP256">
        <v>0</v>
      </c>
      <c r="EQ256">
        <v>19.1995</v>
      </c>
      <c r="ER256">
        <v>999.9</v>
      </c>
      <c r="ES256">
        <v>35.6</v>
      </c>
      <c r="ET256">
        <v>30.3</v>
      </c>
      <c r="EU256">
        <v>17.1217</v>
      </c>
      <c r="EV256">
        <v>63.5011</v>
      </c>
      <c r="EW256">
        <v>23.129</v>
      </c>
      <c r="EX256">
        <v>1</v>
      </c>
      <c r="EY256">
        <v>-0.0613643</v>
      </c>
      <c r="EZ256">
        <v>4.75262</v>
      </c>
      <c r="FA256">
        <v>20.1426</v>
      </c>
      <c r="FB256">
        <v>5.22882</v>
      </c>
      <c r="FC256">
        <v>11.9718</v>
      </c>
      <c r="FD256">
        <v>4.97045</v>
      </c>
      <c r="FE256">
        <v>3.2894</v>
      </c>
      <c r="FF256">
        <v>9999</v>
      </c>
      <c r="FG256">
        <v>9999</v>
      </c>
      <c r="FH256">
        <v>9999</v>
      </c>
      <c r="FI256">
        <v>999.9</v>
      </c>
      <c r="FJ256">
        <v>4.97291</v>
      </c>
      <c r="FK256">
        <v>1.87703</v>
      </c>
      <c r="FL256">
        <v>1.87515</v>
      </c>
      <c r="FM256">
        <v>1.87793</v>
      </c>
      <c r="FN256">
        <v>1.87466</v>
      </c>
      <c r="FO256">
        <v>1.87832</v>
      </c>
      <c r="FP256">
        <v>1.87533</v>
      </c>
      <c r="FQ256">
        <v>1.87653</v>
      </c>
      <c r="FR256">
        <v>0</v>
      </c>
      <c r="FS256">
        <v>0</v>
      </c>
      <c r="FT256">
        <v>0</v>
      </c>
      <c r="FU256">
        <v>0</v>
      </c>
      <c r="FV256" t="s">
        <v>358</v>
      </c>
      <c r="FW256" t="s">
        <v>359</v>
      </c>
      <c r="FX256" t="s">
        <v>360</v>
      </c>
      <c r="FY256" t="s">
        <v>360</v>
      </c>
      <c r="FZ256" t="s">
        <v>360</v>
      </c>
      <c r="GA256" t="s">
        <v>360</v>
      </c>
      <c r="GB256">
        <v>0</v>
      </c>
      <c r="GC256">
        <v>100</v>
      </c>
      <c r="GD256">
        <v>100</v>
      </c>
      <c r="GE256">
        <v>4.484</v>
      </c>
      <c r="GF256">
        <v>0.0781</v>
      </c>
      <c r="GG256">
        <v>1.972114183739502</v>
      </c>
      <c r="GH256">
        <v>0.004449671774874308</v>
      </c>
      <c r="GI256">
        <v>-1.829466635312074E-06</v>
      </c>
      <c r="GJ256">
        <v>4.661545964856727E-10</v>
      </c>
      <c r="GK256">
        <v>0.005649818396270764</v>
      </c>
      <c r="GL256">
        <v>0.003047750899037379</v>
      </c>
      <c r="GM256">
        <v>0.0005145890388989142</v>
      </c>
      <c r="GN256">
        <v>-5.930110997495773E-07</v>
      </c>
      <c r="GO256">
        <v>0</v>
      </c>
      <c r="GP256">
        <v>2134</v>
      </c>
      <c r="GQ256">
        <v>1</v>
      </c>
      <c r="GR256">
        <v>23</v>
      </c>
      <c r="GS256">
        <v>924.8</v>
      </c>
      <c r="GT256">
        <v>924.8</v>
      </c>
      <c r="GU256">
        <v>1.84082</v>
      </c>
      <c r="GV256">
        <v>2.55127</v>
      </c>
      <c r="GW256">
        <v>1.39893</v>
      </c>
      <c r="GX256">
        <v>2.34131</v>
      </c>
      <c r="GY256">
        <v>1.44897</v>
      </c>
      <c r="GZ256">
        <v>2.44141</v>
      </c>
      <c r="HA256">
        <v>36.4814</v>
      </c>
      <c r="HB256">
        <v>24.0175</v>
      </c>
      <c r="HC256">
        <v>18</v>
      </c>
      <c r="HD256">
        <v>490.162</v>
      </c>
      <c r="HE256">
        <v>447.773</v>
      </c>
      <c r="HF256">
        <v>13.4516</v>
      </c>
      <c r="HG256">
        <v>26.0458</v>
      </c>
      <c r="HH256">
        <v>29.9982</v>
      </c>
      <c r="HI256">
        <v>25.9204</v>
      </c>
      <c r="HJ256">
        <v>25.9971</v>
      </c>
      <c r="HK256">
        <v>36.9678</v>
      </c>
      <c r="HL256">
        <v>43.9986</v>
      </c>
      <c r="HM256">
        <v>50.0625</v>
      </c>
      <c r="HN256">
        <v>13.475</v>
      </c>
      <c r="HO256">
        <v>807.573</v>
      </c>
      <c r="HP256">
        <v>9.07316</v>
      </c>
      <c r="HQ256">
        <v>101.007</v>
      </c>
      <c r="HR256">
        <v>102.198</v>
      </c>
    </row>
    <row r="257" spans="1:226">
      <c r="A257">
        <v>241</v>
      </c>
      <c r="B257">
        <v>1679509850.6</v>
      </c>
      <c r="C257">
        <v>4594.5</v>
      </c>
      <c r="D257" t="s">
        <v>842</v>
      </c>
      <c r="E257" t="s">
        <v>843</v>
      </c>
      <c r="F257">
        <v>5</v>
      </c>
      <c r="G257" t="s">
        <v>353</v>
      </c>
      <c r="H257" t="s">
        <v>747</v>
      </c>
      <c r="I257">
        <v>1679509842.814285</v>
      </c>
      <c r="J257">
        <f>(K257)/1000</f>
        <v>0</v>
      </c>
      <c r="K257">
        <f>IF(BF257, AN257, AH257)</f>
        <v>0</v>
      </c>
      <c r="L257">
        <f>IF(BF257, AI257, AG257)</f>
        <v>0</v>
      </c>
      <c r="M257">
        <f>BH257 - IF(AU257&gt;1, L257*BB257*100.0/(AW257*BV257), 0)</f>
        <v>0</v>
      </c>
      <c r="N257">
        <f>((T257-J257/2)*M257-L257)/(T257+J257/2)</f>
        <v>0</v>
      </c>
      <c r="O257">
        <f>N257*(BO257+BP257)/1000.0</f>
        <v>0</v>
      </c>
      <c r="P257">
        <f>(BH257 - IF(AU257&gt;1, L257*BB257*100.0/(AW257*BV257), 0))*(BO257+BP257)/1000.0</f>
        <v>0</v>
      </c>
      <c r="Q257">
        <f>2.0/((1/S257-1/R257)+SIGN(S257)*SQRT((1/S257-1/R257)*(1/S257-1/R257) + 4*BC257/((BC257+1)*(BC257+1))*(2*1/S257*1/R257-1/R257*1/R257)))</f>
        <v>0</v>
      </c>
      <c r="R257">
        <f>IF(LEFT(BD257,1)&lt;&gt;"0",IF(LEFT(BD257,1)="1",3.0,BE257),$D$5+$E$5*(BV257*BO257/($K$5*1000))+$F$5*(BV257*BO257/($K$5*1000))*MAX(MIN(BB257,$J$5),$I$5)*MAX(MIN(BB257,$J$5),$I$5)+$G$5*MAX(MIN(BB257,$J$5),$I$5)*(BV257*BO257/($K$5*1000))+$H$5*(BV257*BO257/($K$5*1000))*(BV257*BO257/($K$5*1000)))</f>
        <v>0</v>
      </c>
      <c r="S257">
        <f>J257*(1000-(1000*0.61365*exp(17.502*W257/(240.97+W257))/(BO257+BP257)+BJ257)/2)/(1000*0.61365*exp(17.502*W257/(240.97+W257))/(BO257+BP257)-BJ257)</f>
        <v>0</v>
      </c>
      <c r="T257">
        <f>1/((BC257+1)/(Q257/1.6)+1/(R257/1.37)) + BC257/((BC257+1)/(Q257/1.6) + BC257/(R257/1.37))</f>
        <v>0</v>
      </c>
      <c r="U257">
        <f>(AX257*BA257)</f>
        <v>0</v>
      </c>
      <c r="V257">
        <f>(BQ257+(U257+2*0.95*5.67E-8*(((BQ257+$B$7)+273)^4-(BQ257+273)^4)-44100*J257)/(1.84*29.3*R257+8*0.95*5.67E-8*(BQ257+273)^3))</f>
        <v>0</v>
      </c>
      <c r="W257">
        <f>($C$7*BR257+$D$7*BS257+$E$7*V257)</f>
        <v>0</v>
      </c>
      <c r="X257">
        <f>0.61365*exp(17.502*W257/(240.97+W257))</f>
        <v>0</v>
      </c>
      <c r="Y257">
        <f>(Z257/AA257*100)</f>
        <v>0</v>
      </c>
      <c r="Z257">
        <f>BJ257*(BO257+BP257)/1000</f>
        <v>0</v>
      </c>
      <c r="AA257">
        <f>0.61365*exp(17.502*BQ257/(240.97+BQ257))</f>
        <v>0</v>
      </c>
      <c r="AB257">
        <f>(X257-BJ257*(BO257+BP257)/1000)</f>
        <v>0</v>
      </c>
      <c r="AC257">
        <f>(-J257*44100)</f>
        <v>0</v>
      </c>
      <c r="AD257">
        <f>2*29.3*R257*0.92*(BQ257-W257)</f>
        <v>0</v>
      </c>
      <c r="AE257">
        <f>2*0.95*5.67E-8*(((BQ257+$B$7)+273)^4-(W257+273)^4)</f>
        <v>0</v>
      </c>
      <c r="AF257">
        <f>U257+AE257+AC257+AD257</f>
        <v>0</v>
      </c>
      <c r="AG257">
        <f>BN257*AU257*(BI257-BH257*(1000-AU257*BK257)/(1000-AU257*BJ257))/(100*BB257)</f>
        <v>0</v>
      </c>
      <c r="AH257">
        <f>1000*BN257*AU257*(BJ257-BK257)/(100*BB257*(1000-AU257*BJ257))</f>
        <v>0</v>
      </c>
      <c r="AI257">
        <f>(AJ257 - AK257 - BO257*1E3/(8.314*(BQ257+273.15)) * AM257/BN257 * AL257) * BN257/(100*BB257) * (1000 - BK257)/1000</f>
        <v>0</v>
      </c>
      <c r="AJ257">
        <v>799.7441703111266</v>
      </c>
      <c r="AK257">
        <v>779.271151515151</v>
      </c>
      <c r="AL257">
        <v>3.256611662683817</v>
      </c>
      <c r="AM257">
        <v>63.74903472312772</v>
      </c>
      <c r="AN257">
        <f>(AP257 - AO257 + BO257*1E3/(8.314*(BQ257+273.15)) * AR257/BN257 * AQ257) * BN257/(100*BB257) * 1000/(1000 - AP257)</f>
        <v>0</v>
      </c>
      <c r="AO257">
        <v>9.063335475329458</v>
      </c>
      <c r="AP257">
        <v>9.399299636363635</v>
      </c>
      <c r="AQ257">
        <v>0.001894255733804411</v>
      </c>
      <c r="AR257">
        <v>101.983239414424</v>
      </c>
      <c r="AS257">
        <v>2</v>
      </c>
      <c r="AT257">
        <v>0</v>
      </c>
      <c r="AU257">
        <f>IF(AS257*$H$13&gt;=AW257,1.0,(AW257/(AW257-AS257*$H$13)))</f>
        <v>0</v>
      </c>
      <c r="AV257">
        <f>(AU257-1)*100</f>
        <v>0</v>
      </c>
      <c r="AW257">
        <f>MAX(0,($B$13+$C$13*BV257)/(1+$D$13*BV257)*BO257/(BQ257+273)*$E$13)</f>
        <v>0</v>
      </c>
      <c r="AX257">
        <f>$B$11*BW257+$C$11*BX257+$F$11*CI257*(1-CL257)</f>
        <v>0</v>
      </c>
      <c r="AY257">
        <f>AX257*AZ257</f>
        <v>0</v>
      </c>
      <c r="AZ257">
        <f>($B$11*$D$9+$C$11*$D$9+$F$11*((CV257+CN257)/MAX(CV257+CN257+CW257, 0.1)*$I$9+CW257/MAX(CV257+CN257+CW257, 0.1)*$J$9))/($B$11+$C$11+$F$11)</f>
        <v>0</v>
      </c>
      <c r="BA257">
        <f>($B$11*$K$9+$C$11*$K$9+$F$11*((CV257+CN257)/MAX(CV257+CN257+CW257, 0.1)*$P$9+CW257/MAX(CV257+CN257+CW257, 0.1)*$Q$9))/($B$11+$C$11+$F$11)</f>
        <v>0</v>
      </c>
      <c r="BB257">
        <v>1.91</v>
      </c>
      <c r="BC257">
        <v>0.5</v>
      </c>
      <c r="BD257" t="s">
        <v>355</v>
      </c>
      <c r="BE257">
        <v>2</v>
      </c>
      <c r="BF257" t="b">
        <v>1</v>
      </c>
      <c r="BG257">
        <v>1679509842.814285</v>
      </c>
      <c r="BH257">
        <v>748.0271071428571</v>
      </c>
      <c r="BI257">
        <v>776.8304999999999</v>
      </c>
      <c r="BJ257">
        <v>9.373364285714285</v>
      </c>
      <c r="BK257">
        <v>9.037711785714285</v>
      </c>
      <c r="BL257">
        <v>743.5664285714284</v>
      </c>
      <c r="BM257">
        <v>9.295399285714286</v>
      </c>
      <c r="BN257">
        <v>500.0882857142857</v>
      </c>
      <c r="BO257">
        <v>90.11326428571429</v>
      </c>
      <c r="BP257">
        <v>0.1000181928571428</v>
      </c>
      <c r="BQ257">
        <v>19.02541071428572</v>
      </c>
      <c r="BR257">
        <v>19.99966428571429</v>
      </c>
      <c r="BS257">
        <v>999.9000000000002</v>
      </c>
      <c r="BT257">
        <v>0</v>
      </c>
      <c r="BU257">
        <v>0</v>
      </c>
      <c r="BV257">
        <v>10011.55928571429</v>
      </c>
      <c r="BW257">
        <v>0</v>
      </c>
      <c r="BX257">
        <v>9.329122857142858</v>
      </c>
      <c r="BY257">
        <v>-28.80335357142857</v>
      </c>
      <c r="BZ257">
        <v>755.1051428571428</v>
      </c>
      <c r="CA257">
        <v>783.9155357142857</v>
      </c>
      <c r="CB257">
        <v>0.3356538214285715</v>
      </c>
      <c r="CC257">
        <v>776.8304999999999</v>
      </c>
      <c r="CD257">
        <v>9.037711785714285</v>
      </c>
      <c r="CE257">
        <v>0.8446644285714286</v>
      </c>
      <c r="CF257">
        <v>0.8144175714285714</v>
      </c>
      <c r="CG257">
        <v>4.480911785714286</v>
      </c>
      <c r="CH257">
        <v>3.961061428571429</v>
      </c>
      <c r="CI257">
        <v>2000.021428571429</v>
      </c>
      <c r="CJ257">
        <v>0.9800064642857144</v>
      </c>
      <c r="CK257">
        <v>0.01999315357142857</v>
      </c>
      <c r="CL257">
        <v>0</v>
      </c>
      <c r="CM257">
        <v>2.042864285714286</v>
      </c>
      <c r="CN257">
        <v>0</v>
      </c>
      <c r="CO257">
        <v>3948.054642857143</v>
      </c>
      <c r="CP257">
        <v>17338.46785714286</v>
      </c>
      <c r="CQ257">
        <v>39.35464285714285</v>
      </c>
      <c r="CR257">
        <v>40.66942857142856</v>
      </c>
      <c r="CS257">
        <v>39.66482142857142</v>
      </c>
      <c r="CT257">
        <v>38.72075</v>
      </c>
      <c r="CU257">
        <v>38.44839285714286</v>
      </c>
      <c r="CV257">
        <v>1960.031428571428</v>
      </c>
      <c r="CW257">
        <v>39.99</v>
      </c>
      <c r="CX257">
        <v>0</v>
      </c>
      <c r="CY257">
        <v>1679509880.7</v>
      </c>
      <c r="CZ257">
        <v>0</v>
      </c>
      <c r="DA257">
        <v>0</v>
      </c>
      <c r="DB257" t="s">
        <v>356</v>
      </c>
      <c r="DC257">
        <v>1679454360.5</v>
      </c>
      <c r="DD257">
        <v>1679454360.5</v>
      </c>
      <c r="DE257">
        <v>0</v>
      </c>
      <c r="DF257">
        <v>-0.152</v>
      </c>
      <c r="DG257">
        <v>-0.046</v>
      </c>
      <c r="DH257">
        <v>3.296</v>
      </c>
      <c r="DI257">
        <v>0.35</v>
      </c>
      <c r="DJ257">
        <v>420</v>
      </c>
      <c r="DK257">
        <v>24</v>
      </c>
      <c r="DL257">
        <v>0.27</v>
      </c>
      <c r="DM257">
        <v>0.09</v>
      </c>
      <c r="DN257">
        <v>-28.88000487804878</v>
      </c>
      <c r="DO257">
        <v>2.232209059233418</v>
      </c>
      <c r="DP257">
        <v>0.3102726817645657</v>
      </c>
      <c r="DQ257">
        <v>0</v>
      </c>
      <c r="DR257">
        <v>0.3444318292682927</v>
      </c>
      <c r="DS257">
        <v>-0.1810484529616718</v>
      </c>
      <c r="DT257">
        <v>0.02045181323812019</v>
      </c>
      <c r="DU257">
        <v>0</v>
      </c>
      <c r="DV257">
        <v>0</v>
      </c>
      <c r="DW257">
        <v>2</v>
      </c>
      <c r="DX257" t="s">
        <v>397</v>
      </c>
      <c r="DY257">
        <v>2.98033</v>
      </c>
      <c r="DZ257">
        <v>2.72862</v>
      </c>
      <c r="EA257">
        <v>0.13183</v>
      </c>
      <c r="EB257">
        <v>0.136358</v>
      </c>
      <c r="EC257">
        <v>0.054152</v>
      </c>
      <c r="ED257">
        <v>0.0531621</v>
      </c>
      <c r="EE257">
        <v>26071.9</v>
      </c>
      <c r="EF257">
        <v>25602</v>
      </c>
      <c r="EG257">
        <v>30557.9</v>
      </c>
      <c r="EH257">
        <v>29888.3</v>
      </c>
      <c r="EI257">
        <v>39899.5</v>
      </c>
      <c r="EJ257">
        <v>37276.9</v>
      </c>
      <c r="EK257">
        <v>46734.5</v>
      </c>
      <c r="EL257">
        <v>44443.3</v>
      </c>
      <c r="EM257">
        <v>1.88168</v>
      </c>
      <c r="EN257">
        <v>1.8594</v>
      </c>
      <c r="EO257">
        <v>0.0483766</v>
      </c>
      <c r="EP257">
        <v>0</v>
      </c>
      <c r="EQ257">
        <v>19.1966</v>
      </c>
      <c r="ER257">
        <v>999.9</v>
      </c>
      <c r="ES257">
        <v>35.5</v>
      </c>
      <c r="ET257">
        <v>30.3</v>
      </c>
      <c r="EU257">
        <v>17.0768</v>
      </c>
      <c r="EV257">
        <v>63.6311</v>
      </c>
      <c r="EW257">
        <v>23.109</v>
      </c>
      <c r="EX257">
        <v>1</v>
      </c>
      <c r="EY257">
        <v>-0.0605844</v>
      </c>
      <c r="EZ257">
        <v>4.91453</v>
      </c>
      <c r="FA257">
        <v>20.1379</v>
      </c>
      <c r="FB257">
        <v>5.22912</v>
      </c>
      <c r="FC257">
        <v>11.9724</v>
      </c>
      <c r="FD257">
        <v>4.9705</v>
      </c>
      <c r="FE257">
        <v>3.2895</v>
      </c>
      <c r="FF257">
        <v>9999</v>
      </c>
      <c r="FG257">
        <v>9999</v>
      </c>
      <c r="FH257">
        <v>9999</v>
      </c>
      <c r="FI257">
        <v>999.9</v>
      </c>
      <c r="FJ257">
        <v>4.97292</v>
      </c>
      <c r="FK257">
        <v>1.87704</v>
      </c>
      <c r="FL257">
        <v>1.87515</v>
      </c>
      <c r="FM257">
        <v>1.87796</v>
      </c>
      <c r="FN257">
        <v>1.87468</v>
      </c>
      <c r="FO257">
        <v>1.87833</v>
      </c>
      <c r="FP257">
        <v>1.87536</v>
      </c>
      <c r="FQ257">
        <v>1.87653</v>
      </c>
      <c r="FR257">
        <v>0</v>
      </c>
      <c r="FS257">
        <v>0</v>
      </c>
      <c r="FT257">
        <v>0</v>
      </c>
      <c r="FU257">
        <v>0</v>
      </c>
      <c r="FV257" t="s">
        <v>358</v>
      </c>
      <c r="FW257" t="s">
        <v>359</v>
      </c>
      <c r="FX257" t="s">
        <v>360</v>
      </c>
      <c r="FY257" t="s">
        <v>360</v>
      </c>
      <c r="FZ257" t="s">
        <v>360</v>
      </c>
      <c r="GA257" t="s">
        <v>360</v>
      </c>
      <c r="GB257">
        <v>0</v>
      </c>
      <c r="GC257">
        <v>100</v>
      </c>
      <c r="GD257">
        <v>100</v>
      </c>
      <c r="GE257">
        <v>4.524</v>
      </c>
      <c r="GF257">
        <v>0.07829999999999999</v>
      </c>
      <c r="GG257">
        <v>1.972114183739502</v>
      </c>
      <c r="GH257">
        <v>0.004449671774874308</v>
      </c>
      <c r="GI257">
        <v>-1.829466635312074E-06</v>
      </c>
      <c r="GJ257">
        <v>4.661545964856727E-10</v>
      </c>
      <c r="GK257">
        <v>0.005649818396270764</v>
      </c>
      <c r="GL257">
        <v>0.003047750899037379</v>
      </c>
      <c r="GM257">
        <v>0.0005145890388989142</v>
      </c>
      <c r="GN257">
        <v>-5.930110997495773E-07</v>
      </c>
      <c r="GO257">
        <v>0</v>
      </c>
      <c r="GP257">
        <v>2134</v>
      </c>
      <c r="GQ257">
        <v>1</v>
      </c>
      <c r="GR257">
        <v>23</v>
      </c>
      <c r="GS257">
        <v>924.8</v>
      </c>
      <c r="GT257">
        <v>924.8</v>
      </c>
      <c r="GU257">
        <v>1.875</v>
      </c>
      <c r="GV257">
        <v>2.54517</v>
      </c>
      <c r="GW257">
        <v>1.39893</v>
      </c>
      <c r="GX257">
        <v>2.34131</v>
      </c>
      <c r="GY257">
        <v>1.44897</v>
      </c>
      <c r="GZ257">
        <v>2.47437</v>
      </c>
      <c r="HA257">
        <v>36.4814</v>
      </c>
      <c r="HB257">
        <v>24.0175</v>
      </c>
      <c r="HC257">
        <v>18</v>
      </c>
      <c r="HD257">
        <v>490.271</v>
      </c>
      <c r="HE257">
        <v>447.593</v>
      </c>
      <c r="HF257">
        <v>13.4876</v>
      </c>
      <c r="HG257">
        <v>26.0436</v>
      </c>
      <c r="HH257">
        <v>29.9998</v>
      </c>
      <c r="HI257">
        <v>25.9185</v>
      </c>
      <c r="HJ257">
        <v>25.9958</v>
      </c>
      <c r="HK257">
        <v>37.5864</v>
      </c>
      <c r="HL257">
        <v>43.9986</v>
      </c>
      <c r="HM257">
        <v>49.6816</v>
      </c>
      <c r="HN257">
        <v>13.4747</v>
      </c>
      <c r="HO257">
        <v>820.949</v>
      </c>
      <c r="HP257">
        <v>9.07316</v>
      </c>
      <c r="HQ257">
        <v>101.007</v>
      </c>
      <c r="HR257">
        <v>102.198</v>
      </c>
    </row>
    <row r="258" spans="1:226">
      <c r="A258">
        <v>242</v>
      </c>
      <c r="B258">
        <v>1679509855.6</v>
      </c>
      <c r="C258">
        <v>4599.5</v>
      </c>
      <c r="D258" t="s">
        <v>844</v>
      </c>
      <c r="E258" t="s">
        <v>845</v>
      </c>
      <c r="F258">
        <v>5</v>
      </c>
      <c r="G258" t="s">
        <v>353</v>
      </c>
      <c r="H258" t="s">
        <v>747</v>
      </c>
      <c r="I258">
        <v>1679509848.1</v>
      </c>
      <c r="J258">
        <f>(K258)/1000</f>
        <v>0</v>
      </c>
      <c r="K258">
        <f>IF(BF258, AN258, AH258)</f>
        <v>0</v>
      </c>
      <c r="L258">
        <f>IF(BF258, AI258, AG258)</f>
        <v>0</v>
      </c>
      <c r="M258">
        <f>BH258 - IF(AU258&gt;1, L258*BB258*100.0/(AW258*BV258), 0)</f>
        <v>0</v>
      </c>
      <c r="N258">
        <f>((T258-J258/2)*M258-L258)/(T258+J258/2)</f>
        <v>0</v>
      </c>
      <c r="O258">
        <f>N258*(BO258+BP258)/1000.0</f>
        <v>0</v>
      </c>
      <c r="P258">
        <f>(BH258 - IF(AU258&gt;1, L258*BB258*100.0/(AW258*BV258), 0))*(BO258+BP258)/1000.0</f>
        <v>0</v>
      </c>
      <c r="Q258">
        <f>2.0/((1/S258-1/R258)+SIGN(S258)*SQRT((1/S258-1/R258)*(1/S258-1/R258) + 4*BC258/((BC258+1)*(BC258+1))*(2*1/S258*1/R258-1/R258*1/R258)))</f>
        <v>0</v>
      </c>
      <c r="R258">
        <f>IF(LEFT(BD258,1)&lt;&gt;"0",IF(LEFT(BD258,1)="1",3.0,BE258),$D$5+$E$5*(BV258*BO258/($K$5*1000))+$F$5*(BV258*BO258/($K$5*1000))*MAX(MIN(BB258,$J$5),$I$5)*MAX(MIN(BB258,$J$5),$I$5)+$G$5*MAX(MIN(BB258,$J$5),$I$5)*(BV258*BO258/($K$5*1000))+$H$5*(BV258*BO258/($K$5*1000))*(BV258*BO258/($K$5*1000)))</f>
        <v>0</v>
      </c>
      <c r="S258">
        <f>J258*(1000-(1000*0.61365*exp(17.502*W258/(240.97+W258))/(BO258+BP258)+BJ258)/2)/(1000*0.61365*exp(17.502*W258/(240.97+W258))/(BO258+BP258)-BJ258)</f>
        <v>0</v>
      </c>
      <c r="T258">
        <f>1/((BC258+1)/(Q258/1.6)+1/(R258/1.37)) + BC258/((BC258+1)/(Q258/1.6) + BC258/(R258/1.37))</f>
        <v>0</v>
      </c>
      <c r="U258">
        <f>(AX258*BA258)</f>
        <v>0</v>
      </c>
      <c r="V258">
        <f>(BQ258+(U258+2*0.95*5.67E-8*(((BQ258+$B$7)+273)^4-(BQ258+273)^4)-44100*J258)/(1.84*29.3*R258+8*0.95*5.67E-8*(BQ258+273)^3))</f>
        <v>0</v>
      </c>
      <c r="W258">
        <f>($C$7*BR258+$D$7*BS258+$E$7*V258)</f>
        <v>0</v>
      </c>
      <c r="X258">
        <f>0.61365*exp(17.502*W258/(240.97+W258))</f>
        <v>0</v>
      </c>
      <c r="Y258">
        <f>(Z258/AA258*100)</f>
        <v>0</v>
      </c>
      <c r="Z258">
        <f>BJ258*(BO258+BP258)/1000</f>
        <v>0</v>
      </c>
      <c r="AA258">
        <f>0.61365*exp(17.502*BQ258/(240.97+BQ258))</f>
        <v>0</v>
      </c>
      <c r="AB258">
        <f>(X258-BJ258*(BO258+BP258)/1000)</f>
        <v>0</v>
      </c>
      <c r="AC258">
        <f>(-J258*44100)</f>
        <v>0</v>
      </c>
      <c r="AD258">
        <f>2*29.3*R258*0.92*(BQ258-W258)</f>
        <v>0</v>
      </c>
      <c r="AE258">
        <f>2*0.95*5.67E-8*(((BQ258+$B$7)+273)^4-(W258+273)^4)</f>
        <v>0</v>
      </c>
      <c r="AF258">
        <f>U258+AE258+AC258+AD258</f>
        <v>0</v>
      </c>
      <c r="AG258">
        <f>BN258*AU258*(BI258-BH258*(1000-AU258*BK258)/(1000-AU258*BJ258))/(100*BB258)</f>
        <v>0</v>
      </c>
      <c r="AH258">
        <f>1000*BN258*AU258*(BJ258-BK258)/(100*BB258*(1000-AU258*BJ258))</f>
        <v>0</v>
      </c>
      <c r="AI258">
        <f>(AJ258 - AK258 - BO258*1E3/(8.314*(BQ258+273.15)) * AM258/BN258 * AL258) * BN258/(100*BB258) * (1000 - BK258)/1000</f>
        <v>0</v>
      </c>
      <c r="AJ258">
        <v>816.5401357910674</v>
      </c>
      <c r="AK258">
        <v>795.8398909090911</v>
      </c>
      <c r="AL258">
        <v>3.331066956093045</v>
      </c>
      <c r="AM258">
        <v>63.74903472312772</v>
      </c>
      <c r="AN258">
        <f>(AP258 - AO258 + BO258*1E3/(8.314*(BQ258+273.15)) * AR258/BN258 * AQ258) * BN258/(100*BB258) * 1000/(1000 - AP258)</f>
        <v>0</v>
      </c>
      <c r="AO258">
        <v>9.035434174735968</v>
      </c>
      <c r="AP258">
        <v>9.401300666666671</v>
      </c>
      <c r="AQ258">
        <v>1.400428452856607E-05</v>
      </c>
      <c r="AR258">
        <v>101.983239414424</v>
      </c>
      <c r="AS258">
        <v>2</v>
      </c>
      <c r="AT258">
        <v>0</v>
      </c>
      <c r="AU258">
        <f>IF(AS258*$H$13&gt;=AW258,1.0,(AW258/(AW258-AS258*$H$13)))</f>
        <v>0</v>
      </c>
      <c r="AV258">
        <f>(AU258-1)*100</f>
        <v>0</v>
      </c>
      <c r="AW258">
        <f>MAX(0,($B$13+$C$13*BV258)/(1+$D$13*BV258)*BO258/(BQ258+273)*$E$13)</f>
        <v>0</v>
      </c>
      <c r="AX258">
        <f>$B$11*BW258+$C$11*BX258+$F$11*CI258*(1-CL258)</f>
        <v>0</v>
      </c>
      <c r="AY258">
        <f>AX258*AZ258</f>
        <v>0</v>
      </c>
      <c r="AZ258">
        <f>($B$11*$D$9+$C$11*$D$9+$F$11*((CV258+CN258)/MAX(CV258+CN258+CW258, 0.1)*$I$9+CW258/MAX(CV258+CN258+CW258, 0.1)*$J$9))/($B$11+$C$11+$F$11)</f>
        <v>0</v>
      </c>
      <c r="BA258">
        <f>($B$11*$K$9+$C$11*$K$9+$F$11*((CV258+CN258)/MAX(CV258+CN258+CW258, 0.1)*$P$9+CW258/MAX(CV258+CN258+CW258, 0.1)*$Q$9))/($B$11+$C$11+$F$11)</f>
        <v>0</v>
      </c>
      <c r="BB258">
        <v>1.91</v>
      </c>
      <c r="BC258">
        <v>0.5</v>
      </c>
      <c r="BD258" t="s">
        <v>355</v>
      </c>
      <c r="BE258">
        <v>2</v>
      </c>
      <c r="BF258" t="b">
        <v>1</v>
      </c>
      <c r="BG258">
        <v>1679509848.1</v>
      </c>
      <c r="BH258">
        <v>765.4392962962962</v>
      </c>
      <c r="BI258">
        <v>794.1361111111111</v>
      </c>
      <c r="BJ258">
        <v>9.387988148148148</v>
      </c>
      <c r="BK258">
        <v>9.049692222222221</v>
      </c>
      <c r="BL258">
        <v>760.9353703703704</v>
      </c>
      <c r="BM258">
        <v>9.309842962962962</v>
      </c>
      <c r="BN258">
        <v>500.0768518518519</v>
      </c>
      <c r="BO258">
        <v>90.11084444444447</v>
      </c>
      <c r="BP258">
        <v>0.1000873592592592</v>
      </c>
      <c r="BQ258">
        <v>19.02654074074074</v>
      </c>
      <c r="BR258">
        <v>20.00275555555556</v>
      </c>
      <c r="BS258">
        <v>999.9000000000001</v>
      </c>
      <c r="BT258">
        <v>0</v>
      </c>
      <c r="BU258">
        <v>0</v>
      </c>
      <c r="BV258">
        <v>9998.912592592593</v>
      </c>
      <c r="BW258">
        <v>0</v>
      </c>
      <c r="BX258">
        <v>9.335745555555556</v>
      </c>
      <c r="BY258">
        <v>-28.69682962962963</v>
      </c>
      <c r="BZ258">
        <v>772.6934444444444</v>
      </c>
      <c r="CA258">
        <v>801.3883333333334</v>
      </c>
      <c r="CB258">
        <v>0.3382976296296296</v>
      </c>
      <c r="CC258">
        <v>794.1361111111111</v>
      </c>
      <c r="CD258">
        <v>9.049692222222221</v>
      </c>
      <c r="CE258">
        <v>0.8459596296296296</v>
      </c>
      <c r="CF258">
        <v>0.8154754444444443</v>
      </c>
      <c r="CG258">
        <v>4.50280074074074</v>
      </c>
      <c r="CH258">
        <v>3.979565185185185</v>
      </c>
      <c r="CI258">
        <v>2000.017777777777</v>
      </c>
      <c r="CJ258">
        <v>0.9800057777777779</v>
      </c>
      <c r="CK258">
        <v>0.01999386296296297</v>
      </c>
      <c r="CL258">
        <v>0</v>
      </c>
      <c r="CM258">
        <v>2.049714814814815</v>
      </c>
      <c r="CN258">
        <v>0</v>
      </c>
      <c r="CO258">
        <v>3947.361481481482</v>
      </c>
      <c r="CP258">
        <v>17338.42962962963</v>
      </c>
      <c r="CQ258">
        <v>39.32603703703703</v>
      </c>
      <c r="CR258">
        <v>40.5877037037037</v>
      </c>
      <c r="CS258">
        <v>39.62470370370369</v>
      </c>
      <c r="CT258">
        <v>38.61322222222222</v>
      </c>
      <c r="CU258">
        <v>38.38629629629629</v>
      </c>
      <c r="CV258">
        <v>1960.027777777778</v>
      </c>
      <c r="CW258">
        <v>39.99</v>
      </c>
      <c r="CX258">
        <v>0</v>
      </c>
      <c r="CY258">
        <v>1679509885.5</v>
      </c>
      <c r="CZ258">
        <v>0</v>
      </c>
      <c r="DA258">
        <v>0</v>
      </c>
      <c r="DB258" t="s">
        <v>356</v>
      </c>
      <c r="DC258">
        <v>1679454360.5</v>
      </c>
      <c r="DD258">
        <v>1679454360.5</v>
      </c>
      <c r="DE258">
        <v>0</v>
      </c>
      <c r="DF258">
        <v>-0.152</v>
      </c>
      <c r="DG258">
        <v>-0.046</v>
      </c>
      <c r="DH258">
        <v>3.296</v>
      </c>
      <c r="DI258">
        <v>0.35</v>
      </c>
      <c r="DJ258">
        <v>420</v>
      </c>
      <c r="DK258">
        <v>24</v>
      </c>
      <c r="DL258">
        <v>0.27</v>
      </c>
      <c r="DM258">
        <v>0.09</v>
      </c>
      <c r="DN258">
        <v>-28.7934</v>
      </c>
      <c r="DO258">
        <v>2.117494076654974</v>
      </c>
      <c r="DP258">
        <v>0.3646045321688265</v>
      </c>
      <c r="DQ258">
        <v>0</v>
      </c>
      <c r="DR258">
        <v>0.342545756097561</v>
      </c>
      <c r="DS258">
        <v>0.01414764459930385</v>
      </c>
      <c r="DT258">
        <v>0.01848670692328249</v>
      </c>
      <c r="DU258">
        <v>1</v>
      </c>
      <c r="DV258">
        <v>1</v>
      </c>
      <c r="DW258">
        <v>2</v>
      </c>
      <c r="DX258" t="s">
        <v>357</v>
      </c>
      <c r="DY258">
        <v>2.98033</v>
      </c>
      <c r="DZ258">
        <v>2.72833</v>
      </c>
      <c r="EA258">
        <v>0.133695</v>
      </c>
      <c r="EB258">
        <v>0.138334</v>
      </c>
      <c r="EC258">
        <v>0.0541532</v>
      </c>
      <c r="ED258">
        <v>0.0531148</v>
      </c>
      <c r="EE258">
        <v>26016.1</v>
      </c>
      <c r="EF258">
        <v>25544.2</v>
      </c>
      <c r="EG258">
        <v>30558.2</v>
      </c>
      <c r="EH258">
        <v>29889.2</v>
      </c>
      <c r="EI258">
        <v>39899.9</v>
      </c>
      <c r="EJ258">
        <v>37280.1</v>
      </c>
      <c r="EK258">
        <v>46734.8</v>
      </c>
      <c r="EL258">
        <v>44444.7</v>
      </c>
      <c r="EM258">
        <v>1.8816</v>
      </c>
      <c r="EN258">
        <v>1.85955</v>
      </c>
      <c r="EO258">
        <v>0.0487715</v>
      </c>
      <c r="EP258">
        <v>0</v>
      </c>
      <c r="EQ258">
        <v>19.1939</v>
      </c>
      <c r="ER258">
        <v>999.9</v>
      </c>
      <c r="ES258">
        <v>35.5</v>
      </c>
      <c r="ET258">
        <v>30.3</v>
      </c>
      <c r="EU258">
        <v>17.0768</v>
      </c>
      <c r="EV258">
        <v>63.7611</v>
      </c>
      <c r="EW258">
        <v>23.1731</v>
      </c>
      <c r="EX258">
        <v>1</v>
      </c>
      <c r="EY258">
        <v>-0.0601448</v>
      </c>
      <c r="EZ258">
        <v>4.99989</v>
      </c>
      <c r="FA258">
        <v>20.1352</v>
      </c>
      <c r="FB258">
        <v>5.22927</v>
      </c>
      <c r="FC258">
        <v>11.9709</v>
      </c>
      <c r="FD258">
        <v>4.97055</v>
      </c>
      <c r="FE258">
        <v>3.2895</v>
      </c>
      <c r="FF258">
        <v>9999</v>
      </c>
      <c r="FG258">
        <v>9999</v>
      </c>
      <c r="FH258">
        <v>9999</v>
      </c>
      <c r="FI258">
        <v>999.9</v>
      </c>
      <c r="FJ258">
        <v>4.9729</v>
      </c>
      <c r="FK258">
        <v>1.8771</v>
      </c>
      <c r="FL258">
        <v>1.87515</v>
      </c>
      <c r="FM258">
        <v>1.87798</v>
      </c>
      <c r="FN258">
        <v>1.87469</v>
      </c>
      <c r="FO258">
        <v>1.87835</v>
      </c>
      <c r="FP258">
        <v>1.87536</v>
      </c>
      <c r="FQ258">
        <v>1.87653</v>
      </c>
      <c r="FR258">
        <v>0</v>
      </c>
      <c r="FS258">
        <v>0</v>
      </c>
      <c r="FT258">
        <v>0</v>
      </c>
      <c r="FU258">
        <v>0</v>
      </c>
      <c r="FV258" t="s">
        <v>358</v>
      </c>
      <c r="FW258" t="s">
        <v>359</v>
      </c>
      <c r="FX258" t="s">
        <v>360</v>
      </c>
      <c r="FY258" t="s">
        <v>360</v>
      </c>
      <c r="FZ258" t="s">
        <v>360</v>
      </c>
      <c r="GA258" t="s">
        <v>360</v>
      </c>
      <c r="GB258">
        <v>0</v>
      </c>
      <c r="GC258">
        <v>100</v>
      </c>
      <c r="GD258">
        <v>100</v>
      </c>
      <c r="GE258">
        <v>4.565</v>
      </c>
      <c r="GF258">
        <v>0.07829999999999999</v>
      </c>
      <c r="GG258">
        <v>1.972114183739502</v>
      </c>
      <c r="GH258">
        <v>0.004449671774874308</v>
      </c>
      <c r="GI258">
        <v>-1.829466635312074E-06</v>
      </c>
      <c r="GJ258">
        <v>4.661545964856727E-10</v>
      </c>
      <c r="GK258">
        <v>0.005649818396270764</v>
      </c>
      <c r="GL258">
        <v>0.003047750899037379</v>
      </c>
      <c r="GM258">
        <v>0.0005145890388989142</v>
      </c>
      <c r="GN258">
        <v>-5.930110997495773E-07</v>
      </c>
      <c r="GO258">
        <v>0</v>
      </c>
      <c r="GP258">
        <v>2134</v>
      </c>
      <c r="GQ258">
        <v>1</v>
      </c>
      <c r="GR258">
        <v>23</v>
      </c>
      <c r="GS258">
        <v>924.9</v>
      </c>
      <c r="GT258">
        <v>924.9</v>
      </c>
      <c r="GU258">
        <v>1.90308</v>
      </c>
      <c r="GV258">
        <v>2.54395</v>
      </c>
      <c r="GW258">
        <v>1.39893</v>
      </c>
      <c r="GX258">
        <v>2.34131</v>
      </c>
      <c r="GY258">
        <v>1.44897</v>
      </c>
      <c r="GZ258">
        <v>2.50244</v>
      </c>
      <c r="HA258">
        <v>36.4814</v>
      </c>
      <c r="HB258">
        <v>24.0175</v>
      </c>
      <c r="HC258">
        <v>18</v>
      </c>
      <c r="HD258">
        <v>490.224</v>
      </c>
      <c r="HE258">
        <v>447.677</v>
      </c>
      <c r="HF258">
        <v>13.495</v>
      </c>
      <c r="HG258">
        <v>26.0416</v>
      </c>
      <c r="HH258">
        <v>30.0004</v>
      </c>
      <c r="HI258">
        <v>25.9176</v>
      </c>
      <c r="HJ258">
        <v>25.9947</v>
      </c>
      <c r="HK258">
        <v>38.217</v>
      </c>
      <c r="HL258">
        <v>43.9986</v>
      </c>
      <c r="HM258">
        <v>49.6816</v>
      </c>
      <c r="HN258">
        <v>13.4839</v>
      </c>
      <c r="HO258">
        <v>841.4059999999999</v>
      </c>
      <c r="HP258">
        <v>9.07316</v>
      </c>
      <c r="HQ258">
        <v>101.008</v>
      </c>
      <c r="HR258">
        <v>102.202</v>
      </c>
    </row>
    <row r="259" spans="1:226">
      <c r="A259">
        <v>243</v>
      </c>
      <c r="B259">
        <v>1679509860.6</v>
      </c>
      <c r="C259">
        <v>4604.5</v>
      </c>
      <c r="D259" t="s">
        <v>846</v>
      </c>
      <c r="E259" t="s">
        <v>847</v>
      </c>
      <c r="F259">
        <v>5</v>
      </c>
      <c r="G259" t="s">
        <v>353</v>
      </c>
      <c r="H259" t="s">
        <v>747</v>
      </c>
      <c r="I259">
        <v>1679509852.814285</v>
      </c>
      <c r="J259">
        <f>(K259)/1000</f>
        <v>0</v>
      </c>
      <c r="K259">
        <f>IF(BF259, AN259, AH259)</f>
        <v>0</v>
      </c>
      <c r="L259">
        <f>IF(BF259, AI259, AG259)</f>
        <v>0</v>
      </c>
      <c r="M259">
        <f>BH259 - IF(AU259&gt;1, L259*BB259*100.0/(AW259*BV259), 0)</f>
        <v>0</v>
      </c>
      <c r="N259">
        <f>((T259-J259/2)*M259-L259)/(T259+J259/2)</f>
        <v>0</v>
      </c>
      <c r="O259">
        <f>N259*(BO259+BP259)/1000.0</f>
        <v>0</v>
      </c>
      <c r="P259">
        <f>(BH259 - IF(AU259&gt;1, L259*BB259*100.0/(AW259*BV259), 0))*(BO259+BP259)/1000.0</f>
        <v>0</v>
      </c>
      <c r="Q259">
        <f>2.0/((1/S259-1/R259)+SIGN(S259)*SQRT((1/S259-1/R259)*(1/S259-1/R259) + 4*BC259/((BC259+1)*(BC259+1))*(2*1/S259*1/R259-1/R259*1/R259)))</f>
        <v>0</v>
      </c>
      <c r="R259">
        <f>IF(LEFT(BD259,1)&lt;&gt;"0",IF(LEFT(BD259,1)="1",3.0,BE259),$D$5+$E$5*(BV259*BO259/($K$5*1000))+$F$5*(BV259*BO259/($K$5*1000))*MAX(MIN(BB259,$J$5),$I$5)*MAX(MIN(BB259,$J$5),$I$5)+$G$5*MAX(MIN(BB259,$J$5),$I$5)*(BV259*BO259/($K$5*1000))+$H$5*(BV259*BO259/($K$5*1000))*(BV259*BO259/($K$5*1000)))</f>
        <v>0</v>
      </c>
      <c r="S259">
        <f>J259*(1000-(1000*0.61365*exp(17.502*W259/(240.97+W259))/(BO259+BP259)+BJ259)/2)/(1000*0.61365*exp(17.502*W259/(240.97+W259))/(BO259+BP259)-BJ259)</f>
        <v>0</v>
      </c>
      <c r="T259">
        <f>1/((BC259+1)/(Q259/1.6)+1/(R259/1.37)) + BC259/((BC259+1)/(Q259/1.6) + BC259/(R259/1.37))</f>
        <v>0</v>
      </c>
      <c r="U259">
        <f>(AX259*BA259)</f>
        <v>0</v>
      </c>
      <c r="V259">
        <f>(BQ259+(U259+2*0.95*5.67E-8*(((BQ259+$B$7)+273)^4-(BQ259+273)^4)-44100*J259)/(1.84*29.3*R259+8*0.95*5.67E-8*(BQ259+273)^3))</f>
        <v>0</v>
      </c>
      <c r="W259">
        <f>($C$7*BR259+$D$7*BS259+$E$7*V259)</f>
        <v>0</v>
      </c>
      <c r="X259">
        <f>0.61365*exp(17.502*W259/(240.97+W259))</f>
        <v>0</v>
      </c>
      <c r="Y259">
        <f>(Z259/AA259*100)</f>
        <v>0</v>
      </c>
      <c r="Z259">
        <f>BJ259*(BO259+BP259)/1000</f>
        <v>0</v>
      </c>
      <c r="AA259">
        <f>0.61365*exp(17.502*BQ259/(240.97+BQ259))</f>
        <v>0</v>
      </c>
      <c r="AB259">
        <f>(X259-BJ259*(BO259+BP259)/1000)</f>
        <v>0</v>
      </c>
      <c r="AC259">
        <f>(-J259*44100)</f>
        <v>0</v>
      </c>
      <c r="AD259">
        <f>2*29.3*R259*0.92*(BQ259-W259)</f>
        <v>0</v>
      </c>
      <c r="AE259">
        <f>2*0.95*5.67E-8*(((BQ259+$B$7)+273)^4-(W259+273)^4)</f>
        <v>0</v>
      </c>
      <c r="AF259">
        <f>U259+AE259+AC259+AD259</f>
        <v>0</v>
      </c>
      <c r="AG259">
        <f>BN259*AU259*(BI259-BH259*(1000-AU259*BK259)/(1000-AU259*BJ259))/(100*BB259)</f>
        <v>0</v>
      </c>
      <c r="AH259">
        <f>1000*BN259*AU259*(BJ259-BK259)/(100*BB259*(1000-AU259*BJ259))</f>
        <v>0</v>
      </c>
      <c r="AI259">
        <f>(AJ259 - AK259 - BO259*1E3/(8.314*(BQ259+273.15)) * AM259/BN259 * AL259) * BN259/(100*BB259) * (1000 - BK259)/1000</f>
        <v>0</v>
      </c>
      <c r="AJ259">
        <v>833.7060291054663</v>
      </c>
      <c r="AK259">
        <v>812.6775212121211</v>
      </c>
      <c r="AL259">
        <v>3.367108468728815</v>
      </c>
      <c r="AM259">
        <v>63.74903472312772</v>
      </c>
      <c r="AN259">
        <f>(AP259 - AO259 + BO259*1E3/(8.314*(BQ259+273.15)) * AR259/BN259 * AQ259) * BN259/(100*BB259) * 1000/(1000 - AP259)</f>
        <v>0</v>
      </c>
      <c r="AO259">
        <v>9.036314514443058</v>
      </c>
      <c r="AP259">
        <v>9.398595272727272</v>
      </c>
      <c r="AQ259">
        <v>-7.367788897263965E-05</v>
      </c>
      <c r="AR259">
        <v>101.983239414424</v>
      </c>
      <c r="AS259">
        <v>2</v>
      </c>
      <c r="AT259">
        <v>0</v>
      </c>
      <c r="AU259">
        <f>IF(AS259*$H$13&gt;=AW259,1.0,(AW259/(AW259-AS259*$H$13)))</f>
        <v>0</v>
      </c>
      <c r="AV259">
        <f>(AU259-1)*100</f>
        <v>0</v>
      </c>
      <c r="AW259">
        <f>MAX(0,($B$13+$C$13*BV259)/(1+$D$13*BV259)*BO259/(BQ259+273)*$E$13)</f>
        <v>0</v>
      </c>
      <c r="AX259">
        <f>$B$11*BW259+$C$11*BX259+$F$11*CI259*(1-CL259)</f>
        <v>0</v>
      </c>
      <c r="AY259">
        <f>AX259*AZ259</f>
        <v>0</v>
      </c>
      <c r="AZ259">
        <f>($B$11*$D$9+$C$11*$D$9+$F$11*((CV259+CN259)/MAX(CV259+CN259+CW259, 0.1)*$I$9+CW259/MAX(CV259+CN259+CW259, 0.1)*$J$9))/($B$11+$C$11+$F$11)</f>
        <v>0</v>
      </c>
      <c r="BA259">
        <f>($B$11*$K$9+$C$11*$K$9+$F$11*((CV259+CN259)/MAX(CV259+CN259+CW259, 0.1)*$P$9+CW259/MAX(CV259+CN259+CW259, 0.1)*$Q$9))/($B$11+$C$11+$F$11)</f>
        <v>0</v>
      </c>
      <c r="BB259">
        <v>1.91</v>
      </c>
      <c r="BC259">
        <v>0.5</v>
      </c>
      <c r="BD259" t="s">
        <v>355</v>
      </c>
      <c r="BE259">
        <v>2</v>
      </c>
      <c r="BF259" t="b">
        <v>1</v>
      </c>
      <c r="BG259">
        <v>1679509852.814285</v>
      </c>
      <c r="BH259">
        <v>780.9346428571429</v>
      </c>
      <c r="BI259">
        <v>809.6767500000002</v>
      </c>
      <c r="BJ259">
        <v>9.397493214285713</v>
      </c>
      <c r="BK259">
        <v>9.045610714285713</v>
      </c>
      <c r="BL259">
        <v>776.3926071428572</v>
      </c>
      <c r="BM259">
        <v>9.319231071428572</v>
      </c>
      <c r="BN259">
        <v>500.0605</v>
      </c>
      <c r="BO259">
        <v>90.10863928571429</v>
      </c>
      <c r="BP259">
        <v>0.1001578464285714</v>
      </c>
      <c r="BQ259">
        <v>19.02804642857143</v>
      </c>
      <c r="BR259">
        <v>20.00553214285715</v>
      </c>
      <c r="BS259">
        <v>999.9000000000002</v>
      </c>
      <c r="BT259">
        <v>0</v>
      </c>
      <c r="BU259">
        <v>0</v>
      </c>
      <c r="BV259">
        <v>9988.257857142857</v>
      </c>
      <c r="BW259">
        <v>0</v>
      </c>
      <c r="BX259">
        <v>9.340947142857145</v>
      </c>
      <c r="BY259">
        <v>-28.74216428571429</v>
      </c>
      <c r="BZ259">
        <v>788.3431071428571</v>
      </c>
      <c r="CA259">
        <v>817.0674642857141</v>
      </c>
      <c r="CB259">
        <v>0.3518838214285714</v>
      </c>
      <c r="CC259">
        <v>809.6767500000002</v>
      </c>
      <c r="CD259">
        <v>9.045610714285713</v>
      </c>
      <c r="CE259">
        <v>0.8467954999999999</v>
      </c>
      <c r="CF259">
        <v>0.8150877500000001</v>
      </c>
      <c r="CG259">
        <v>4.516924642857143</v>
      </c>
      <c r="CH259">
        <v>3.972800714285715</v>
      </c>
      <c r="CI259">
        <v>2000.004285714286</v>
      </c>
      <c r="CJ259">
        <v>0.9800052857142857</v>
      </c>
      <c r="CK259">
        <v>0.01999437142857143</v>
      </c>
      <c r="CL259">
        <v>0</v>
      </c>
      <c r="CM259">
        <v>2.067489285714286</v>
      </c>
      <c r="CN259">
        <v>0</v>
      </c>
      <c r="CO259">
        <v>3946.957857142857</v>
      </c>
      <c r="CP259">
        <v>17338.3</v>
      </c>
      <c r="CQ259">
        <v>39.33671428571428</v>
      </c>
      <c r="CR259">
        <v>40.52878571428571</v>
      </c>
      <c r="CS259">
        <v>39.5777857142857</v>
      </c>
      <c r="CT259">
        <v>38.52207142857142</v>
      </c>
      <c r="CU259">
        <v>38.32117857142857</v>
      </c>
      <c r="CV259">
        <v>1960.013928571429</v>
      </c>
      <c r="CW259">
        <v>39.99</v>
      </c>
      <c r="CX259">
        <v>0</v>
      </c>
      <c r="CY259">
        <v>1679509890.3</v>
      </c>
      <c r="CZ259">
        <v>0</v>
      </c>
      <c r="DA259">
        <v>0</v>
      </c>
      <c r="DB259" t="s">
        <v>356</v>
      </c>
      <c r="DC259">
        <v>1679454360.5</v>
      </c>
      <c r="DD259">
        <v>1679454360.5</v>
      </c>
      <c r="DE259">
        <v>0</v>
      </c>
      <c r="DF259">
        <v>-0.152</v>
      </c>
      <c r="DG259">
        <v>-0.046</v>
      </c>
      <c r="DH259">
        <v>3.296</v>
      </c>
      <c r="DI259">
        <v>0.35</v>
      </c>
      <c r="DJ259">
        <v>420</v>
      </c>
      <c r="DK259">
        <v>24</v>
      </c>
      <c r="DL259">
        <v>0.27</v>
      </c>
      <c r="DM259">
        <v>0.09</v>
      </c>
      <c r="DN259">
        <v>-28.8040925</v>
      </c>
      <c r="DO259">
        <v>-1.098323076923065</v>
      </c>
      <c r="DP259">
        <v>0.3867610543911449</v>
      </c>
      <c r="DQ259">
        <v>0</v>
      </c>
      <c r="DR259">
        <v>0.344489875</v>
      </c>
      <c r="DS259">
        <v>0.1839244390243898</v>
      </c>
      <c r="DT259">
        <v>0.02045185358737381</v>
      </c>
      <c r="DU259">
        <v>0</v>
      </c>
      <c r="DV259">
        <v>0</v>
      </c>
      <c r="DW259">
        <v>2</v>
      </c>
      <c r="DX259" t="s">
        <v>397</v>
      </c>
      <c r="DY259">
        <v>2.98013</v>
      </c>
      <c r="DZ259">
        <v>2.72779</v>
      </c>
      <c r="EA259">
        <v>0.135561</v>
      </c>
      <c r="EB259">
        <v>0.140145</v>
      </c>
      <c r="EC259">
        <v>0.0541351</v>
      </c>
      <c r="ED259">
        <v>0.0530472</v>
      </c>
      <c r="EE259">
        <v>25959.9</v>
      </c>
      <c r="EF259">
        <v>25490.5</v>
      </c>
      <c r="EG259">
        <v>30557.9</v>
      </c>
      <c r="EH259">
        <v>29889.2</v>
      </c>
      <c r="EI259">
        <v>39900.8</v>
      </c>
      <c r="EJ259">
        <v>37282.7</v>
      </c>
      <c r="EK259">
        <v>46734.8</v>
      </c>
      <c r="EL259">
        <v>44444.4</v>
      </c>
      <c r="EM259">
        <v>1.8813</v>
      </c>
      <c r="EN259">
        <v>1.85955</v>
      </c>
      <c r="EO259">
        <v>0.0495054</v>
      </c>
      <c r="EP259">
        <v>0</v>
      </c>
      <c r="EQ259">
        <v>19.1916</v>
      </c>
      <c r="ER259">
        <v>999.9</v>
      </c>
      <c r="ES259">
        <v>35.4</v>
      </c>
      <c r="ET259">
        <v>30.3</v>
      </c>
      <c r="EU259">
        <v>17.0277</v>
      </c>
      <c r="EV259">
        <v>63.5911</v>
      </c>
      <c r="EW259">
        <v>23.4455</v>
      </c>
      <c r="EX259">
        <v>1</v>
      </c>
      <c r="EY259">
        <v>-0.0598882</v>
      </c>
      <c r="EZ259">
        <v>5.0371</v>
      </c>
      <c r="FA259">
        <v>20.134</v>
      </c>
      <c r="FB259">
        <v>5.22927</v>
      </c>
      <c r="FC259">
        <v>11.9716</v>
      </c>
      <c r="FD259">
        <v>4.96925</v>
      </c>
      <c r="FE259">
        <v>3.2895</v>
      </c>
      <c r="FF259">
        <v>9999</v>
      </c>
      <c r="FG259">
        <v>9999</v>
      </c>
      <c r="FH259">
        <v>9999</v>
      </c>
      <c r="FI259">
        <v>999.9</v>
      </c>
      <c r="FJ259">
        <v>4.97291</v>
      </c>
      <c r="FK259">
        <v>1.87712</v>
      </c>
      <c r="FL259">
        <v>1.87517</v>
      </c>
      <c r="FM259">
        <v>1.878</v>
      </c>
      <c r="FN259">
        <v>1.87469</v>
      </c>
      <c r="FO259">
        <v>1.87836</v>
      </c>
      <c r="FP259">
        <v>1.87537</v>
      </c>
      <c r="FQ259">
        <v>1.87653</v>
      </c>
      <c r="FR259">
        <v>0</v>
      </c>
      <c r="FS259">
        <v>0</v>
      </c>
      <c r="FT259">
        <v>0</v>
      </c>
      <c r="FU259">
        <v>0</v>
      </c>
      <c r="FV259" t="s">
        <v>358</v>
      </c>
      <c r="FW259" t="s">
        <v>359</v>
      </c>
      <c r="FX259" t="s">
        <v>360</v>
      </c>
      <c r="FY259" t="s">
        <v>360</v>
      </c>
      <c r="FZ259" t="s">
        <v>360</v>
      </c>
      <c r="GA259" t="s">
        <v>360</v>
      </c>
      <c r="GB259">
        <v>0</v>
      </c>
      <c r="GC259">
        <v>100</v>
      </c>
      <c r="GD259">
        <v>100</v>
      </c>
      <c r="GE259">
        <v>4.605</v>
      </c>
      <c r="GF259">
        <v>0.07829999999999999</v>
      </c>
      <c r="GG259">
        <v>1.972114183739502</v>
      </c>
      <c r="GH259">
        <v>0.004449671774874308</v>
      </c>
      <c r="GI259">
        <v>-1.829466635312074E-06</v>
      </c>
      <c r="GJ259">
        <v>4.661545964856727E-10</v>
      </c>
      <c r="GK259">
        <v>0.005649818396270764</v>
      </c>
      <c r="GL259">
        <v>0.003047750899037379</v>
      </c>
      <c r="GM259">
        <v>0.0005145890388989142</v>
      </c>
      <c r="GN259">
        <v>-5.930110997495773E-07</v>
      </c>
      <c r="GO259">
        <v>0</v>
      </c>
      <c r="GP259">
        <v>2134</v>
      </c>
      <c r="GQ259">
        <v>1</v>
      </c>
      <c r="GR259">
        <v>23</v>
      </c>
      <c r="GS259">
        <v>925</v>
      </c>
      <c r="GT259">
        <v>925</v>
      </c>
      <c r="GU259">
        <v>1.93481</v>
      </c>
      <c r="GV259">
        <v>2.54272</v>
      </c>
      <c r="GW259">
        <v>1.39893</v>
      </c>
      <c r="GX259">
        <v>2.34131</v>
      </c>
      <c r="GY259">
        <v>1.44897</v>
      </c>
      <c r="GZ259">
        <v>2.4939</v>
      </c>
      <c r="HA259">
        <v>36.4814</v>
      </c>
      <c r="HB259">
        <v>24.0175</v>
      </c>
      <c r="HC259">
        <v>18</v>
      </c>
      <c r="HD259">
        <v>490.051</v>
      </c>
      <c r="HE259">
        <v>447.661</v>
      </c>
      <c r="HF259">
        <v>13.4981</v>
      </c>
      <c r="HG259">
        <v>26.0394</v>
      </c>
      <c r="HH259">
        <v>30.0003</v>
      </c>
      <c r="HI259">
        <v>25.9163</v>
      </c>
      <c r="HJ259">
        <v>25.9928</v>
      </c>
      <c r="HK259">
        <v>38.8003</v>
      </c>
      <c r="HL259">
        <v>43.9986</v>
      </c>
      <c r="HM259">
        <v>49.3054</v>
      </c>
      <c r="HN259">
        <v>13.4907</v>
      </c>
      <c r="HO259">
        <v>854.764</v>
      </c>
      <c r="HP259">
        <v>9.07316</v>
      </c>
      <c r="HQ259">
        <v>101.007</v>
      </c>
      <c r="HR259">
        <v>102.201</v>
      </c>
    </row>
    <row r="260" spans="1:226">
      <c r="A260">
        <v>244</v>
      </c>
      <c r="B260">
        <v>1679509865.5</v>
      </c>
      <c r="C260">
        <v>4609.400000095367</v>
      </c>
      <c r="D260" t="s">
        <v>848</v>
      </c>
      <c r="E260" t="s">
        <v>849</v>
      </c>
      <c r="F260">
        <v>5</v>
      </c>
      <c r="G260" t="s">
        <v>353</v>
      </c>
      <c r="H260" t="s">
        <v>747</v>
      </c>
      <c r="I260">
        <v>1679509857.789286</v>
      </c>
      <c r="J260">
        <f>(K260)/1000</f>
        <v>0</v>
      </c>
      <c r="K260">
        <f>IF(BF260, AN260, AH260)</f>
        <v>0</v>
      </c>
      <c r="L260">
        <f>IF(BF260, AI260, AG260)</f>
        <v>0</v>
      </c>
      <c r="M260">
        <f>BH260 - IF(AU260&gt;1, L260*BB260*100.0/(AW260*BV260), 0)</f>
        <v>0</v>
      </c>
      <c r="N260">
        <f>((T260-J260/2)*M260-L260)/(T260+J260/2)</f>
        <v>0</v>
      </c>
      <c r="O260">
        <f>N260*(BO260+BP260)/1000.0</f>
        <v>0</v>
      </c>
      <c r="P260">
        <f>(BH260 - IF(AU260&gt;1, L260*BB260*100.0/(AW260*BV260), 0))*(BO260+BP260)/1000.0</f>
        <v>0</v>
      </c>
      <c r="Q260">
        <f>2.0/((1/S260-1/R260)+SIGN(S260)*SQRT((1/S260-1/R260)*(1/S260-1/R260) + 4*BC260/((BC260+1)*(BC260+1))*(2*1/S260*1/R260-1/R260*1/R260)))</f>
        <v>0</v>
      </c>
      <c r="R260">
        <f>IF(LEFT(BD260,1)&lt;&gt;"0",IF(LEFT(BD260,1)="1",3.0,BE260),$D$5+$E$5*(BV260*BO260/($K$5*1000))+$F$5*(BV260*BO260/($K$5*1000))*MAX(MIN(BB260,$J$5),$I$5)*MAX(MIN(BB260,$J$5),$I$5)+$G$5*MAX(MIN(BB260,$J$5),$I$5)*(BV260*BO260/($K$5*1000))+$H$5*(BV260*BO260/($K$5*1000))*(BV260*BO260/($K$5*1000)))</f>
        <v>0</v>
      </c>
      <c r="S260">
        <f>J260*(1000-(1000*0.61365*exp(17.502*W260/(240.97+W260))/(BO260+BP260)+BJ260)/2)/(1000*0.61365*exp(17.502*W260/(240.97+W260))/(BO260+BP260)-BJ260)</f>
        <v>0</v>
      </c>
      <c r="T260">
        <f>1/((BC260+1)/(Q260/1.6)+1/(R260/1.37)) + BC260/((BC260+1)/(Q260/1.6) + BC260/(R260/1.37))</f>
        <v>0</v>
      </c>
      <c r="U260">
        <f>(AX260*BA260)</f>
        <v>0</v>
      </c>
      <c r="V260">
        <f>(BQ260+(U260+2*0.95*5.67E-8*(((BQ260+$B$7)+273)^4-(BQ260+273)^4)-44100*J260)/(1.84*29.3*R260+8*0.95*5.67E-8*(BQ260+273)^3))</f>
        <v>0</v>
      </c>
      <c r="W260">
        <f>($C$7*BR260+$D$7*BS260+$E$7*V260)</f>
        <v>0</v>
      </c>
      <c r="X260">
        <f>0.61365*exp(17.502*W260/(240.97+W260))</f>
        <v>0</v>
      </c>
      <c r="Y260">
        <f>(Z260/AA260*100)</f>
        <v>0</v>
      </c>
      <c r="Z260">
        <f>BJ260*(BO260+BP260)/1000</f>
        <v>0</v>
      </c>
      <c r="AA260">
        <f>0.61365*exp(17.502*BQ260/(240.97+BQ260))</f>
        <v>0</v>
      </c>
      <c r="AB260">
        <f>(X260-BJ260*(BO260+BP260)/1000)</f>
        <v>0</v>
      </c>
      <c r="AC260">
        <f>(-J260*44100)</f>
        <v>0</v>
      </c>
      <c r="AD260">
        <f>2*29.3*R260*0.92*(BQ260-W260)</f>
        <v>0</v>
      </c>
      <c r="AE260">
        <f>2*0.95*5.67E-8*(((BQ260+$B$7)+273)^4-(W260+273)^4)</f>
        <v>0</v>
      </c>
      <c r="AF260">
        <f>U260+AE260+AC260+AD260</f>
        <v>0</v>
      </c>
      <c r="AG260">
        <f>BN260*AU260*(BI260-BH260*(1000-AU260*BK260)/(1000-AU260*BJ260))/(100*BB260)</f>
        <v>0</v>
      </c>
      <c r="AH260">
        <f>1000*BN260*AU260*(BJ260-BK260)/(100*BB260*(1000-AU260*BJ260))</f>
        <v>0</v>
      </c>
      <c r="AI260">
        <f>(AJ260 - AK260 - BO260*1E3/(8.314*(BQ260+273.15)) * AM260/BN260 * AL260) * BN260/(100*BB260) * (1000 - BK260)/1000</f>
        <v>0</v>
      </c>
      <c r="AJ260">
        <v>850.5296717300499</v>
      </c>
      <c r="AK260">
        <v>829.3518595656869</v>
      </c>
      <c r="AL260">
        <v>3.396536288651079</v>
      </c>
      <c r="AM260">
        <v>63.74903472312772</v>
      </c>
      <c r="AN260">
        <f>(AP260 - AO260 + BO260*1E3/(8.314*(BQ260+273.15)) * AR260/BN260 * AQ260) * BN260/(100*BB260) * 1000/(1000 - AP260)</f>
        <v>0</v>
      </c>
      <c r="AO260">
        <v>9.010381682146495</v>
      </c>
      <c r="AP260">
        <v>9.386813917725647</v>
      </c>
      <c r="AQ260">
        <v>-0.0002803038585288369</v>
      </c>
      <c r="AR260">
        <v>101.983239414424</v>
      </c>
      <c r="AS260">
        <v>2</v>
      </c>
      <c r="AT260">
        <v>0</v>
      </c>
      <c r="AU260">
        <f>IF(AS260*$H$13&gt;=AW260,1.0,(AW260/(AW260-AS260*$H$13)))</f>
        <v>0</v>
      </c>
      <c r="AV260">
        <f>(AU260-1)*100</f>
        <v>0</v>
      </c>
      <c r="AW260">
        <f>MAX(0,($B$13+$C$13*BV260)/(1+$D$13*BV260)*BO260/(BQ260+273)*$E$13)</f>
        <v>0</v>
      </c>
      <c r="AX260">
        <f>$B$11*BW260+$C$11*BX260+$F$11*CI260*(1-CL260)</f>
        <v>0</v>
      </c>
      <c r="AY260">
        <f>AX260*AZ260</f>
        <v>0</v>
      </c>
      <c r="AZ260">
        <f>($B$11*$D$9+$C$11*$D$9+$F$11*((CV260+CN260)/MAX(CV260+CN260+CW260, 0.1)*$I$9+CW260/MAX(CV260+CN260+CW260, 0.1)*$J$9))/($B$11+$C$11+$F$11)</f>
        <v>0</v>
      </c>
      <c r="BA260">
        <f>($B$11*$K$9+$C$11*$K$9+$F$11*((CV260+CN260)/MAX(CV260+CN260+CW260, 0.1)*$P$9+CW260/MAX(CV260+CN260+CW260, 0.1)*$Q$9))/($B$11+$C$11+$F$11)</f>
        <v>0</v>
      </c>
      <c r="BB260">
        <v>1.91</v>
      </c>
      <c r="BC260">
        <v>0.5</v>
      </c>
      <c r="BD260" t="s">
        <v>355</v>
      </c>
      <c r="BE260">
        <v>2</v>
      </c>
      <c r="BF260" t="b">
        <v>1</v>
      </c>
      <c r="BG260">
        <v>1679509857.789286</v>
      </c>
      <c r="BH260">
        <v>797.4222857142856</v>
      </c>
      <c r="BI260">
        <v>826.4376071428571</v>
      </c>
      <c r="BJ260">
        <v>9.398162857142859</v>
      </c>
      <c r="BK260">
        <v>9.029686428571429</v>
      </c>
      <c r="BL260">
        <v>792.840142857143</v>
      </c>
      <c r="BM260">
        <v>9.319891071428572</v>
      </c>
      <c r="BN260">
        <v>500.0563571428571</v>
      </c>
      <c r="BO260">
        <v>90.10685714285715</v>
      </c>
      <c r="BP260">
        <v>0.1000494071428571</v>
      </c>
      <c r="BQ260">
        <v>19.02973928571429</v>
      </c>
      <c r="BR260">
        <v>20.00555</v>
      </c>
      <c r="BS260">
        <v>999.9000000000002</v>
      </c>
      <c r="BT260">
        <v>0</v>
      </c>
      <c r="BU260">
        <v>0</v>
      </c>
      <c r="BV260">
        <v>9988.972142857145</v>
      </c>
      <c r="BW260">
        <v>0</v>
      </c>
      <c r="BX260">
        <v>9.347106428571431</v>
      </c>
      <c r="BY260">
        <v>-29.01534285714285</v>
      </c>
      <c r="BZ260">
        <v>804.987642857143</v>
      </c>
      <c r="CA260">
        <v>833.9678928571428</v>
      </c>
      <c r="CB260">
        <v>0.3684766428571429</v>
      </c>
      <c r="CC260">
        <v>826.4376071428571</v>
      </c>
      <c r="CD260">
        <v>9.029686428571429</v>
      </c>
      <c r="CE260">
        <v>0.846839</v>
      </c>
      <c r="CF260">
        <v>0.8136366428571428</v>
      </c>
      <c r="CG260">
        <v>4.517659642857143</v>
      </c>
      <c r="CH260">
        <v>3.947454999999999</v>
      </c>
      <c r="CI260">
        <v>1999.981785714285</v>
      </c>
      <c r="CJ260">
        <v>0.9800048571428572</v>
      </c>
      <c r="CK260">
        <v>0.01999481428571429</v>
      </c>
      <c r="CL260">
        <v>0</v>
      </c>
      <c r="CM260">
        <v>2.014546428571429</v>
      </c>
      <c r="CN260">
        <v>0</v>
      </c>
      <c r="CO260">
        <v>3946.399285714286</v>
      </c>
      <c r="CP260">
        <v>17338.10357142857</v>
      </c>
      <c r="CQ260">
        <v>39.33442857142857</v>
      </c>
      <c r="CR260">
        <v>40.47075</v>
      </c>
      <c r="CS260">
        <v>39.53532142857142</v>
      </c>
      <c r="CT260">
        <v>38.42835714285713</v>
      </c>
      <c r="CU260">
        <v>38.2565</v>
      </c>
      <c r="CV260">
        <v>1959.991428571429</v>
      </c>
      <c r="CW260">
        <v>39.99</v>
      </c>
      <c r="CX260">
        <v>0</v>
      </c>
      <c r="CY260">
        <v>1679509895.7</v>
      </c>
      <c r="CZ260">
        <v>0</v>
      </c>
      <c r="DA260">
        <v>0</v>
      </c>
      <c r="DB260" t="s">
        <v>356</v>
      </c>
      <c r="DC260">
        <v>1679454360.5</v>
      </c>
      <c r="DD260">
        <v>1679454360.5</v>
      </c>
      <c r="DE260">
        <v>0</v>
      </c>
      <c r="DF260">
        <v>-0.152</v>
      </c>
      <c r="DG260">
        <v>-0.046</v>
      </c>
      <c r="DH260">
        <v>3.296</v>
      </c>
      <c r="DI260">
        <v>0.35</v>
      </c>
      <c r="DJ260">
        <v>420</v>
      </c>
      <c r="DK260">
        <v>24</v>
      </c>
      <c r="DL260">
        <v>0.27</v>
      </c>
      <c r="DM260">
        <v>0.09</v>
      </c>
      <c r="DN260">
        <v>-28.84863414634146</v>
      </c>
      <c r="DO260">
        <v>-3.308137712151539</v>
      </c>
      <c r="DP260">
        <v>0.4095620579617116</v>
      </c>
      <c r="DQ260">
        <v>0</v>
      </c>
      <c r="DR260">
        <v>0.3578340487804878</v>
      </c>
      <c r="DS260">
        <v>0.1809345118993918</v>
      </c>
      <c r="DT260">
        <v>0.0195013662535146</v>
      </c>
      <c r="DU260">
        <v>0</v>
      </c>
      <c r="DV260">
        <v>0</v>
      </c>
      <c r="DW260">
        <v>2</v>
      </c>
      <c r="DX260" t="s">
        <v>397</v>
      </c>
      <c r="DY260">
        <v>2.98031</v>
      </c>
      <c r="DZ260">
        <v>2.72851</v>
      </c>
      <c r="EA260">
        <v>0.137404</v>
      </c>
      <c r="EB260">
        <v>0.141977</v>
      </c>
      <c r="EC260">
        <v>0.0540865</v>
      </c>
      <c r="ED260">
        <v>0.0529746</v>
      </c>
      <c r="EE260">
        <v>25904.6</v>
      </c>
      <c r="EF260">
        <v>25436.1</v>
      </c>
      <c r="EG260">
        <v>30557.9</v>
      </c>
      <c r="EH260">
        <v>29889</v>
      </c>
      <c r="EI260">
        <v>39902.8</v>
      </c>
      <c r="EJ260">
        <v>37285.5</v>
      </c>
      <c r="EK260">
        <v>46734.6</v>
      </c>
      <c r="EL260">
        <v>44444.2</v>
      </c>
      <c r="EM260">
        <v>1.88165</v>
      </c>
      <c r="EN260">
        <v>1.85935</v>
      </c>
      <c r="EO260">
        <v>0.0491738</v>
      </c>
      <c r="EP260">
        <v>0</v>
      </c>
      <c r="EQ260">
        <v>19.1895</v>
      </c>
      <c r="ER260">
        <v>999.9</v>
      </c>
      <c r="ES260">
        <v>35.4</v>
      </c>
      <c r="ET260">
        <v>30.3</v>
      </c>
      <c r="EU260">
        <v>17.0257</v>
      </c>
      <c r="EV260">
        <v>63.9011</v>
      </c>
      <c r="EW260">
        <v>23.6538</v>
      </c>
      <c r="EX260">
        <v>1</v>
      </c>
      <c r="EY260">
        <v>-0.059779</v>
      </c>
      <c r="EZ260">
        <v>5.09884</v>
      </c>
      <c r="FA260">
        <v>20.1322</v>
      </c>
      <c r="FB260">
        <v>5.22987</v>
      </c>
      <c r="FC260">
        <v>11.9712</v>
      </c>
      <c r="FD260">
        <v>4.97045</v>
      </c>
      <c r="FE260">
        <v>3.28943</v>
      </c>
      <c r="FF260">
        <v>9999</v>
      </c>
      <c r="FG260">
        <v>9999</v>
      </c>
      <c r="FH260">
        <v>9999</v>
      </c>
      <c r="FI260">
        <v>999.9</v>
      </c>
      <c r="FJ260">
        <v>4.97291</v>
      </c>
      <c r="FK260">
        <v>1.8771</v>
      </c>
      <c r="FL260">
        <v>1.87515</v>
      </c>
      <c r="FM260">
        <v>1.87795</v>
      </c>
      <c r="FN260">
        <v>1.87468</v>
      </c>
      <c r="FO260">
        <v>1.87836</v>
      </c>
      <c r="FP260">
        <v>1.87532</v>
      </c>
      <c r="FQ260">
        <v>1.87653</v>
      </c>
      <c r="FR260">
        <v>0</v>
      </c>
      <c r="FS260">
        <v>0</v>
      </c>
      <c r="FT260">
        <v>0</v>
      </c>
      <c r="FU260">
        <v>0</v>
      </c>
      <c r="FV260" t="s">
        <v>358</v>
      </c>
      <c r="FW260" t="s">
        <v>359</v>
      </c>
      <c r="FX260" t="s">
        <v>360</v>
      </c>
      <c r="FY260" t="s">
        <v>360</v>
      </c>
      <c r="FZ260" t="s">
        <v>360</v>
      </c>
      <c r="GA260" t="s">
        <v>360</v>
      </c>
      <c r="GB260">
        <v>0</v>
      </c>
      <c r="GC260">
        <v>100</v>
      </c>
      <c r="GD260">
        <v>100</v>
      </c>
      <c r="GE260">
        <v>4.644</v>
      </c>
      <c r="GF260">
        <v>0.0781</v>
      </c>
      <c r="GG260">
        <v>1.972114183739502</v>
      </c>
      <c r="GH260">
        <v>0.004449671774874308</v>
      </c>
      <c r="GI260">
        <v>-1.829466635312074E-06</v>
      </c>
      <c r="GJ260">
        <v>4.661545964856727E-10</v>
      </c>
      <c r="GK260">
        <v>0.005649818396270764</v>
      </c>
      <c r="GL260">
        <v>0.003047750899037379</v>
      </c>
      <c r="GM260">
        <v>0.0005145890388989142</v>
      </c>
      <c r="GN260">
        <v>-5.930110997495773E-07</v>
      </c>
      <c r="GO260">
        <v>0</v>
      </c>
      <c r="GP260">
        <v>2134</v>
      </c>
      <c r="GQ260">
        <v>1</v>
      </c>
      <c r="GR260">
        <v>23</v>
      </c>
      <c r="GS260">
        <v>925.1</v>
      </c>
      <c r="GT260">
        <v>925.1</v>
      </c>
      <c r="GU260">
        <v>1.96411</v>
      </c>
      <c r="GV260">
        <v>2.5354</v>
      </c>
      <c r="GW260">
        <v>1.39893</v>
      </c>
      <c r="GX260">
        <v>2.34009</v>
      </c>
      <c r="GY260">
        <v>1.44897</v>
      </c>
      <c r="GZ260">
        <v>2.44629</v>
      </c>
      <c r="HA260">
        <v>36.4814</v>
      </c>
      <c r="HB260">
        <v>24.0175</v>
      </c>
      <c r="HC260">
        <v>18</v>
      </c>
      <c r="HD260">
        <v>490.229</v>
      </c>
      <c r="HE260">
        <v>447.536</v>
      </c>
      <c r="HF260">
        <v>13.497</v>
      </c>
      <c r="HG260">
        <v>26.0373</v>
      </c>
      <c r="HH260">
        <v>30.0003</v>
      </c>
      <c r="HI260">
        <v>25.9143</v>
      </c>
      <c r="HJ260">
        <v>25.9926</v>
      </c>
      <c r="HK260">
        <v>39.4425</v>
      </c>
      <c r="HL260">
        <v>43.9986</v>
      </c>
      <c r="HM260">
        <v>49.3054</v>
      </c>
      <c r="HN260">
        <v>13.4796</v>
      </c>
      <c r="HO260">
        <v>874.816</v>
      </c>
      <c r="HP260">
        <v>9.07316</v>
      </c>
      <c r="HQ260">
        <v>101.007</v>
      </c>
      <c r="HR260">
        <v>102.201</v>
      </c>
    </row>
    <row r="261" spans="1:226">
      <c r="A261">
        <v>245</v>
      </c>
      <c r="B261">
        <v>1679509870.5</v>
      </c>
      <c r="C261">
        <v>4614.400000095367</v>
      </c>
      <c r="D261" t="s">
        <v>850</v>
      </c>
      <c r="E261" t="s">
        <v>851</v>
      </c>
      <c r="F261">
        <v>5</v>
      </c>
      <c r="G261" t="s">
        <v>353</v>
      </c>
      <c r="H261" t="s">
        <v>747</v>
      </c>
      <c r="I261">
        <v>1679509862.757143</v>
      </c>
      <c r="J261">
        <f>(K261)/1000</f>
        <v>0</v>
      </c>
      <c r="K261">
        <f>IF(BF261, AN261, AH261)</f>
        <v>0</v>
      </c>
      <c r="L261">
        <f>IF(BF261, AI261, AG261)</f>
        <v>0</v>
      </c>
      <c r="M261">
        <f>BH261 - IF(AU261&gt;1, L261*BB261*100.0/(AW261*BV261), 0)</f>
        <v>0</v>
      </c>
      <c r="N261">
        <f>((T261-J261/2)*M261-L261)/(T261+J261/2)</f>
        <v>0</v>
      </c>
      <c r="O261">
        <f>N261*(BO261+BP261)/1000.0</f>
        <v>0</v>
      </c>
      <c r="P261">
        <f>(BH261 - IF(AU261&gt;1, L261*BB261*100.0/(AW261*BV261), 0))*(BO261+BP261)/1000.0</f>
        <v>0</v>
      </c>
      <c r="Q261">
        <f>2.0/((1/S261-1/R261)+SIGN(S261)*SQRT((1/S261-1/R261)*(1/S261-1/R261) + 4*BC261/((BC261+1)*(BC261+1))*(2*1/S261*1/R261-1/R261*1/R261)))</f>
        <v>0</v>
      </c>
      <c r="R261">
        <f>IF(LEFT(BD261,1)&lt;&gt;"0",IF(LEFT(BD261,1)="1",3.0,BE261),$D$5+$E$5*(BV261*BO261/($K$5*1000))+$F$5*(BV261*BO261/($K$5*1000))*MAX(MIN(BB261,$J$5),$I$5)*MAX(MIN(BB261,$J$5),$I$5)+$G$5*MAX(MIN(BB261,$J$5),$I$5)*(BV261*BO261/($K$5*1000))+$H$5*(BV261*BO261/($K$5*1000))*(BV261*BO261/($K$5*1000)))</f>
        <v>0</v>
      </c>
      <c r="S261">
        <f>J261*(1000-(1000*0.61365*exp(17.502*W261/(240.97+W261))/(BO261+BP261)+BJ261)/2)/(1000*0.61365*exp(17.502*W261/(240.97+W261))/(BO261+BP261)-BJ261)</f>
        <v>0</v>
      </c>
      <c r="T261">
        <f>1/((BC261+1)/(Q261/1.6)+1/(R261/1.37)) + BC261/((BC261+1)/(Q261/1.6) + BC261/(R261/1.37))</f>
        <v>0</v>
      </c>
      <c r="U261">
        <f>(AX261*BA261)</f>
        <v>0</v>
      </c>
      <c r="V261">
        <f>(BQ261+(U261+2*0.95*5.67E-8*(((BQ261+$B$7)+273)^4-(BQ261+273)^4)-44100*J261)/(1.84*29.3*R261+8*0.95*5.67E-8*(BQ261+273)^3))</f>
        <v>0</v>
      </c>
      <c r="W261">
        <f>($C$7*BR261+$D$7*BS261+$E$7*V261)</f>
        <v>0</v>
      </c>
      <c r="X261">
        <f>0.61365*exp(17.502*W261/(240.97+W261))</f>
        <v>0</v>
      </c>
      <c r="Y261">
        <f>(Z261/AA261*100)</f>
        <v>0</v>
      </c>
      <c r="Z261">
        <f>BJ261*(BO261+BP261)/1000</f>
        <v>0</v>
      </c>
      <c r="AA261">
        <f>0.61365*exp(17.502*BQ261/(240.97+BQ261))</f>
        <v>0</v>
      </c>
      <c r="AB261">
        <f>(X261-BJ261*(BO261+BP261)/1000)</f>
        <v>0</v>
      </c>
      <c r="AC261">
        <f>(-J261*44100)</f>
        <v>0</v>
      </c>
      <c r="AD261">
        <f>2*29.3*R261*0.92*(BQ261-W261)</f>
        <v>0</v>
      </c>
      <c r="AE261">
        <f>2*0.95*5.67E-8*(((BQ261+$B$7)+273)^4-(W261+273)^4)</f>
        <v>0</v>
      </c>
      <c r="AF261">
        <f>U261+AE261+AC261+AD261</f>
        <v>0</v>
      </c>
      <c r="AG261">
        <f>BN261*AU261*(BI261-BH261*(1000-AU261*BK261)/(1000-AU261*BJ261))/(100*BB261)</f>
        <v>0</v>
      </c>
      <c r="AH261">
        <f>1000*BN261*AU261*(BJ261-BK261)/(100*BB261*(1000-AU261*BJ261))</f>
        <v>0</v>
      </c>
      <c r="AI261">
        <f>(AJ261 - AK261 - BO261*1E3/(8.314*(BQ261+273.15)) * AM261/BN261 * AL261) * BN261/(100*BB261) * (1000 - BK261)/1000</f>
        <v>0</v>
      </c>
      <c r="AJ261">
        <v>867.3969337865594</v>
      </c>
      <c r="AK261">
        <v>846.141424242424</v>
      </c>
      <c r="AL261">
        <v>3.356626484237415</v>
      </c>
      <c r="AM261">
        <v>63.74903472312772</v>
      </c>
      <c r="AN261">
        <f>(AP261 - AO261 + BO261*1E3/(8.314*(BQ261+273.15)) * AR261/BN261 * AQ261) * BN261/(100*BB261) * 1000/(1000 - AP261)</f>
        <v>0</v>
      </c>
      <c r="AO261">
        <v>9.00674795262451</v>
      </c>
      <c r="AP261">
        <v>9.376801151515151</v>
      </c>
      <c r="AQ261">
        <v>-0.0001603702649980888</v>
      </c>
      <c r="AR261">
        <v>101.983239414424</v>
      </c>
      <c r="AS261">
        <v>2</v>
      </c>
      <c r="AT261">
        <v>0</v>
      </c>
      <c r="AU261">
        <f>IF(AS261*$H$13&gt;=AW261,1.0,(AW261/(AW261-AS261*$H$13)))</f>
        <v>0</v>
      </c>
      <c r="AV261">
        <f>(AU261-1)*100</f>
        <v>0</v>
      </c>
      <c r="AW261">
        <f>MAX(0,($B$13+$C$13*BV261)/(1+$D$13*BV261)*BO261/(BQ261+273)*$E$13)</f>
        <v>0</v>
      </c>
      <c r="AX261">
        <f>$B$11*BW261+$C$11*BX261+$F$11*CI261*(1-CL261)</f>
        <v>0</v>
      </c>
      <c r="AY261">
        <f>AX261*AZ261</f>
        <v>0</v>
      </c>
      <c r="AZ261">
        <f>($B$11*$D$9+$C$11*$D$9+$F$11*((CV261+CN261)/MAX(CV261+CN261+CW261, 0.1)*$I$9+CW261/MAX(CV261+CN261+CW261, 0.1)*$J$9))/($B$11+$C$11+$F$11)</f>
        <v>0</v>
      </c>
      <c r="BA261">
        <f>($B$11*$K$9+$C$11*$K$9+$F$11*((CV261+CN261)/MAX(CV261+CN261+CW261, 0.1)*$P$9+CW261/MAX(CV261+CN261+CW261, 0.1)*$Q$9))/($B$11+$C$11+$F$11)</f>
        <v>0</v>
      </c>
      <c r="BB261">
        <v>1.91</v>
      </c>
      <c r="BC261">
        <v>0.5</v>
      </c>
      <c r="BD261" t="s">
        <v>355</v>
      </c>
      <c r="BE261">
        <v>2</v>
      </c>
      <c r="BF261" t="b">
        <v>1</v>
      </c>
      <c r="BG261">
        <v>1679509862.757143</v>
      </c>
      <c r="BH261">
        <v>814.0183571428572</v>
      </c>
      <c r="BI261">
        <v>843.2504285714284</v>
      </c>
      <c r="BJ261">
        <v>9.391208214285713</v>
      </c>
      <c r="BK261">
        <v>9.018765714285715</v>
      </c>
      <c r="BL261">
        <v>809.3961785714285</v>
      </c>
      <c r="BM261">
        <v>9.313022857142856</v>
      </c>
      <c r="BN261">
        <v>500.0514285714286</v>
      </c>
      <c r="BO261">
        <v>90.10772857142858</v>
      </c>
      <c r="BP261">
        <v>0.09998913928571429</v>
      </c>
      <c r="BQ261">
        <v>19.02824285714286</v>
      </c>
      <c r="BR261">
        <v>20.00801785714285</v>
      </c>
      <c r="BS261">
        <v>999.9000000000002</v>
      </c>
      <c r="BT261">
        <v>0</v>
      </c>
      <c r="BU261">
        <v>0</v>
      </c>
      <c r="BV261">
        <v>9996.314999999999</v>
      </c>
      <c r="BW261">
        <v>0</v>
      </c>
      <c r="BX261">
        <v>9.350310000000002</v>
      </c>
      <c r="BY261">
        <v>-29.23221428571429</v>
      </c>
      <c r="BZ261">
        <v>821.7353214285714</v>
      </c>
      <c r="CA261">
        <v>850.9245714285715</v>
      </c>
      <c r="CB261">
        <v>0.3724436428571429</v>
      </c>
      <c r="CC261">
        <v>843.2504285714284</v>
      </c>
      <c r="CD261">
        <v>9.018765714285715</v>
      </c>
      <c r="CE261">
        <v>0.8462204642857143</v>
      </c>
      <c r="CF261">
        <v>0.8126603571428571</v>
      </c>
      <c r="CG261">
        <v>4.507216071428571</v>
      </c>
      <c r="CH261">
        <v>3.9303775</v>
      </c>
      <c r="CI261">
        <v>1999.997142857143</v>
      </c>
      <c r="CJ261">
        <v>0.9800048571428572</v>
      </c>
      <c r="CK261">
        <v>0.01999481428571429</v>
      </c>
      <c r="CL261">
        <v>0</v>
      </c>
      <c r="CM261">
        <v>2.023096428571428</v>
      </c>
      <c r="CN261">
        <v>0</v>
      </c>
      <c r="CO261">
        <v>3946.043928571428</v>
      </c>
      <c r="CP261">
        <v>17338.23928571429</v>
      </c>
      <c r="CQ261">
        <v>39.24082142857143</v>
      </c>
      <c r="CR261">
        <v>40.41942857142856</v>
      </c>
      <c r="CS261">
        <v>39.48182142857143</v>
      </c>
      <c r="CT261">
        <v>38.34792857142857</v>
      </c>
      <c r="CU261">
        <v>38.20735714285713</v>
      </c>
      <c r="CV261">
        <v>1960.006071428571</v>
      </c>
      <c r="CW261">
        <v>39.99071428571428</v>
      </c>
      <c r="CX261">
        <v>0</v>
      </c>
      <c r="CY261">
        <v>1679509900.5</v>
      </c>
      <c r="CZ261">
        <v>0</v>
      </c>
      <c r="DA261">
        <v>0</v>
      </c>
      <c r="DB261" t="s">
        <v>356</v>
      </c>
      <c r="DC261">
        <v>1679454360.5</v>
      </c>
      <c r="DD261">
        <v>1679454360.5</v>
      </c>
      <c r="DE261">
        <v>0</v>
      </c>
      <c r="DF261">
        <v>-0.152</v>
      </c>
      <c r="DG261">
        <v>-0.046</v>
      </c>
      <c r="DH261">
        <v>3.296</v>
      </c>
      <c r="DI261">
        <v>0.35</v>
      </c>
      <c r="DJ261">
        <v>420</v>
      </c>
      <c r="DK261">
        <v>24</v>
      </c>
      <c r="DL261">
        <v>0.27</v>
      </c>
      <c r="DM261">
        <v>0.09</v>
      </c>
      <c r="DN261">
        <v>-29.02588780487805</v>
      </c>
      <c r="DO261">
        <v>-2.920814437260565</v>
      </c>
      <c r="DP261">
        <v>0.3704007066810424</v>
      </c>
      <c r="DQ261">
        <v>0</v>
      </c>
      <c r="DR261">
        <v>0.367756024390244</v>
      </c>
      <c r="DS261">
        <v>0.08769601666784151</v>
      </c>
      <c r="DT261">
        <v>0.01068803701087092</v>
      </c>
      <c r="DU261">
        <v>1</v>
      </c>
      <c r="DV261">
        <v>1</v>
      </c>
      <c r="DW261">
        <v>2</v>
      </c>
      <c r="DX261" t="s">
        <v>357</v>
      </c>
      <c r="DY261">
        <v>2.98034</v>
      </c>
      <c r="DZ261">
        <v>2.72848</v>
      </c>
      <c r="EA261">
        <v>0.139228</v>
      </c>
      <c r="EB261">
        <v>0.14381</v>
      </c>
      <c r="EC261">
        <v>0.0540423</v>
      </c>
      <c r="ED261">
        <v>0.0529197</v>
      </c>
      <c r="EE261">
        <v>25850.1</v>
      </c>
      <c r="EF261">
        <v>25381.6</v>
      </c>
      <c r="EG261">
        <v>30558.2</v>
      </c>
      <c r="EH261">
        <v>29888.9</v>
      </c>
      <c r="EI261">
        <v>39905.2</v>
      </c>
      <c r="EJ261">
        <v>37287.5</v>
      </c>
      <c r="EK261">
        <v>46735</v>
      </c>
      <c r="EL261">
        <v>44443.9</v>
      </c>
      <c r="EM261">
        <v>1.88168</v>
      </c>
      <c r="EN261">
        <v>1.8597</v>
      </c>
      <c r="EO261">
        <v>0.0492185</v>
      </c>
      <c r="EP261">
        <v>0</v>
      </c>
      <c r="EQ261">
        <v>19.1875</v>
      </c>
      <c r="ER261">
        <v>999.9</v>
      </c>
      <c r="ES261">
        <v>35.3</v>
      </c>
      <c r="ET261">
        <v>30.3</v>
      </c>
      <c r="EU261">
        <v>16.9796</v>
      </c>
      <c r="EV261">
        <v>63.7311</v>
      </c>
      <c r="EW261">
        <v>23.6298</v>
      </c>
      <c r="EX261">
        <v>1</v>
      </c>
      <c r="EY261">
        <v>-0.0595935</v>
      </c>
      <c r="EZ261">
        <v>5.1267</v>
      </c>
      <c r="FA261">
        <v>20.1316</v>
      </c>
      <c r="FB261">
        <v>5.22957</v>
      </c>
      <c r="FC261">
        <v>11.9715</v>
      </c>
      <c r="FD261">
        <v>4.97045</v>
      </c>
      <c r="FE261">
        <v>3.28948</v>
      </c>
      <c r="FF261">
        <v>9999</v>
      </c>
      <c r="FG261">
        <v>9999</v>
      </c>
      <c r="FH261">
        <v>9999</v>
      </c>
      <c r="FI261">
        <v>999.9</v>
      </c>
      <c r="FJ261">
        <v>4.9729</v>
      </c>
      <c r="FK261">
        <v>1.87703</v>
      </c>
      <c r="FL261">
        <v>1.87515</v>
      </c>
      <c r="FM261">
        <v>1.87793</v>
      </c>
      <c r="FN261">
        <v>1.87468</v>
      </c>
      <c r="FO261">
        <v>1.87836</v>
      </c>
      <c r="FP261">
        <v>1.87533</v>
      </c>
      <c r="FQ261">
        <v>1.87652</v>
      </c>
      <c r="FR261">
        <v>0</v>
      </c>
      <c r="FS261">
        <v>0</v>
      </c>
      <c r="FT261">
        <v>0</v>
      </c>
      <c r="FU261">
        <v>0</v>
      </c>
      <c r="FV261" t="s">
        <v>358</v>
      </c>
      <c r="FW261" t="s">
        <v>359</v>
      </c>
      <c r="FX261" t="s">
        <v>360</v>
      </c>
      <c r="FY261" t="s">
        <v>360</v>
      </c>
      <c r="FZ261" t="s">
        <v>360</v>
      </c>
      <c r="GA261" t="s">
        <v>360</v>
      </c>
      <c r="GB261">
        <v>0</v>
      </c>
      <c r="GC261">
        <v>100</v>
      </c>
      <c r="GD261">
        <v>100</v>
      </c>
      <c r="GE261">
        <v>4.684</v>
      </c>
      <c r="GF261">
        <v>0.078</v>
      </c>
      <c r="GG261">
        <v>1.972114183739502</v>
      </c>
      <c r="GH261">
        <v>0.004449671774874308</v>
      </c>
      <c r="GI261">
        <v>-1.829466635312074E-06</v>
      </c>
      <c r="GJ261">
        <v>4.661545964856727E-10</v>
      </c>
      <c r="GK261">
        <v>0.005649818396270764</v>
      </c>
      <c r="GL261">
        <v>0.003047750899037379</v>
      </c>
      <c r="GM261">
        <v>0.0005145890388989142</v>
      </c>
      <c r="GN261">
        <v>-5.930110997495773E-07</v>
      </c>
      <c r="GO261">
        <v>0</v>
      </c>
      <c r="GP261">
        <v>2134</v>
      </c>
      <c r="GQ261">
        <v>1</v>
      </c>
      <c r="GR261">
        <v>23</v>
      </c>
      <c r="GS261">
        <v>925.2</v>
      </c>
      <c r="GT261">
        <v>925.2</v>
      </c>
      <c r="GU261">
        <v>1.99585</v>
      </c>
      <c r="GV261">
        <v>2.54028</v>
      </c>
      <c r="GW261">
        <v>1.39893</v>
      </c>
      <c r="GX261">
        <v>2.34009</v>
      </c>
      <c r="GY261">
        <v>1.44897</v>
      </c>
      <c r="GZ261">
        <v>2.38892</v>
      </c>
      <c r="HA261">
        <v>36.4578</v>
      </c>
      <c r="HB261">
        <v>24.0087</v>
      </c>
      <c r="HC261">
        <v>18</v>
      </c>
      <c r="HD261">
        <v>490.238</v>
      </c>
      <c r="HE261">
        <v>447.737</v>
      </c>
      <c r="HF261">
        <v>13.4844</v>
      </c>
      <c r="HG261">
        <v>26.0356</v>
      </c>
      <c r="HH261">
        <v>30.0001</v>
      </c>
      <c r="HI261">
        <v>25.9138</v>
      </c>
      <c r="HJ261">
        <v>25.9906</v>
      </c>
      <c r="HK261">
        <v>40.0197</v>
      </c>
      <c r="HL261">
        <v>43.698</v>
      </c>
      <c r="HM261">
        <v>48.9333</v>
      </c>
      <c r="HN261">
        <v>13.4745</v>
      </c>
      <c r="HO261">
        <v>888.202</v>
      </c>
      <c r="HP261">
        <v>9.07316</v>
      </c>
      <c r="HQ261">
        <v>101.008</v>
      </c>
      <c r="HR261">
        <v>102.2</v>
      </c>
    </row>
    <row r="262" spans="1:226">
      <c r="A262">
        <v>246</v>
      </c>
      <c r="B262">
        <v>1679509875</v>
      </c>
      <c r="C262">
        <v>4618.900000095367</v>
      </c>
      <c r="D262" t="s">
        <v>852</v>
      </c>
      <c r="E262" t="s">
        <v>853</v>
      </c>
      <c r="F262">
        <v>5</v>
      </c>
      <c r="G262" t="s">
        <v>353</v>
      </c>
      <c r="H262" t="s">
        <v>747</v>
      </c>
      <c r="I262">
        <v>1679509867.175</v>
      </c>
      <c r="J262">
        <f>(K262)/1000</f>
        <v>0</v>
      </c>
      <c r="K262">
        <f>IF(BF262, AN262, AH262)</f>
        <v>0</v>
      </c>
      <c r="L262">
        <f>IF(BF262, AI262, AG262)</f>
        <v>0</v>
      </c>
      <c r="M262">
        <f>BH262 - IF(AU262&gt;1, L262*BB262*100.0/(AW262*BV262), 0)</f>
        <v>0</v>
      </c>
      <c r="N262">
        <f>((T262-J262/2)*M262-L262)/(T262+J262/2)</f>
        <v>0</v>
      </c>
      <c r="O262">
        <f>N262*(BO262+BP262)/1000.0</f>
        <v>0</v>
      </c>
      <c r="P262">
        <f>(BH262 - IF(AU262&gt;1, L262*BB262*100.0/(AW262*BV262), 0))*(BO262+BP262)/1000.0</f>
        <v>0</v>
      </c>
      <c r="Q262">
        <f>2.0/((1/S262-1/R262)+SIGN(S262)*SQRT((1/S262-1/R262)*(1/S262-1/R262) + 4*BC262/((BC262+1)*(BC262+1))*(2*1/S262*1/R262-1/R262*1/R262)))</f>
        <v>0</v>
      </c>
      <c r="R262">
        <f>IF(LEFT(BD262,1)&lt;&gt;"0",IF(LEFT(BD262,1)="1",3.0,BE262),$D$5+$E$5*(BV262*BO262/($K$5*1000))+$F$5*(BV262*BO262/($K$5*1000))*MAX(MIN(BB262,$J$5),$I$5)*MAX(MIN(BB262,$J$5),$I$5)+$G$5*MAX(MIN(BB262,$J$5),$I$5)*(BV262*BO262/($K$5*1000))+$H$5*(BV262*BO262/($K$5*1000))*(BV262*BO262/($K$5*1000)))</f>
        <v>0</v>
      </c>
      <c r="S262">
        <f>J262*(1000-(1000*0.61365*exp(17.502*W262/(240.97+W262))/(BO262+BP262)+BJ262)/2)/(1000*0.61365*exp(17.502*W262/(240.97+W262))/(BO262+BP262)-BJ262)</f>
        <v>0</v>
      </c>
      <c r="T262">
        <f>1/((BC262+1)/(Q262/1.6)+1/(R262/1.37)) + BC262/((BC262+1)/(Q262/1.6) + BC262/(R262/1.37))</f>
        <v>0</v>
      </c>
      <c r="U262">
        <f>(AX262*BA262)</f>
        <v>0</v>
      </c>
      <c r="V262">
        <f>(BQ262+(U262+2*0.95*5.67E-8*(((BQ262+$B$7)+273)^4-(BQ262+273)^4)-44100*J262)/(1.84*29.3*R262+8*0.95*5.67E-8*(BQ262+273)^3))</f>
        <v>0</v>
      </c>
      <c r="W262">
        <f>($C$7*BR262+$D$7*BS262+$E$7*V262)</f>
        <v>0</v>
      </c>
      <c r="X262">
        <f>0.61365*exp(17.502*W262/(240.97+W262))</f>
        <v>0</v>
      </c>
      <c r="Y262">
        <f>(Z262/AA262*100)</f>
        <v>0</v>
      </c>
      <c r="Z262">
        <f>BJ262*(BO262+BP262)/1000</f>
        <v>0</v>
      </c>
      <c r="AA262">
        <f>0.61365*exp(17.502*BQ262/(240.97+BQ262))</f>
        <v>0</v>
      </c>
      <c r="AB262">
        <f>(X262-BJ262*(BO262+BP262)/1000)</f>
        <v>0</v>
      </c>
      <c r="AC262">
        <f>(-J262*44100)</f>
        <v>0</v>
      </c>
      <c r="AD262">
        <f>2*29.3*R262*0.92*(BQ262-W262)</f>
        <v>0</v>
      </c>
      <c r="AE262">
        <f>2*0.95*5.67E-8*(((BQ262+$B$7)+273)^4-(W262+273)^4)</f>
        <v>0</v>
      </c>
      <c r="AF262">
        <f>U262+AE262+AC262+AD262</f>
        <v>0</v>
      </c>
      <c r="AG262">
        <f>BN262*AU262*(BI262-BH262*(1000-AU262*BK262)/(1000-AU262*BJ262))/(100*BB262)</f>
        <v>0</v>
      </c>
      <c r="AH262">
        <f>1000*BN262*AU262*(BJ262-BK262)/(100*BB262*(1000-AU262*BJ262))</f>
        <v>0</v>
      </c>
      <c r="AI262">
        <f>(AJ262 - AK262 - BO262*1E3/(8.314*(BQ262+273.15)) * AM262/BN262 * AL262) * BN262/(100*BB262) * (1000 - BK262)/1000</f>
        <v>0</v>
      </c>
      <c r="AJ262">
        <v>882.490379539383</v>
      </c>
      <c r="AK262">
        <v>861.2884666666658</v>
      </c>
      <c r="AL262">
        <v>3.364081415863368</v>
      </c>
      <c r="AM262">
        <v>63.74903472312772</v>
      </c>
      <c r="AN262">
        <f>(AP262 - AO262 + BO262*1E3/(8.314*(BQ262+273.15)) * AR262/BN262 * AQ262) * BN262/(100*BB262) * 1000/(1000 - AP262)</f>
        <v>0</v>
      </c>
      <c r="AO262">
        <v>8.991019259831754</v>
      </c>
      <c r="AP262">
        <v>9.366226181818178</v>
      </c>
      <c r="AQ262">
        <v>-0.0001688272731429157</v>
      </c>
      <c r="AR262">
        <v>101.983239414424</v>
      </c>
      <c r="AS262">
        <v>2</v>
      </c>
      <c r="AT262">
        <v>0</v>
      </c>
      <c r="AU262">
        <f>IF(AS262*$H$13&gt;=AW262,1.0,(AW262/(AW262-AS262*$H$13)))</f>
        <v>0</v>
      </c>
      <c r="AV262">
        <f>(AU262-1)*100</f>
        <v>0</v>
      </c>
      <c r="AW262">
        <f>MAX(0,($B$13+$C$13*BV262)/(1+$D$13*BV262)*BO262/(BQ262+273)*$E$13)</f>
        <v>0</v>
      </c>
      <c r="AX262">
        <f>$B$11*BW262+$C$11*BX262+$F$11*CI262*(1-CL262)</f>
        <v>0</v>
      </c>
      <c r="AY262">
        <f>AX262*AZ262</f>
        <v>0</v>
      </c>
      <c r="AZ262">
        <f>($B$11*$D$9+$C$11*$D$9+$F$11*((CV262+CN262)/MAX(CV262+CN262+CW262, 0.1)*$I$9+CW262/MAX(CV262+CN262+CW262, 0.1)*$J$9))/($B$11+$C$11+$F$11)</f>
        <v>0</v>
      </c>
      <c r="BA262">
        <f>($B$11*$K$9+$C$11*$K$9+$F$11*((CV262+CN262)/MAX(CV262+CN262+CW262, 0.1)*$P$9+CW262/MAX(CV262+CN262+CW262, 0.1)*$Q$9))/($B$11+$C$11+$F$11)</f>
        <v>0</v>
      </c>
      <c r="BB262">
        <v>1.91</v>
      </c>
      <c r="BC262">
        <v>0.5</v>
      </c>
      <c r="BD262" t="s">
        <v>355</v>
      </c>
      <c r="BE262">
        <v>2</v>
      </c>
      <c r="BF262" t="b">
        <v>1</v>
      </c>
      <c r="BG262">
        <v>1679509867.175</v>
      </c>
      <c r="BH262">
        <v>828.7968928571428</v>
      </c>
      <c r="BI262">
        <v>858.0727499999999</v>
      </c>
      <c r="BJ262">
        <v>9.382605</v>
      </c>
      <c r="BK262">
        <v>9.006449642857142</v>
      </c>
      <c r="BL262">
        <v>824.1395357142857</v>
      </c>
      <c r="BM262">
        <v>9.304525357142859</v>
      </c>
      <c r="BN262">
        <v>500.0682142857143</v>
      </c>
      <c r="BO262">
        <v>90.10876071428571</v>
      </c>
      <c r="BP262">
        <v>0.100000625</v>
      </c>
      <c r="BQ262">
        <v>19.02616071428571</v>
      </c>
      <c r="BR262">
        <v>20.00598214285715</v>
      </c>
      <c r="BS262">
        <v>999.9000000000002</v>
      </c>
      <c r="BT262">
        <v>0</v>
      </c>
      <c r="BU262">
        <v>0</v>
      </c>
      <c r="BV262">
        <v>9998.838214285714</v>
      </c>
      <c r="BW262">
        <v>0</v>
      </c>
      <c r="BX262">
        <v>9.350310000000002</v>
      </c>
      <c r="BY262">
        <v>-29.27593928571429</v>
      </c>
      <c r="BZ262">
        <v>836.6467142857143</v>
      </c>
      <c r="CA262">
        <v>865.8710714285714</v>
      </c>
      <c r="CB262">
        <v>0.3761560357142857</v>
      </c>
      <c r="CC262">
        <v>858.0727499999999</v>
      </c>
      <c r="CD262">
        <v>9.006449642857142</v>
      </c>
      <c r="CE262">
        <v>0.8454548928571428</v>
      </c>
      <c r="CF262">
        <v>0.8115599285714284</v>
      </c>
      <c r="CG262">
        <v>4.494281428571429</v>
      </c>
      <c r="CH262">
        <v>3.911113928571428</v>
      </c>
      <c r="CI262">
        <v>1999.996071428571</v>
      </c>
      <c r="CJ262">
        <v>0.9800047500000001</v>
      </c>
      <c r="CK262">
        <v>0.019994925</v>
      </c>
      <c r="CL262">
        <v>0</v>
      </c>
      <c r="CM262">
        <v>2.008696428571429</v>
      </c>
      <c r="CN262">
        <v>0</v>
      </c>
      <c r="CO262">
        <v>3945.682857142857</v>
      </c>
      <c r="CP262">
        <v>17338.23571428571</v>
      </c>
      <c r="CQ262">
        <v>39.19171428571428</v>
      </c>
      <c r="CR262">
        <v>40.37696428571428</v>
      </c>
      <c r="CS262">
        <v>39.46399999999999</v>
      </c>
      <c r="CT262">
        <v>38.28328571428572</v>
      </c>
      <c r="CU262">
        <v>38.17167857142856</v>
      </c>
      <c r="CV262">
        <v>1960.005357142858</v>
      </c>
      <c r="CW262">
        <v>39.99071428571428</v>
      </c>
      <c r="CX262">
        <v>0</v>
      </c>
      <c r="CY262">
        <v>1679509905.3</v>
      </c>
      <c r="CZ262">
        <v>0</v>
      </c>
      <c r="DA262">
        <v>0</v>
      </c>
      <c r="DB262" t="s">
        <v>356</v>
      </c>
      <c r="DC262">
        <v>1679454360.5</v>
      </c>
      <c r="DD262">
        <v>1679454360.5</v>
      </c>
      <c r="DE262">
        <v>0</v>
      </c>
      <c r="DF262">
        <v>-0.152</v>
      </c>
      <c r="DG262">
        <v>-0.046</v>
      </c>
      <c r="DH262">
        <v>3.296</v>
      </c>
      <c r="DI262">
        <v>0.35</v>
      </c>
      <c r="DJ262">
        <v>420</v>
      </c>
      <c r="DK262">
        <v>24</v>
      </c>
      <c r="DL262">
        <v>0.27</v>
      </c>
      <c r="DM262">
        <v>0.09</v>
      </c>
      <c r="DN262">
        <v>-29.25424390243902</v>
      </c>
      <c r="DO262">
        <v>-0.7095835725002906</v>
      </c>
      <c r="DP262">
        <v>0.1246823027103733</v>
      </c>
      <c r="DQ262">
        <v>0</v>
      </c>
      <c r="DR262">
        <v>0.3729129512195122</v>
      </c>
      <c r="DS262">
        <v>0.04108426719205609</v>
      </c>
      <c r="DT262">
        <v>0.007168071826156426</v>
      </c>
      <c r="DU262">
        <v>1</v>
      </c>
      <c r="DV262">
        <v>1</v>
      </c>
      <c r="DW262">
        <v>2</v>
      </c>
      <c r="DX262" t="s">
        <v>357</v>
      </c>
      <c r="DY262">
        <v>2.98024</v>
      </c>
      <c r="DZ262">
        <v>2.72826</v>
      </c>
      <c r="EA262">
        <v>0.140861</v>
      </c>
      <c r="EB262">
        <v>0.145417</v>
      </c>
      <c r="EC262">
        <v>0.0540002</v>
      </c>
      <c r="ED262">
        <v>0.0529761</v>
      </c>
      <c r="EE262">
        <v>25801.1</v>
      </c>
      <c r="EF262">
        <v>25333.9</v>
      </c>
      <c r="EG262">
        <v>30558.2</v>
      </c>
      <c r="EH262">
        <v>29888.7</v>
      </c>
      <c r="EI262">
        <v>39907</v>
      </c>
      <c r="EJ262">
        <v>37285.2</v>
      </c>
      <c r="EK262">
        <v>46734.9</v>
      </c>
      <c r="EL262">
        <v>44443.6</v>
      </c>
      <c r="EM262">
        <v>1.88145</v>
      </c>
      <c r="EN262">
        <v>1.85985</v>
      </c>
      <c r="EO262">
        <v>0.0493005</v>
      </c>
      <c r="EP262">
        <v>0</v>
      </c>
      <c r="EQ262">
        <v>19.1858</v>
      </c>
      <c r="ER262">
        <v>999.9</v>
      </c>
      <c r="ES262">
        <v>35.3</v>
      </c>
      <c r="ET262">
        <v>30.3</v>
      </c>
      <c r="EU262">
        <v>16.9792</v>
      </c>
      <c r="EV262">
        <v>63.6211</v>
      </c>
      <c r="EW262">
        <v>23.4575</v>
      </c>
      <c r="EX262">
        <v>1</v>
      </c>
      <c r="EY262">
        <v>-0.0596189</v>
      </c>
      <c r="EZ262">
        <v>5.12944</v>
      </c>
      <c r="FA262">
        <v>20.1316</v>
      </c>
      <c r="FB262">
        <v>5.23092</v>
      </c>
      <c r="FC262">
        <v>11.9716</v>
      </c>
      <c r="FD262">
        <v>4.97055</v>
      </c>
      <c r="FE262">
        <v>3.28958</v>
      </c>
      <c r="FF262">
        <v>9999</v>
      </c>
      <c r="FG262">
        <v>9999</v>
      </c>
      <c r="FH262">
        <v>9999</v>
      </c>
      <c r="FI262">
        <v>999.9</v>
      </c>
      <c r="FJ262">
        <v>4.97292</v>
      </c>
      <c r="FK262">
        <v>1.87702</v>
      </c>
      <c r="FL262">
        <v>1.87515</v>
      </c>
      <c r="FM262">
        <v>1.87793</v>
      </c>
      <c r="FN262">
        <v>1.87468</v>
      </c>
      <c r="FO262">
        <v>1.87834</v>
      </c>
      <c r="FP262">
        <v>1.87533</v>
      </c>
      <c r="FQ262">
        <v>1.87652</v>
      </c>
      <c r="FR262">
        <v>0</v>
      </c>
      <c r="FS262">
        <v>0</v>
      </c>
      <c r="FT262">
        <v>0</v>
      </c>
      <c r="FU262">
        <v>0</v>
      </c>
      <c r="FV262" t="s">
        <v>358</v>
      </c>
      <c r="FW262" t="s">
        <v>359</v>
      </c>
      <c r="FX262" t="s">
        <v>360</v>
      </c>
      <c r="FY262" t="s">
        <v>360</v>
      </c>
      <c r="FZ262" t="s">
        <v>360</v>
      </c>
      <c r="GA262" t="s">
        <v>360</v>
      </c>
      <c r="GB262">
        <v>0</v>
      </c>
      <c r="GC262">
        <v>100</v>
      </c>
      <c r="GD262">
        <v>100</v>
      </c>
      <c r="GE262">
        <v>4.719</v>
      </c>
      <c r="GF262">
        <v>0.0779</v>
      </c>
      <c r="GG262">
        <v>1.972114183739502</v>
      </c>
      <c r="GH262">
        <v>0.004449671774874308</v>
      </c>
      <c r="GI262">
        <v>-1.829466635312074E-06</v>
      </c>
      <c r="GJ262">
        <v>4.661545964856727E-10</v>
      </c>
      <c r="GK262">
        <v>0.005649818396270764</v>
      </c>
      <c r="GL262">
        <v>0.003047750899037379</v>
      </c>
      <c r="GM262">
        <v>0.0005145890388989142</v>
      </c>
      <c r="GN262">
        <v>-5.930110997495773E-07</v>
      </c>
      <c r="GO262">
        <v>0</v>
      </c>
      <c r="GP262">
        <v>2134</v>
      </c>
      <c r="GQ262">
        <v>1</v>
      </c>
      <c r="GR262">
        <v>23</v>
      </c>
      <c r="GS262">
        <v>925.2</v>
      </c>
      <c r="GT262">
        <v>925.2</v>
      </c>
      <c r="GU262">
        <v>2.02515</v>
      </c>
      <c r="GV262">
        <v>2.54517</v>
      </c>
      <c r="GW262">
        <v>1.39893</v>
      </c>
      <c r="GX262">
        <v>2.34009</v>
      </c>
      <c r="GY262">
        <v>1.44897</v>
      </c>
      <c r="GZ262">
        <v>2.3645</v>
      </c>
      <c r="HA262">
        <v>36.4814</v>
      </c>
      <c r="HB262">
        <v>24.0087</v>
      </c>
      <c r="HC262">
        <v>18</v>
      </c>
      <c r="HD262">
        <v>490.102</v>
      </c>
      <c r="HE262">
        <v>447.83</v>
      </c>
      <c r="HF262">
        <v>13.4763</v>
      </c>
      <c r="HG262">
        <v>26.0344</v>
      </c>
      <c r="HH262">
        <v>30.0001</v>
      </c>
      <c r="HI262">
        <v>25.9119</v>
      </c>
      <c r="HJ262">
        <v>25.9906</v>
      </c>
      <c r="HK262">
        <v>40.5541</v>
      </c>
      <c r="HL262">
        <v>43.698</v>
      </c>
      <c r="HM262">
        <v>48.9333</v>
      </c>
      <c r="HN262">
        <v>13.4702</v>
      </c>
      <c r="HO262">
        <v>908.346</v>
      </c>
      <c r="HP262">
        <v>9.07751</v>
      </c>
      <c r="HQ262">
        <v>101.008</v>
      </c>
      <c r="HR262">
        <v>102.199</v>
      </c>
    </row>
    <row r="263" spans="1:226">
      <c r="A263">
        <v>247</v>
      </c>
      <c r="B263">
        <v>1679509880.5</v>
      </c>
      <c r="C263">
        <v>4624.400000095367</v>
      </c>
      <c r="D263" t="s">
        <v>854</v>
      </c>
      <c r="E263" t="s">
        <v>855</v>
      </c>
      <c r="F263">
        <v>5</v>
      </c>
      <c r="G263" t="s">
        <v>353</v>
      </c>
      <c r="H263" t="s">
        <v>747</v>
      </c>
      <c r="I263">
        <v>1679509873.018518</v>
      </c>
      <c r="J263">
        <f>(K263)/1000</f>
        <v>0</v>
      </c>
      <c r="K263">
        <f>IF(BF263, AN263, AH263)</f>
        <v>0</v>
      </c>
      <c r="L263">
        <f>IF(BF263, AI263, AG263)</f>
        <v>0</v>
      </c>
      <c r="M263">
        <f>BH263 - IF(AU263&gt;1, L263*BB263*100.0/(AW263*BV263), 0)</f>
        <v>0</v>
      </c>
      <c r="N263">
        <f>((T263-J263/2)*M263-L263)/(T263+J263/2)</f>
        <v>0</v>
      </c>
      <c r="O263">
        <f>N263*(BO263+BP263)/1000.0</f>
        <v>0</v>
      </c>
      <c r="P263">
        <f>(BH263 - IF(AU263&gt;1, L263*BB263*100.0/(AW263*BV263), 0))*(BO263+BP263)/1000.0</f>
        <v>0</v>
      </c>
      <c r="Q263">
        <f>2.0/((1/S263-1/R263)+SIGN(S263)*SQRT((1/S263-1/R263)*(1/S263-1/R263) + 4*BC263/((BC263+1)*(BC263+1))*(2*1/S263*1/R263-1/R263*1/R263)))</f>
        <v>0</v>
      </c>
      <c r="R263">
        <f>IF(LEFT(BD263,1)&lt;&gt;"0",IF(LEFT(BD263,1)="1",3.0,BE263),$D$5+$E$5*(BV263*BO263/($K$5*1000))+$F$5*(BV263*BO263/($K$5*1000))*MAX(MIN(BB263,$J$5),$I$5)*MAX(MIN(BB263,$J$5),$I$5)+$G$5*MAX(MIN(BB263,$J$5),$I$5)*(BV263*BO263/($K$5*1000))+$H$5*(BV263*BO263/($K$5*1000))*(BV263*BO263/($K$5*1000)))</f>
        <v>0</v>
      </c>
      <c r="S263">
        <f>J263*(1000-(1000*0.61365*exp(17.502*W263/(240.97+W263))/(BO263+BP263)+BJ263)/2)/(1000*0.61365*exp(17.502*W263/(240.97+W263))/(BO263+BP263)-BJ263)</f>
        <v>0</v>
      </c>
      <c r="T263">
        <f>1/((BC263+1)/(Q263/1.6)+1/(R263/1.37)) + BC263/((BC263+1)/(Q263/1.6) + BC263/(R263/1.37))</f>
        <v>0</v>
      </c>
      <c r="U263">
        <f>(AX263*BA263)</f>
        <v>0</v>
      </c>
      <c r="V263">
        <f>(BQ263+(U263+2*0.95*5.67E-8*(((BQ263+$B$7)+273)^4-(BQ263+273)^4)-44100*J263)/(1.84*29.3*R263+8*0.95*5.67E-8*(BQ263+273)^3))</f>
        <v>0</v>
      </c>
      <c r="W263">
        <f>($C$7*BR263+$D$7*BS263+$E$7*V263)</f>
        <v>0</v>
      </c>
      <c r="X263">
        <f>0.61365*exp(17.502*W263/(240.97+W263))</f>
        <v>0</v>
      </c>
      <c r="Y263">
        <f>(Z263/AA263*100)</f>
        <v>0</v>
      </c>
      <c r="Z263">
        <f>BJ263*(BO263+BP263)/1000</f>
        <v>0</v>
      </c>
      <c r="AA263">
        <f>0.61365*exp(17.502*BQ263/(240.97+BQ263))</f>
        <v>0</v>
      </c>
      <c r="AB263">
        <f>(X263-BJ263*(BO263+BP263)/1000)</f>
        <v>0</v>
      </c>
      <c r="AC263">
        <f>(-J263*44100)</f>
        <v>0</v>
      </c>
      <c r="AD263">
        <f>2*29.3*R263*0.92*(BQ263-W263)</f>
        <v>0</v>
      </c>
      <c r="AE263">
        <f>2*0.95*5.67E-8*(((BQ263+$B$7)+273)^4-(W263+273)^4)</f>
        <v>0</v>
      </c>
      <c r="AF263">
        <f>U263+AE263+AC263+AD263</f>
        <v>0</v>
      </c>
      <c r="AG263">
        <f>BN263*AU263*(BI263-BH263*(1000-AU263*BK263)/(1000-AU263*BJ263))/(100*BB263)</f>
        <v>0</v>
      </c>
      <c r="AH263">
        <f>1000*BN263*AU263*(BJ263-BK263)/(100*BB263*(1000-AU263*BJ263))</f>
        <v>0</v>
      </c>
      <c r="AI263">
        <f>(AJ263 - AK263 - BO263*1E3/(8.314*(BQ263+273.15)) * AM263/BN263 * AL263) * BN263/(100*BB263) * (1000 - BK263)/1000</f>
        <v>0</v>
      </c>
      <c r="AJ263">
        <v>901.2230328420568</v>
      </c>
      <c r="AK263">
        <v>879.8889090909092</v>
      </c>
      <c r="AL263">
        <v>3.389263692708401</v>
      </c>
      <c r="AM263">
        <v>63.74903472312772</v>
      </c>
      <c r="AN263">
        <f>(AP263 - AO263 + BO263*1E3/(8.314*(BQ263+273.15)) * AR263/BN263 * AQ263) * BN263/(100*BB263) * 1000/(1000 - AP263)</f>
        <v>0</v>
      </c>
      <c r="AO263">
        <v>9.019517232660345</v>
      </c>
      <c r="AP263">
        <v>9.368017333333329</v>
      </c>
      <c r="AQ263">
        <v>3.102663657404785E-05</v>
      </c>
      <c r="AR263">
        <v>101.983239414424</v>
      </c>
      <c r="AS263">
        <v>2</v>
      </c>
      <c r="AT263">
        <v>0</v>
      </c>
      <c r="AU263">
        <f>IF(AS263*$H$13&gt;=AW263,1.0,(AW263/(AW263-AS263*$H$13)))</f>
        <v>0</v>
      </c>
      <c r="AV263">
        <f>(AU263-1)*100</f>
        <v>0</v>
      </c>
      <c r="AW263">
        <f>MAX(0,($B$13+$C$13*BV263)/(1+$D$13*BV263)*BO263/(BQ263+273)*$E$13)</f>
        <v>0</v>
      </c>
      <c r="AX263">
        <f>$B$11*BW263+$C$11*BX263+$F$11*CI263*(1-CL263)</f>
        <v>0</v>
      </c>
      <c r="AY263">
        <f>AX263*AZ263</f>
        <v>0</v>
      </c>
      <c r="AZ263">
        <f>($B$11*$D$9+$C$11*$D$9+$F$11*((CV263+CN263)/MAX(CV263+CN263+CW263, 0.1)*$I$9+CW263/MAX(CV263+CN263+CW263, 0.1)*$J$9))/($B$11+$C$11+$F$11)</f>
        <v>0</v>
      </c>
      <c r="BA263">
        <f>($B$11*$K$9+$C$11*$K$9+$F$11*((CV263+CN263)/MAX(CV263+CN263+CW263, 0.1)*$P$9+CW263/MAX(CV263+CN263+CW263, 0.1)*$Q$9))/($B$11+$C$11+$F$11)</f>
        <v>0</v>
      </c>
      <c r="BB263">
        <v>1.91</v>
      </c>
      <c r="BC263">
        <v>0.5</v>
      </c>
      <c r="BD263" t="s">
        <v>355</v>
      </c>
      <c r="BE263">
        <v>2</v>
      </c>
      <c r="BF263" t="b">
        <v>1</v>
      </c>
      <c r="BG263">
        <v>1679509873.018518</v>
      </c>
      <c r="BH263">
        <v>848.2920370370371</v>
      </c>
      <c r="BI263">
        <v>877.6802962962962</v>
      </c>
      <c r="BJ263">
        <v>9.372179629629629</v>
      </c>
      <c r="BK263">
        <v>9.006455185185184</v>
      </c>
      <c r="BL263">
        <v>843.5885185185185</v>
      </c>
      <c r="BM263">
        <v>9.294228518518517</v>
      </c>
      <c r="BN263">
        <v>500.0785185185185</v>
      </c>
      <c r="BO263">
        <v>90.1111185185185</v>
      </c>
      <c r="BP263">
        <v>0.1000353296296296</v>
      </c>
      <c r="BQ263">
        <v>19.02531851851852</v>
      </c>
      <c r="BR263">
        <v>20.0046962962963</v>
      </c>
      <c r="BS263">
        <v>999.9000000000001</v>
      </c>
      <c r="BT263">
        <v>0</v>
      </c>
      <c r="BU263">
        <v>0</v>
      </c>
      <c r="BV263">
        <v>10007.38</v>
      </c>
      <c r="BW263">
        <v>0</v>
      </c>
      <c r="BX263">
        <v>9.346732962962964</v>
      </c>
      <c r="BY263">
        <v>-29.38823703703704</v>
      </c>
      <c r="BZ263">
        <v>856.3175925925926</v>
      </c>
      <c r="CA263">
        <v>885.6569629629629</v>
      </c>
      <c r="CB263">
        <v>0.3657255555555555</v>
      </c>
      <c r="CC263">
        <v>877.6802962962962</v>
      </c>
      <c r="CD263">
        <v>9.006455185185184</v>
      </c>
      <c r="CE263">
        <v>0.8445376296296296</v>
      </c>
      <c r="CF263">
        <v>0.811581740740741</v>
      </c>
      <c r="CG263">
        <v>4.478778148148148</v>
      </c>
      <c r="CH263">
        <v>3.911497037037037</v>
      </c>
      <c r="CI263">
        <v>2000.029629629629</v>
      </c>
      <c r="CJ263">
        <v>0.9800045555555557</v>
      </c>
      <c r="CK263">
        <v>0.01999512592592593</v>
      </c>
      <c r="CL263">
        <v>0</v>
      </c>
      <c r="CM263">
        <v>2.033140740740741</v>
      </c>
      <c r="CN263">
        <v>0</v>
      </c>
      <c r="CO263">
        <v>3945.03</v>
      </c>
      <c r="CP263">
        <v>17338.51851851852</v>
      </c>
      <c r="CQ263">
        <v>39.10855555555555</v>
      </c>
      <c r="CR263">
        <v>40.31918518518518</v>
      </c>
      <c r="CS263">
        <v>39.39562962962962</v>
      </c>
      <c r="CT263">
        <v>38.19188888888889</v>
      </c>
      <c r="CU263">
        <v>38.10396296296295</v>
      </c>
      <c r="CV263">
        <v>1960.038518518518</v>
      </c>
      <c r="CW263">
        <v>39.99111111111111</v>
      </c>
      <c r="CX263">
        <v>0</v>
      </c>
      <c r="CY263">
        <v>1679509910.7</v>
      </c>
      <c r="CZ263">
        <v>0</v>
      </c>
      <c r="DA263">
        <v>0</v>
      </c>
      <c r="DB263" t="s">
        <v>356</v>
      </c>
      <c r="DC263">
        <v>1679454360.5</v>
      </c>
      <c r="DD263">
        <v>1679454360.5</v>
      </c>
      <c r="DE263">
        <v>0</v>
      </c>
      <c r="DF263">
        <v>-0.152</v>
      </c>
      <c r="DG263">
        <v>-0.046</v>
      </c>
      <c r="DH263">
        <v>3.296</v>
      </c>
      <c r="DI263">
        <v>0.35</v>
      </c>
      <c r="DJ263">
        <v>420</v>
      </c>
      <c r="DK263">
        <v>24</v>
      </c>
      <c r="DL263">
        <v>0.27</v>
      </c>
      <c r="DM263">
        <v>0.09</v>
      </c>
      <c r="DN263">
        <v>-29.31543658536586</v>
      </c>
      <c r="DO263">
        <v>-1.105581740522383</v>
      </c>
      <c r="DP263">
        <v>0.1326079822416204</v>
      </c>
      <c r="DQ263">
        <v>0</v>
      </c>
      <c r="DR263">
        <v>0.369738756097561</v>
      </c>
      <c r="DS263">
        <v>-0.09003899092972852</v>
      </c>
      <c r="DT263">
        <v>0.01220871615427411</v>
      </c>
      <c r="DU263">
        <v>1</v>
      </c>
      <c r="DV263">
        <v>1</v>
      </c>
      <c r="DW263">
        <v>2</v>
      </c>
      <c r="DX263" t="s">
        <v>357</v>
      </c>
      <c r="DY263">
        <v>2.9804</v>
      </c>
      <c r="DZ263">
        <v>2.72863</v>
      </c>
      <c r="EA263">
        <v>0.142848</v>
      </c>
      <c r="EB263">
        <v>0.147394</v>
      </c>
      <c r="EC263">
        <v>0.0540135</v>
      </c>
      <c r="ED263">
        <v>0.0529881</v>
      </c>
      <c r="EE263">
        <v>25741.2</v>
      </c>
      <c r="EF263">
        <v>25275.3</v>
      </c>
      <c r="EG263">
        <v>30558</v>
      </c>
      <c r="EH263">
        <v>29888.7</v>
      </c>
      <c r="EI263">
        <v>39906.4</v>
      </c>
      <c r="EJ263">
        <v>37285.1</v>
      </c>
      <c r="EK263">
        <v>46734.7</v>
      </c>
      <c r="EL263">
        <v>44443.9</v>
      </c>
      <c r="EM263">
        <v>1.8815</v>
      </c>
      <c r="EN263">
        <v>1.85968</v>
      </c>
      <c r="EO263">
        <v>0.0499561</v>
      </c>
      <c r="EP263">
        <v>0</v>
      </c>
      <c r="EQ263">
        <v>19.1838</v>
      </c>
      <c r="ER263">
        <v>999.9</v>
      </c>
      <c r="ES263">
        <v>35.2</v>
      </c>
      <c r="ET263">
        <v>30.3</v>
      </c>
      <c r="EU263">
        <v>16.9326</v>
      </c>
      <c r="EV263">
        <v>63.6311</v>
      </c>
      <c r="EW263">
        <v>23.1811</v>
      </c>
      <c r="EX263">
        <v>1</v>
      </c>
      <c r="EY263">
        <v>-0.0597764</v>
      </c>
      <c r="EZ263">
        <v>5.12796</v>
      </c>
      <c r="FA263">
        <v>20.1317</v>
      </c>
      <c r="FB263">
        <v>5.23092</v>
      </c>
      <c r="FC263">
        <v>11.9716</v>
      </c>
      <c r="FD263">
        <v>4.9705</v>
      </c>
      <c r="FE263">
        <v>3.2895</v>
      </c>
      <c r="FF263">
        <v>9999</v>
      </c>
      <c r="FG263">
        <v>9999</v>
      </c>
      <c r="FH263">
        <v>9999</v>
      </c>
      <c r="FI263">
        <v>999.9</v>
      </c>
      <c r="FJ263">
        <v>4.97294</v>
      </c>
      <c r="FK263">
        <v>1.8771</v>
      </c>
      <c r="FL263">
        <v>1.87515</v>
      </c>
      <c r="FM263">
        <v>1.87798</v>
      </c>
      <c r="FN263">
        <v>1.87469</v>
      </c>
      <c r="FO263">
        <v>1.87836</v>
      </c>
      <c r="FP263">
        <v>1.87538</v>
      </c>
      <c r="FQ263">
        <v>1.87653</v>
      </c>
      <c r="FR263">
        <v>0</v>
      </c>
      <c r="FS263">
        <v>0</v>
      </c>
      <c r="FT263">
        <v>0</v>
      </c>
      <c r="FU263">
        <v>0</v>
      </c>
      <c r="FV263" t="s">
        <v>358</v>
      </c>
      <c r="FW263" t="s">
        <v>359</v>
      </c>
      <c r="FX263" t="s">
        <v>360</v>
      </c>
      <c r="FY263" t="s">
        <v>360</v>
      </c>
      <c r="FZ263" t="s">
        <v>360</v>
      </c>
      <c r="GA263" t="s">
        <v>360</v>
      </c>
      <c r="GB263">
        <v>0</v>
      </c>
      <c r="GC263">
        <v>100</v>
      </c>
      <c r="GD263">
        <v>100</v>
      </c>
      <c r="GE263">
        <v>4.762</v>
      </c>
      <c r="GF263">
        <v>0.0779</v>
      </c>
      <c r="GG263">
        <v>1.972114183739502</v>
      </c>
      <c r="GH263">
        <v>0.004449671774874308</v>
      </c>
      <c r="GI263">
        <v>-1.829466635312074E-06</v>
      </c>
      <c r="GJ263">
        <v>4.661545964856727E-10</v>
      </c>
      <c r="GK263">
        <v>0.005649818396270764</v>
      </c>
      <c r="GL263">
        <v>0.003047750899037379</v>
      </c>
      <c r="GM263">
        <v>0.0005145890388989142</v>
      </c>
      <c r="GN263">
        <v>-5.930110997495773E-07</v>
      </c>
      <c r="GO263">
        <v>0</v>
      </c>
      <c r="GP263">
        <v>2134</v>
      </c>
      <c r="GQ263">
        <v>1</v>
      </c>
      <c r="GR263">
        <v>23</v>
      </c>
      <c r="GS263">
        <v>925.3</v>
      </c>
      <c r="GT263">
        <v>925.3</v>
      </c>
      <c r="GU263">
        <v>2.05811</v>
      </c>
      <c r="GV263">
        <v>2.54639</v>
      </c>
      <c r="GW263">
        <v>1.39893</v>
      </c>
      <c r="GX263">
        <v>2.34131</v>
      </c>
      <c r="GY263">
        <v>1.44897</v>
      </c>
      <c r="GZ263">
        <v>2.38892</v>
      </c>
      <c r="HA263">
        <v>36.4814</v>
      </c>
      <c r="HB263">
        <v>24.0087</v>
      </c>
      <c r="HC263">
        <v>18</v>
      </c>
      <c r="HD263">
        <v>490.124</v>
      </c>
      <c r="HE263">
        <v>447.704</v>
      </c>
      <c r="HF263">
        <v>13.4691</v>
      </c>
      <c r="HG263">
        <v>26.0318</v>
      </c>
      <c r="HH263">
        <v>30</v>
      </c>
      <c r="HI263">
        <v>25.911</v>
      </c>
      <c r="HJ263">
        <v>25.9884</v>
      </c>
      <c r="HK263">
        <v>41.2469</v>
      </c>
      <c r="HL263">
        <v>43.698</v>
      </c>
      <c r="HM263">
        <v>48.5477</v>
      </c>
      <c r="HN263">
        <v>13.4669</v>
      </c>
      <c r="HO263">
        <v>921.772</v>
      </c>
      <c r="HP263">
        <v>9.074149999999999</v>
      </c>
      <c r="HQ263">
        <v>101.007</v>
      </c>
      <c r="HR263">
        <v>102.2</v>
      </c>
    </row>
    <row r="264" spans="1:226">
      <c r="A264">
        <v>248</v>
      </c>
      <c r="B264">
        <v>1679509885</v>
      </c>
      <c r="C264">
        <v>4628.900000095367</v>
      </c>
      <c r="D264" t="s">
        <v>856</v>
      </c>
      <c r="E264" t="s">
        <v>857</v>
      </c>
      <c r="F264">
        <v>5</v>
      </c>
      <c r="G264" t="s">
        <v>353</v>
      </c>
      <c r="H264" t="s">
        <v>747</v>
      </c>
      <c r="I264">
        <v>1679509877.462963</v>
      </c>
      <c r="J264">
        <f>(K264)/1000</f>
        <v>0</v>
      </c>
      <c r="K264">
        <f>IF(BF264, AN264, AH264)</f>
        <v>0</v>
      </c>
      <c r="L264">
        <f>IF(BF264, AI264, AG264)</f>
        <v>0</v>
      </c>
      <c r="M264">
        <f>BH264 - IF(AU264&gt;1, L264*BB264*100.0/(AW264*BV264), 0)</f>
        <v>0</v>
      </c>
      <c r="N264">
        <f>((T264-J264/2)*M264-L264)/(T264+J264/2)</f>
        <v>0</v>
      </c>
      <c r="O264">
        <f>N264*(BO264+BP264)/1000.0</f>
        <v>0</v>
      </c>
      <c r="P264">
        <f>(BH264 - IF(AU264&gt;1, L264*BB264*100.0/(AW264*BV264), 0))*(BO264+BP264)/1000.0</f>
        <v>0</v>
      </c>
      <c r="Q264">
        <f>2.0/((1/S264-1/R264)+SIGN(S264)*SQRT((1/S264-1/R264)*(1/S264-1/R264) + 4*BC264/((BC264+1)*(BC264+1))*(2*1/S264*1/R264-1/R264*1/R264)))</f>
        <v>0</v>
      </c>
      <c r="R264">
        <f>IF(LEFT(BD264,1)&lt;&gt;"0",IF(LEFT(BD264,1)="1",3.0,BE264),$D$5+$E$5*(BV264*BO264/($K$5*1000))+$F$5*(BV264*BO264/($K$5*1000))*MAX(MIN(BB264,$J$5),$I$5)*MAX(MIN(BB264,$J$5),$I$5)+$G$5*MAX(MIN(BB264,$J$5),$I$5)*(BV264*BO264/($K$5*1000))+$H$5*(BV264*BO264/($K$5*1000))*(BV264*BO264/($K$5*1000)))</f>
        <v>0</v>
      </c>
      <c r="S264">
        <f>J264*(1000-(1000*0.61365*exp(17.502*W264/(240.97+W264))/(BO264+BP264)+BJ264)/2)/(1000*0.61365*exp(17.502*W264/(240.97+W264))/(BO264+BP264)-BJ264)</f>
        <v>0</v>
      </c>
      <c r="T264">
        <f>1/((BC264+1)/(Q264/1.6)+1/(R264/1.37)) + BC264/((BC264+1)/(Q264/1.6) + BC264/(R264/1.37))</f>
        <v>0</v>
      </c>
      <c r="U264">
        <f>(AX264*BA264)</f>
        <v>0</v>
      </c>
      <c r="V264">
        <f>(BQ264+(U264+2*0.95*5.67E-8*(((BQ264+$B$7)+273)^4-(BQ264+273)^4)-44100*J264)/(1.84*29.3*R264+8*0.95*5.67E-8*(BQ264+273)^3))</f>
        <v>0</v>
      </c>
      <c r="W264">
        <f>($C$7*BR264+$D$7*BS264+$E$7*V264)</f>
        <v>0</v>
      </c>
      <c r="X264">
        <f>0.61365*exp(17.502*W264/(240.97+W264))</f>
        <v>0</v>
      </c>
      <c r="Y264">
        <f>(Z264/AA264*100)</f>
        <v>0</v>
      </c>
      <c r="Z264">
        <f>BJ264*(BO264+BP264)/1000</f>
        <v>0</v>
      </c>
      <c r="AA264">
        <f>0.61365*exp(17.502*BQ264/(240.97+BQ264))</f>
        <v>0</v>
      </c>
      <c r="AB264">
        <f>(X264-BJ264*(BO264+BP264)/1000)</f>
        <v>0</v>
      </c>
      <c r="AC264">
        <f>(-J264*44100)</f>
        <v>0</v>
      </c>
      <c r="AD264">
        <f>2*29.3*R264*0.92*(BQ264-W264)</f>
        <v>0</v>
      </c>
      <c r="AE264">
        <f>2*0.95*5.67E-8*(((BQ264+$B$7)+273)^4-(W264+273)^4)</f>
        <v>0</v>
      </c>
      <c r="AF264">
        <f>U264+AE264+AC264+AD264</f>
        <v>0</v>
      </c>
      <c r="AG264">
        <f>BN264*AU264*(BI264-BH264*(1000-AU264*BK264)/(1000-AU264*BJ264))/(100*BB264)</f>
        <v>0</v>
      </c>
      <c r="AH264">
        <f>1000*BN264*AU264*(BJ264-BK264)/(100*BB264*(1000-AU264*BJ264))</f>
        <v>0</v>
      </c>
      <c r="AI264">
        <f>(AJ264 - AK264 - BO264*1E3/(8.314*(BQ264+273.15)) * AM264/BN264 * AL264) * BN264/(100*BB264) * (1000 - BK264)/1000</f>
        <v>0</v>
      </c>
      <c r="AJ264">
        <v>916.5334792428048</v>
      </c>
      <c r="AK264">
        <v>895.0942606060606</v>
      </c>
      <c r="AL264">
        <v>3.38084196285463</v>
      </c>
      <c r="AM264">
        <v>63.74903472312772</v>
      </c>
      <c r="AN264">
        <f>(AP264 - AO264 + BO264*1E3/(8.314*(BQ264+273.15)) * AR264/BN264 * AQ264) * BN264/(100*BB264) * 1000/(1000 - AP264)</f>
        <v>0</v>
      </c>
      <c r="AO264">
        <v>8.992418184325059</v>
      </c>
      <c r="AP264">
        <v>9.363447393939394</v>
      </c>
      <c r="AQ264">
        <v>-5.58129276179E-05</v>
      </c>
      <c r="AR264">
        <v>101.983239414424</v>
      </c>
      <c r="AS264">
        <v>2</v>
      </c>
      <c r="AT264">
        <v>0</v>
      </c>
      <c r="AU264">
        <f>IF(AS264*$H$13&gt;=AW264,1.0,(AW264/(AW264-AS264*$H$13)))</f>
        <v>0</v>
      </c>
      <c r="AV264">
        <f>(AU264-1)*100</f>
        <v>0</v>
      </c>
      <c r="AW264">
        <f>MAX(0,($B$13+$C$13*BV264)/(1+$D$13*BV264)*BO264/(BQ264+273)*$E$13)</f>
        <v>0</v>
      </c>
      <c r="AX264">
        <f>$B$11*BW264+$C$11*BX264+$F$11*CI264*(1-CL264)</f>
        <v>0</v>
      </c>
      <c r="AY264">
        <f>AX264*AZ264</f>
        <v>0</v>
      </c>
      <c r="AZ264">
        <f>($B$11*$D$9+$C$11*$D$9+$F$11*((CV264+CN264)/MAX(CV264+CN264+CW264, 0.1)*$I$9+CW264/MAX(CV264+CN264+CW264, 0.1)*$J$9))/($B$11+$C$11+$F$11)</f>
        <v>0</v>
      </c>
      <c r="BA264">
        <f>($B$11*$K$9+$C$11*$K$9+$F$11*((CV264+CN264)/MAX(CV264+CN264+CW264, 0.1)*$P$9+CW264/MAX(CV264+CN264+CW264, 0.1)*$Q$9))/($B$11+$C$11+$F$11)</f>
        <v>0</v>
      </c>
      <c r="BB264">
        <v>1.91</v>
      </c>
      <c r="BC264">
        <v>0.5</v>
      </c>
      <c r="BD264" t="s">
        <v>355</v>
      </c>
      <c r="BE264">
        <v>2</v>
      </c>
      <c r="BF264" t="b">
        <v>1</v>
      </c>
      <c r="BG264">
        <v>1679509877.462963</v>
      </c>
      <c r="BH264">
        <v>863.1418518518518</v>
      </c>
      <c r="BI264">
        <v>892.6075185185183</v>
      </c>
      <c r="BJ264">
        <v>9.367887037037038</v>
      </c>
      <c r="BK264">
        <v>9.00335962962963</v>
      </c>
      <c r="BL264">
        <v>858.4035555555556</v>
      </c>
      <c r="BM264">
        <v>9.289987777777778</v>
      </c>
      <c r="BN264">
        <v>500.0944814814815</v>
      </c>
      <c r="BO264">
        <v>90.1129185185185</v>
      </c>
      <c r="BP264">
        <v>0.100042962962963</v>
      </c>
      <c r="BQ264">
        <v>19.02623703703704</v>
      </c>
      <c r="BR264">
        <v>20.0046962962963</v>
      </c>
      <c r="BS264">
        <v>999.9000000000001</v>
      </c>
      <c r="BT264">
        <v>0</v>
      </c>
      <c r="BU264">
        <v>0</v>
      </c>
      <c r="BV264">
        <v>10004.37296296296</v>
      </c>
      <c r="BW264">
        <v>0</v>
      </c>
      <c r="BX264">
        <v>9.341878148148149</v>
      </c>
      <c r="BY264">
        <v>-29.46559259259259</v>
      </c>
      <c r="BZ264">
        <v>871.3041851851851</v>
      </c>
      <c r="CA264">
        <v>900.716962962963</v>
      </c>
      <c r="CB264">
        <v>0.364528037037037</v>
      </c>
      <c r="CC264">
        <v>892.6075185185183</v>
      </c>
      <c r="CD264">
        <v>9.00335962962963</v>
      </c>
      <c r="CE264">
        <v>0.8441676296296295</v>
      </c>
      <c r="CF264">
        <v>0.811318962962963</v>
      </c>
      <c r="CG264">
        <v>4.472521851851851</v>
      </c>
      <c r="CH264">
        <v>3.906890370370371</v>
      </c>
      <c r="CI264">
        <v>2000.033333333333</v>
      </c>
      <c r="CJ264">
        <v>0.9800044444444446</v>
      </c>
      <c r="CK264">
        <v>0.01999524074074074</v>
      </c>
      <c r="CL264">
        <v>0</v>
      </c>
      <c r="CM264">
        <v>2.050955555555556</v>
      </c>
      <c r="CN264">
        <v>0</v>
      </c>
      <c r="CO264">
        <v>3944.175185185185</v>
      </c>
      <c r="CP264">
        <v>17338.54074074074</v>
      </c>
      <c r="CQ264">
        <v>39.05751851851851</v>
      </c>
      <c r="CR264">
        <v>40.26585185185185</v>
      </c>
      <c r="CS264">
        <v>39.34462962962962</v>
      </c>
      <c r="CT264">
        <v>38.12707407407407</v>
      </c>
      <c r="CU264">
        <v>38.04148148148148</v>
      </c>
      <c r="CV264">
        <v>1960.042962962963</v>
      </c>
      <c r="CW264">
        <v>39.99037037037037</v>
      </c>
      <c r="CX264">
        <v>0</v>
      </c>
      <c r="CY264">
        <v>1679509915.5</v>
      </c>
      <c r="CZ264">
        <v>0</v>
      </c>
      <c r="DA264">
        <v>0</v>
      </c>
      <c r="DB264" t="s">
        <v>356</v>
      </c>
      <c r="DC264">
        <v>1679454360.5</v>
      </c>
      <c r="DD264">
        <v>1679454360.5</v>
      </c>
      <c r="DE264">
        <v>0</v>
      </c>
      <c r="DF264">
        <v>-0.152</v>
      </c>
      <c r="DG264">
        <v>-0.046</v>
      </c>
      <c r="DH264">
        <v>3.296</v>
      </c>
      <c r="DI264">
        <v>0.35</v>
      </c>
      <c r="DJ264">
        <v>420</v>
      </c>
      <c r="DK264">
        <v>24</v>
      </c>
      <c r="DL264">
        <v>0.27</v>
      </c>
      <c r="DM264">
        <v>0.09</v>
      </c>
      <c r="DN264">
        <v>-29.42281951219513</v>
      </c>
      <c r="DO264">
        <v>-1.070611149825835</v>
      </c>
      <c r="DP264">
        <v>0.1317456700255981</v>
      </c>
      <c r="DQ264">
        <v>0</v>
      </c>
      <c r="DR264">
        <v>0.3675904146341463</v>
      </c>
      <c r="DS264">
        <v>-0.05859967944250824</v>
      </c>
      <c r="DT264">
        <v>0.01190398710614223</v>
      </c>
      <c r="DU264">
        <v>1</v>
      </c>
      <c r="DV264">
        <v>1</v>
      </c>
      <c r="DW264">
        <v>2</v>
      </c>
      <c r="DX264" t="s">
        <v>357</v>
      </c>
      <c r="DY264">
        <v>2.98036</v>
      </c>
      <c r="DZ264">
        <v>2.72816</v>
      </c>
      <c r="EA264">
        <v>0.144453</v>
      </c>
      <c r="EB264">
        <v>0.149001</v>
      </c>
      <c r="EC264">
        <v>0.0539891</v>
      </c>
      <c r="ED264">
        <v>0.0529602</v>
      </c>
      <c r="EE264">
        <v>25693.5</v>
      </c>
      <c r="EF264">
        <v>25228.2</v>
      </c>
      <c r="EG264">
        <v>30558.5</v>
      </c>
      <c r="EH264">
        <v>29889.4</v>
      </c>
      <c r="EI264">
        <v>39908.3</v>
      </c>
      <c r="EJ264">
        <v>37286.8</v>
      </c>
      <c r="EK264">
        <v>46735.6</v>
      </c>
      <c r="EL264">
        <v>44444.5</v>
      </c>
      <c r="EM264">
        <v>1.88165</v>
      </c>
      <c r="EN264">
        <v>1.86</v>
      </c>
      <c r="EO264">
        <v>0.0490993</v>
      </c>
      <c r="EP264">
        <v>0</v>
      </c>
      <c r="EQ264">
        <v>19.182</v>
      </c>
      <c r="ER264">
        <v>999.9</v>
      </c>
      <c r="ES264">
        <v>35.2</v>
      </c>
      <c r="ET264">
        <v>30.3</v>
      </c>
      <c r="EU264">
        <v>16.9313</v>
      </c>
      <c r="EV264">
        <v>63.6411</v>
      </c>
      <c r="EW264">
        <v>23.1731</v>
      </c>
      <c r="EX264">
        <v>1</v>
      </c>
      <c r="EY264">
        <v>-0.0599416</v>
      </c>
      <c r="EZ264">
        <v>5.13812</v>
      </c>
      <c r="FA264">
        <v>20.1313</v>
      </c>
      <c r="FB264">
        <v>5.23122</v>
      </c>
      <c r="FC264">
        <v>11.9706</v>
      </c>
      <c r="FD264">
        <v>4.9702</v>
      </c>
      <c r="FE264">
        <v>3.28948</v>
      </c>
      <c r="FF264">
        <v>9999</v>
      </c>
      <c r="FG264">
        <v>9999</v>
      </c>
      <c r="FH264">
        <v>9999</v>
      </c>
      <c r="FI264">
        <v>999.9</v>
      </c>
      <c r="FJ264">
        <v>4.9729</v>
      </c>
      <c r="FK264">
        <v>1.87704</v>
      </c>
      <c r="FL264">
        <v>1.87515</v>
      </c>
      <c r="FM264">
        <v>1.87798</v>
      </c>
      <c r="FN264">
        <v>1.87468</v>
      </c>
      <c r="FO264">
        <v>1.87836</v>
      </c>
      <c r="FP264">
        <v>1.87534</v>
      </c>
      <c r="FQ264">
        <v>1.87652</v>
      </c>
      <c r="FR264">
        <v>0</v>
      </c>
      <c r="FS264">
        <v>0</v>
      </c>
      <c r="FT264">
        <v>0</v>
      </c>
      <c r="FU264">
        <v>0</v>
      </c>
      <c r="FV264" t="s">
        <v>358</v>
      </c>
      <c r="FW264" t="s">
        <v>359</v>
      </c>
      <c r="FX264" t="s">
        <v>360</v>
      </c>
      <c r="FY264" t="s">
        <v>360</v>
      </c>
      <c r="FZ264" t="s">
        <v>360</v>
      </c>
      <c r="GA264" t="s">
        <v>360</v>
      </c>
      <c r="GB264">
        <v>0</v>
      </c>
      <c r="GC264">
        <v>100</v>
      </c>
      <c r="GD264">
        <v>100</v>
      </c>
      <c r="GE264">
        <v>4.797</v>
      </c>
      <c r="GF264">
        <v>0.07779999999999999</v>
      </c>
      <c r="GG264">
        <v>1.972114183739502</v>
      </c>
      <c r="GH264">
        <v>0.004449671774874308</v>
      </c>
      <c r="GI264">
        <v>-1.829466635312074E-06</v>
      </c>
      <c r="GJ264">
        <v>4.661545964856727E-10</v>
      </c>
      <c r="GK264">
        <v>0.005649818396270764</v>
      </c>
      <c r="GL264">
        <v>0.003047750899037379</v>
      </c>
      <c r="GM264">
        <v>0.0005145890388989142</v>
      </c>
      <c r="GN264">
        <v>-5.930110997495773E-07</v>
      </c>
      <c r="GO264">
        <v>0</v>
      </c>
      <c r="GP264">
        <v>2134</v>
      </c>
      <c r="GQ264">
        <v>1</v>
      </c>
      <c r="GR264">
        <v>23</v>
      </c>
      <c r="GS264">
        <v>925.4</v>
      </c>
      <c r="GT264">
        <v>925.4</v>
      </c>
      <c r="GU264">
        <v>2.08618</v>
      </c>
      <c r="GV264">
        <v>2.54517</v>
      </c>
      <c r="GW264">
        <v>1.39893</v>
      </c>
      <c r="GX264">
        <v>2.34009</v>
      </c>
      <c r="GY264">
        <v>1.44897</v>
      </c>
      <c r="GZ264">
        <v>2.47192</v>
      </c>
      <c r="HA264">
        <v>36.4814</v>
      </c>
      <c r="HB264">
        <v>24.0087</v>
      </c>
      <c r="HC264">
        <v>18</v>
      </c>
      <c r="HD264">
        <v>490.196</v>
      </c>
      <c r="HE264">
        <v>447.905</v>
      </c>
      <c r="HF264">
        <v>13.4655</v>
      </c>
      <c r="HG264">
        <v>26.0305</v>
      </c>
      <c r="HH264">
        <v>30.0002</v>
      </c>
      <c r="HI264">
        <v>25.9097</v>
      </c>
      <c r="HJ264">
        <v>25.9884</v>
      </c>
      <c r="HK264">
        <v>41.7725</v>
      </c>
      <c r="HL264">
        <v>43.4257</v>
      </c>
      <c r="HM264">
        <v>48.5477</v>
      </c>
      <c r="HN264">
        <v>13.4588</v>
      </c>
      <c r="HO264">
        <v>941.917</v>
      </c>
      <c r="HP264">
        <v>9.080349999999999</v>
      </c>
      <c r="HQ264">
        <v>101.009</v>
      </c>
      <c r="HR264">
        <v>102.202</v>
      </c>
    </row>
    <row r="265" spans="1:226">
      <c r="A265">
        <v>249</v>
      </c>
      <c r="B265">
        <v>1679509890.5</v>
      </c>
      <c r="C265">
        <v>4634.400000095367</v>
      </c>
      <c r="D265" t="s">
        <v>858</v>
      </c>
      <c r="E265" t="s">
        <v>859</v>
      </c>
      <c r="F265">
        <v>5</v>
      </c>
      <c r="G265" t="s">
        <v>353</v>
      </c>
      <c r="H265" t="s">
        <v>747</v>
      </c>
      <c r="I265">
        <v>1679509882.75</v>
      </c>
      <c r="J265">
        <f>(K265)/1000</f>
        <v>0</v>
      </c>
      <c r="K265">
        <f>IF(BF265, AN265, AH265)</f>
        <v>0</v>
      </c>
      <c r="L265">
        <f>IF(BF265, AI265, AG265)</f>
        <v>0</v>
      </c>
      <c r="M265">
        <f>BH265 - IF(AU265&gt;1, L265*BB265*100.0/(AW265*BV265), 0)</f>
        <v>0</v>
      </c>
      <c r="N265">
        <f>((T265-J265/2)*M265-L265)/(T265+J265/2)</f>
        <v>0</v>
      </c>
      <c r="O265">
        <f>N265*(BO265+BP265)/1000.0</f>
        <v>0</v>
      </c>
      <c r="P265">
        <f>(BH265 - IF(AU265&gt;1, L265*BB265*100.0/(AW265*BV265), 0))*(BO265+BP265)/1000.0</f>
        <v>0</v>
      </c>
      <c r="Q265">
        <f>2.0/((1/S265-1/R265)+SIGN(S265)*SQRT((1/S265-1/R265)*(1/S265-1/R265) + 4*BC265/((BC265+1)*(BC265+1))*(2*1/S265*1/R265-1/R265*1/R265)))</f>
        <v>0</v>
      </c>
      <c r="R265">
        <f>IF(LEFT(BD265,1)&lt;&gt;"0",IF(LEFT(BD265,1)="1",3.0,BE265),$D$5+$E$5*(BV265*BO265/($K$5*1000))+$F$5*(BV265*BO265/($K$5*1000))*MAX(MIN(BB265,$J$5),$I$5)*MAX(MIN(BB265,$J$5),$I$5)+$G$5*MAX(MIN(BB265,$J$5),$I$5)*(BV265*BO265/($K$5*1000))+$H$5*(BV265*BO265/($K$5*1000))*(BV265*BO265/($K$5*1000)))</f>
        <v>0</v>
      </c>
      <c r="S265">
        <f>J265*(1000-(1000*0.61365*exp(17.502*W265/(240.97+W265))/(BO265+BP265)+BJ265)/2)/(1000*0.61365*exp(17.502*W265/(240.97+W265))/(BO265+BP265)-BJ265)</f>
        <v>0</v>
      </c>
      <c r="T265">
        <f>1/((BC265+1)/(Q265/1.6)+1/(R265/1.37)) + BC265/((BC265+1)/(Q265/1.6) + BC265/(R265/1.37))</f>
        <v>0</v>
      </c>
      <c r="U265">
        <f>(AX265*BA265)</f>
        <v>0</v>
      </c>
      <c r="V265">
        <f>(BQ265+(U265+2*0.95*5.67E-8*(((BQ265+$B$7)+273)^4-(BQ265+273)^4)-44100*J265)/(1.84*29.3*R265+8*0.95*5.67E-8*(BQ265+273)^3))</f>
        <v>0</v>
      </c>
      <c r="W265">
        <f>($C$7*BR265+$D$7*BS265+$E$7*V265)</f>
        <v>0</v>
      </c>
      <c r="X265">
        <f>0.61365*exp(17.502*W265/(240.97+W265))</f>
        <v>0</v>
      </c>
      <c r="Y265">
        <f>(Z265/AA265*100)</f>
        <v>0</v>
      </c>
      <c r="Z265">
        <f>BJ265*(BO265+BP265)/1000</f>
        <v>0</v>
      </c>
      <c r="AA265">
        <f>0.61365*exp(17.502*BQ265/(240.97+BQ265))</f>
        <v>0</v>
      </c>
      <c r="AB265">
        <f>(X265-BJ265*(BO265+BP265)/1000)</f>
        <v>0</v>
      </c>
      <c r="AC265">
        <f>(-J265*44100)</f>
        <v>0</v>
      </c>
      <c r="AD265">
        <f>2*29.3*R265*0.92*(BQ265-W265)</f>
        <v>0</v>
      </c>
      <c r="AE265">
        <f>2*0.95*5.67E-8*(((BQ265+$B$7)+273)^4-(W265+273)^4)</f>
        <v>0</v>
      </c>
      <c r="AF265">
        <f>U265+AE265+AC265+AD265</f>
        <v>0</v>
      </c>
      <c r="AG265">
        <f>BN265*AU265*(BI265-BH265*(1000-AU265*BK265)/(1000-AU265*BJ265))/(100*BB265)</f>
        <v>0</v>
      </c>
      <c r="AH265">
        <f>1000*BN265*AU265*(BJ265-BK265)/(100*BB265*(1000-AU265*BJ265))</f>
        <v>0</v>
      </c>
      <c r="AI265">
        <f>(AJ265 - AK265 - BO265*1E3/(8.314*(BQ265+273.15)) * AM265/BN265 * AL265) * BN265/(100*BB265) * (1000 - BK265)/1000</f>
        <v>0</v>
      </c>
      <c r="AJ265">
        <v>935.2256738783258</v>
      </c>
      <c r="AK265">
        <v>913.8359515151511</v>
      </c>
      <c r="AL265">
        <v>3.404528299748354</v>
      </c>
      <c r="AM265">
        <v>63.74903472312772</v>
      </c>
      <c r="AN265">
        <f>(AP265 - AO265 + BO265*1E3/(8.314*(BQ265+273.15)) * AR265/BN265 * AQ265) * BN265/(100*BB265) * 1000/(1000 - AP265)</f>
        <v>0</v>
      </c>
      <c r="AO265">
        <v>9.05188767315782</v>
      </c>
      <c r="AP265">
        <v>9.373864363636361</v>
      </c>
      <c r="AQ265">
        <v>0.0001321427941008145</v>
      </c>
      <c r="AR265">
        <v>101.983239414424</v>
      </c>
      <c r="AS265">
        <v>2</v>
      </c>
      <c r="AT265">
        <v>0</v>
      </c>
      <c r="AU265">
        <f>IF(AS265*$H$13&gt;=AW265,1.0,(AW265/(AW265-AS265*$H$13)))</f>
        <v>0</v>
      </c>
      <c r="AV265">
        <f>(AU265-1)*100</f>
        <v>0</v>
      </c>
      <c r="AW265">
        <f>MAX(0,($B$13+$C$13*BV265)/(1+$D$13*BV265)*BO265/(BQ265+273)*$E$13)</f>
        <v>0</v>
      </c>
      <c r="AX265">
        <f>$B$11*BW265+$C$11*BX265+$F$11*CI265*(1-CL265)</f>
        <v>0</v>
      </c>
      <c r="AY265">
        <f>AX265*AZ265</f>
        <v>0</v>
      </c>
      <c r="AZ265">
        <f>($B$11*$D$9+$C$11*$D$9+$F$11*((CV265+CN265)/MAX(CV265+CN265+CW265, 0.1)*$I$9+CW265/MAX(CV265+CN265+CW265, 0.1)*$J$9))/($B$11+$C$11+$F$11)</f>
        <v>0</v>
      </c>
      <c r="BA265">
        <f>($B$11*$K$9+$C$11*$K$9+$F$11*((CV265+CN265)/MAX(CV265+CN265+CW265, 0.1)*$P$9+CW265/MAX(CV265+CN265+CW265, 0.1)*$Q$9))/($B$11+$C$11+$F$11)</f>
        <v>0</v>
      </c>
      <c r="BB265">
        <v>1.91</v>
      </c>
      <c r="BC265">
        <v>0.5</v>
      </c>
      <c r="BD265" t="s">
        <v>355</v>
      </c>
      <c r="BE265">
        <v>2</v>
      </c>
      <c r="BF265" t="b">
        <v>1</v>
      </c>
      <c r="BG265">
        <v>1679509882.75</v>
      </c>
      <c r="BH265">
        <v>880.8715357142858</v>
      </c>
      <c r="BI265">
        <v>910.4112857142858</v>
      </c>
      <c r="BJ265">
        <v>9.366133571428573</v>
      </c>
      <c r="BK265">
        <v>9.019650714285714</v>
      </c>
      <c r="BL265">
        <v>876.0919999999999</v>
      </c>
      <c r="BM265">
        <v>9.28825642857143</v>
      </c>
      <c r="BN265">
        <v>500.0758928571429</v>
      </c>
      <c r="BO265">
        <v>90.11341785714285</v>
      </c>
      <c r="BP265">
        <v>0.1000229642857143</v>
      </c>
      <c r="BQ265">
        <v>19.02670357142857</v>
      </c>
      <c r="BR265">
        <v>20.0023</v>
      </c>
      <c r="BS265">
        <v>999.9000000000002</v>
      </c>
      <c r="BT265">
        <v>0</v>
      </c>
      <c r="BU265">
        <v>0</v>
      </c>
      <c r="BV265">
        <v>10001.00214285714</v>
      </c>
      <c r="BW265">
        <v>0</v>
      </c>
      <c r="BX265">
        <v>9.33656142857143</v>
      </c>
      <c r="BY265">
        <v>-29.5396</v>
      </c>
      <c r="BZ265">
        <v>889.1999642857143</v>
      </c>
      <c r="CA265">
        <v>918.6976428571428</v>
      </c>
      <c r="CB265">
        <v>0.3464830357142858</v>
      </c>
      <c r="CC265">
        <v>910.4112857142858</v>
      </c>
      <c r="CD265">
        <v>9.019650714285714</v>
      </c>
      <c r="CE265">
        <v>0.8440142142857143</v>
      </c>
      <c r="CF265">
        <v>0.8127915000000002</v>
      </c>
      <c r="CG265">
        <v>4.469927857142857</v>
      </c>
      <c r="CH265">
        <v>3.93265357142857</v>
      </c>
      <c r="CI265">
        <v>2000.031785714286</v>
      </c>
      <c r="CJ265">
        <v>0.9800038928571431</v>
      </c>
      <c r="CK265">
        <v>0.01999581071428571</v>
      </c>
      <c r="CL265">
        <v>0</v>
      </c>
      <c r="CM265">
        <v>2.083085714285715</v>
      </c>
      <c r="CN265">
        <v>0</v>
      </c>
      <c r="CO265">
        <v>3943.199285714286</v>
      </c>
      <c r="CP265">
        <v>17338.52142857142</v>
      </c>
      <c r="CQ265">
        <v>38.92157142857143</v>
      </c>
      <c r="CR265">
        <v>40.19396428571429</v>
      </c>
      <c r="CS265">
        <v>39.29210714285715</v>
      </c>
      <c r="CT265">
        <v>38.06225</v>
      </c>
      <c r="CU265">
        <v>37.98192857142858</v>
      </c>
      <c r="CV265">
        <v>1960.041071428572</v>
      </c>
      <c r="CW265">
        <v>39.99071428571428</v>
      </c>
      <c r="CX265">
        <v>0</v>
      </c>
      <c r="CY265">
        <v>1679509920.3</v>
      </c>
      <c r="CZ265">
        <v>0</v>
      </c>
      <c r="DA265">
        <v>0</v>
      </c>
      <c r="DB265" t="s">
        <v>356</v>
      </c>
      <c r="DC265">
        <v>1679454360.5</v>
      </c>
      <c r="DD265">
        <v>1679454360.5</v>
      </c>
      <c r="DE265">
        <v>0</v>
      </c>
      <c r="DF265">
        <v>-0.152</v>
      </c>
      <c r="DG265">
        <v>-0.046</v>
      </c>
      <c r="DH265">
        <v>3.296</v>
      </c>
      <c r="DI265">
        <v>0.35</v>
      </c>
      <c r="DJ265">
        <v>420</v>
      </c>
      <c r="DK265">
        <v>24</v>
      </c>
      <c r="DL265">
        <v>0.27</v>
      </c>
      <c r="DM265">
        <v>0.09</v>
      </c>
      <c r="DN265">
        <v>-29.48739756097561</v>
      </c>
      <c r="DO265">
        <v>-0.8260139372822004</v>
      </c>
      <c r="DP265">
        <v>0.1131142342680669</v>
      </c>
      <c r="DQ265">
        <v>0</v>
      </c>
      <c r="DR265">
        <v>0.3559517073170732</v>
      </c>
      <c r="DS265">
        <v>-0.1506668153310109</v>
      </c>
      <c r="DT265">
        <v>0.02078127339491824</v>
      </c>
      <c r="DU265">
        <v>0</v>
      </c>
      <c r="DV265">
        <v>0</v>
      </c>
      <c r="DW265">
        <v>2</v>
      </c>
      <c r="DX265" t="s">
        <v>397</v>
      </c>
      <c r="DY265">
        <v>2.98021</v>
      </c>
      <c r="DZ265">
        <v>2.72834</v>
      </c>
      <c r="EA265">
        <v>0.146398</v>
      </c>
      <c r="EB265">
        <v>0.150923</v>
      </c>
      <c r="EC265">
        <v>0.0540433</v>
      </c>
      <c r="ED265">
        <v>0.0531699</v>
      </c>
      <c r="EE265">
        <v>25635.3</v>
      </c>
      <c r="EF265">
        <v>25171.1</v>
      </c>
      <c r="EG265">
        <v>30558.8</v>
      </c>
      <c r="EH265">
        <v>29889.2</v>
      </c>
      <c r="EI265">
        <v>39906.4</v>
      </c>
      <c r="EJ265">
        <v>37278.7</v>
      </c>
      <c r="EK265">
        <v>46735.9</v>
      </c>
      <c r="EL265">
        <v>44444.5</v>
      </c>
      <c r="EM265">
        <v>1.8816</v>
      </c>
      <c r="EN265">
        <v>1.8601</v>
      </c>
      <c r="EO265">
        <v>0.0490993</v>
      </c>
      <c r="EP265">
        <v>0</v>
      </c>
      <c r="EQ265">
        <v>19.1805</v>
      </c>
      <c r="ER265">
        <v>999.9</v>
      </c>
      <c r="ES265">
        <v>35.1</v>
      </c>
      <c r="ET265">
        <v>30.3</v>
      </c>
      <c r="EU265">
        <v>16.884</v>
      </c>
      <c r="EV265">
        <v>63.6511</v>
      </c>
      <c r="EW265">
        <v>23.0889</v>
      </c>
      <c r="EX265">
        <v>1</v>
      </c>
      <c r="EY265">
        <v>-0.0600051</v>
      </c>
      <c r="EZ265">
        <v>5.07809</v>
      </c>
      <c r="FA265">
        <v>20.1329</v>
      </c>
      <c r="FB265">
        <v>5.23152</v>
      </c>
      <c r="FC265">
        <v>11.9727</v>
      </c>
      <c r="FD265">
        <v>4.97085</v>
      </c>
      <c r="FE265">
        <v>3.28955</v>
      </c>
      <c r="FF265">
        <v>9999</v>
      </c>
      <c r="FG265">
        <v>9999</v>
      </c>
      <c r="FH265">
        <v>9999</v>
      </c>
      <c r="FI265">
        <v>999.9</v>
      </c>
      <c r="FJ265">
        <v>4.9729</v>
      </c>
      <c r="FK265">
        <v>1.87703</v>
      </c>
      <c r="FL265">
        <v>1.87515</v>
      </c>
      <c r="FM265">
        <v>1.87798</v>
      </c>
      <c r="FN265">
        <v>1.87469</v>
      </c>
      <c r="FO265">
        <v>1.87835</v>
      </c>
      <c r="FP265">
        <v>1.87534</v>
      </c>
      <c r="FQ265">
        <v>1.87652</v>
      </c>
      <c r="FR265">
        <v>0</v>
      </c>
      <c r="FS265">
        <v>0</v>
      </c>
      <c r="FT265">
        <v>0</v>
      </c>
      <c r="FU265">
        <v>0</v>
      </c>
      <c r="FV265" t="s">
        <v>358</v>
      </c>
      <c r="FW265" t="s">
        <v>359</v>
      </c>
      <c r="FX265" t="s">
        <v>360</v>
      </c>
      <c r="FY265" t="s">
        <v>360</v>
      </c>
      <c r="FZ265" t="s">
        <v>360</v>
      </c>
      <c r="GA265" t="s">
        <v>360</v>
      </c>
      <c r="GB265">
        <v>0</v>
      </c>
      <c r="GC265">
        <v>100</v>
      </c>
      <c r="GD265">
        <v>100</v>
      </c>
      <c r="GE265">
        <v>4.839</v>
      </c>
      <c r="GF265">
        <v>0.078</v>
      </c>
      <c r="GG265">
        <v>1.972114183739502</v>
      </c>
      <c r="GH265">
        <v>0.004449671774874308</v>
      </c>
      <c r="GI265">
        <v>-1.829466635312074E-06</v>
      </c>
      <c r="GJ265">
        <v>4.661545964856727E-10</v>
      </c>
      <c r="GK265">
        <v>0.005649818396270764</v>
      </c>
      <c r="GL265">
        <v>0.003047750899037379</v>
      </c>
      <c r="GM265">
        <v>0.0005145890388989142</v>
      </c>
      <c r="GN265">
        <v>-5.930110997495773E-07</v>
      </c>
      <c r="GO265">
        <v>0</v>
      </c>
      <c r="GP265">
        <v>2134</v>
      </c>
      <c r="GQ265">
        <v>1</v>
      </c>
      <c r="GR265">
        <v>23</v>
      </c>
      <c r="GS265">
        <v>925.5</v>
      </c>
      <c r="GT265">
        <v>925.5</v>
      </c>
      <c r="GU265">
        <v>2.11914</v>
      </c>
      <c r="GV265">
        <v>2.54028</v>
      </c>
      <c r="GW265">
        <v>1.39893</v>
      </c>
      <c r="GX265">
        <v>2.34009</v>
      </c>
      <c r="GY265">
        <v>1.44897</v>
      </c>
      <c r="GZ265">
        <v>2.48291</v>
      </c>
      <c r="HA265">
        <v>36.4814</v>
      </c>
      <c r="HB265">
        <v>24.0175</v>
      </c>
      <c r="HC265">
        <v>18</v>
      </c>
      <c r="HD265">
        <v>490.159</v>
      </c>
      <c r="HE265">
        <v>447.95</v>
      </c>
      <c r="HF265">
        <v>13.4593</v>
      </c>
      <c r="HG265">
        <v>26.0283</v>
      </c>
      <c r="HH265">
        <v>29.9999</v>
      </c>
      <c r="HI265">
        <v>25.9083</v>
      </c>
      <c r="HJ265">
        <v>25.9862</v>
      </c>
      <c r="HK265">
        <v>42.4575</v>
      </c>
      <c r="HL265">
        <v>43.4257</v>
      </c>
      <c r="HM265">
        <v>48.1758</v>
      </c>
      <c r="HN265">
        <v>13.4754</v>
      </c>
      <c r="HO265">
        <v>955.331</v>
      </c>
      <c r="HP265">
        <v>9.076219999999999</v>
      </c>
      <c r="HQ265">
        <v>101.01</v>
      </c>
      <c r="HR265">
        <v>102.201</v>
      </c>
    </row>
    <row r="266" spans="1:226">
      <c r="A266">
        <v>250</v>
      </c>
      <c r="B266">
        <v>1679509895</v>
      </c>
      <c r="C266">
        <v>4638.900000095367</v>
      </c>
      <c r="D266" t="s">
        <v>860</v>
      </c>
      <c r="E266" t="s">
        <v>861</v>
      </c>
      <c r="F266">
        <v>5</v>
      </c>
      <c r="G266" t="s">
        <v>353</v>
      </c>
      <c r="H266" t="s">
        <v>747</v>
      </c>
      <c r="I266">
        <v>1679509887.178571</v>
      </c>
      <c r="J266">
        <f>(K266)/1000</f>
        <v>0</v>
      </c>
      <c r="K266">
        <f>IF(BF266, AN266, AH266)</f>
        <v>0</v>
      </c>
      <c r="L266">
        <f>IF(BF266, AI266, AG266)</f>
        <v>0</v>
      </c>
      <c r="M266">
        <f>BH266 - IF(AU266&gt;1, L266*BB266*100.0/(AW266*BV266), 0)</f>
        <v>0</v>
      </c>
      <c r="N266">
        <f>((T266-J266/2)*M266-L266)/(T266+J266/2)</f>
        <v>0</v>
      </c>
      <c r="O266">
        <f>N266*(BO266+BP266)/1000.0</f>
        <v>0</v>
      </c>
      <c r="P266">
        <f>(BH266 - IF(AU266&gt;1, L266*BB266*100.0/(AW266*BV266), 0))*(BO266+BP266)/1000.0</f>
        <v>0</v>
      </c>
      <c r="Q266">
        <f>2.0/((1/S266-1/R266)+SIGN(S266)*SQRT((1/S266-1/R266)*(1/S266-1/R266) + 4*BC266/((BC266+1)*(BC266+1))*(2*1/S266*1/R266-1/R266*1/R266)))</f>
        <v>0</v>
      </c>
      <c r="R266">
        <f>IF(LEFT(BD266,1)&lt;&gt;"0",IF(LEFT(BD266,1)="1",3.0,BE266),$D$5+$E$5*(BV266*BO266/($K$5*1000))+$F$5*(BV266*BO266/($K$5*1000))*MAX(MIN(BB266,$J$5),$I$5)*MAX(MIN(BB266,$J$5),$I$5)+$G$5*MAX(MIN(BB266,$J$5),$I$5)*(BV266*BO266/($K$5*1000))+$H$5*(BV266*BO266/($K$5*1000))*(BV266*BO266/($K$5*1000)))</f>
        <v>0</v>
      </c>
      <c r="S266">
        <f>J266*(1000-(1000*0.61365*exp(17.502*W266/(240.97+W266))/(BO266+BP266)+BJ266)/2)/(1000*0.61365*exp(17.502*W266/(240.97+W266))/(BO266+BP266)-BJ266)</f>
        <v>0</v>
      </c>
      <c r="T266">
        <f>1/((BC266+1)/(Q266/1.6)+1/(R266/1.37)) + BC266/((BC266+1)/(Q266/1.6) + BC266/(R266/1.37))</f>
        <v>0</v>
      </c>
      <c r="U266">
        <f>(AX266*BA266)</f>
        <v>0</v>
      </c>
      <c r="V266">
        <f>(BQ266+(U266+2*0.95*5.67E-8*(((BQ266+$B$7)+273)^4-(BQ266+273)^4)-44100*J266)/(1.84*29.3*R266+8*0.95*5.67E-8*(BQ266+273)^3))</f>
        <v>0</v>
      </c>
      <c r="W266">
        <f>($C$7*BR266+$D$7*BS266+$E$7*V266)</f>
        <v>0</v>
      </c>
      <c r="X266">
        <f>0.61365*exp(17.502*W266/(240.97+W266))</f>
        <v>0</v>
      </c>
      <c r="Y266">
        <f>(Z266/AA266*100)</f>
        <v>0</v>
      </c>
      <c r="Z266">
        <f>BJ266*(BO266+BP266)/1000</f>
        <v>0</v>
      </c>
      <c r="AA266">
        <f>0.61365*exp(17.502*BQ266/(240.97+BQ266))</f>
        <v>0</v>
      </c>
      <c r="AB266">
        <f>(X266-BJ266*(BO266+BP266)/1000)</f>
        <v>0</v>
      </c>
      <c r="AC266">
        <f>(-J266*44100)</f>
        <v>0</v>
      </c>
      <c r="AD266">
        <f>2*29.3*R266*0.92*(BQ266-W266)</f>
        <v>0</v>
      </c>
      <c r="AE266">
        <f>2*0.95*5.67E-8*(((BQ266+$B$7)+273)^4-(W266+273)^4)</f>
        <v>0</v>
      </c>
      <c r="AF266">
        <f>U266+AE266+AC266+AD266</f>
        <v>0</v>
      </c>
      <c r="AG266">
        <f>BN266*AU266*(BI266-BH266*(1000-AU266*BK266)/(1000-AU266*BJ266))/(100*BB266)</f>
        <v>0</v>
      </c>
      <c r="AH266">
        <f>1000*BN266*AU266*(BJ266-BK266)/(100*BB266*(1000-AU266*BJ266))</f>
        <v>0</v>
      </c>
      <c r="AI266">
        <f>(AJ266 - AK266 - BO266*1E3/(8.314*(BQ266+273.15)) * AM266/BN266 * AL266) * BN266/(100*BB266) * (1000 - BK266)/1000</f>
        <v>0</v>
      </c>
      <c r="AJ266">
        <v>950.5195761088928</v>
      </c>
      <c r="AK266">
        <v>928.9927818181819</v>
      </c>
      <c r="AL266">
        <v>3.367587599856219</v>
      </c>
      <c r="AM266">
        <v>63.74903472312772</v>
      </c>
      <c r="AN266">
        <f>(AP266 - AO266 + BO266*1E3/(8.314*(BQ266+273.15)) * AR266/BN266 * AQ266) * BN266/(100*BB266) * 1000/(1000 - AP266)</f>
        <v>0</v>
      </c>
      <c r="AO266">
        <v>9.033966971826759</v>
      </c>
      <c r="AP266">
        <v>9.380203333333332</v>
      </c>
      <c r="AQ266">
        <v>5.34599215995192E-05</v>
      </c>
      <c r="AR266">
        <v>101.983239414424</v>
      </c>
      <c r="AS266">
        <v>2</v>
      </c>
      <c r="AT266">
        <v>0</v>
      </c>
      <c r="AU266">
        <f>IF(AS266*$H$13&gt;=AW266,1.0,(AW266/(AW266-AS266*$H$13)))</f>
        <v>0</v>
      </c>
      <c r="AV266">
        <f>(AU266-1)*100</f>
        <v>0</v>
      </c>
      <c r="AW266">
        <f>MAX(0,($B$13+$C$13*BV266)/(1+$D$13*BV266)*BO266/(BQ266+273)*$E$13)</f>
        <v>0</v>
      </c>
      <c r="AX266">
        <f>$B$11*BW266+$C$11*BX266+$F$11*CI266*(1-CL266)</f>
        <v>0</v>
      </c>
      <c r="AY266">
        <f>AX266*AZ266</f>
        <v>0</v>
      </c>
      <c r="AZ266">
        <f>($B$11*$D$9+$C$11*$D$9+$F$11*((CV266+CN266)/MAX(CV266+CN266+CW266, 0.1)*$I$9+CW266/MAX(CV266+CN266+CW266, 0.1)*$J$9))/($B$11+$C$11+$F$11)</f>
        <v>0</v>
      </c>
      <c r="BA266">
        <f>($B$11*$K$9+$C$11*$K$9+$F$11*((CV266+CN266)/MAX(CV266+CN266+CW266, 0.1)*$P$9+CW266/MAX(CV266+CN266+CW266, 0.1)*$Q$9))/($B$11+$C$11+$F$11)</f>
        <v>0</v>
      </c>
      <c r="BB266">
        <v>1.91</v>
      </c>
      <c r="BC266">
        <v>0.5</v>
      </c>
      <c r="BD266" t="s">
        <v>355</v>
      </c>
      <c r="BE266">
        <v>2</v>
      </c>
      <c r="BF266" t="b">
        <v>1</v>
      </c>
      <c r="BG266">
        <v>1679509887.178571</v>
      </c>
      <c r="BH266">
        <v>895.7340714285716</v>
      </c>
      <c r="BI266">
        <v>925.3394642857144</v>
      </c>
      <c r="BJ266">
        <v>9.370125000000002</v>
      </c>
      <c r="BK266">
        <v>9.024647142857143</v>
      </c>
      <c r="BL266">
        <v>890.9203214285715</v>
      </c>
      <c r="BM266">
        <v>9.292198214285715</v>
      </c>
      <c r="BN266">
        <v>500.0720714285714</v>
      </c>
      <c r="BO266">
        <v>90.11260357142855</v>
      </c>
      <c r="BP266">
        <v>0.1000260107142857</v>
      </c>
      <c r="BQ266">
        <v>19.02429642857143</v>
      </c>
      <c r="BR266">
        <v>19.998525</v>
      </c>
      <c r="BS266">
        <v>999.9000000000002</v>
      </c>
      <c r="BT266">
        <v>0</v>
      </c>
      <c r="BU266">
        <v>0</v>
      </c>
      <c r="BV266">
        <v>9997.746071428572</v>
      </c>
      <c r="BW266">
        <v>0</v>
      </c>
      <c r="BX266">
        <v>9.330403571428572</v>
      </c>
      <c r="BY266">
        <v>-29.60531428571428</v>
      </c>
      <c r="BZ266">
        <v>904.2067142857144</v>
      </c>
      <c r="CA266">
        <v>933.7665357142857</v>
      </c>
      <c r="CB266">
        <v>0.3454778571428571</v>
      </c>
      <c r="CC266">
        <v>925.3394642857144</v>
      </c>
      <c r="CD266">
        <v>9.024647142857143</v>
      </c>
      <c r="CE266">
        <v>0.8443662142857143</v>
      </c>
      <c r="CF266">
        <v>0.8132342857142856</v>
      </c>
      <c r="CG266">
        <v>4.475881071428572</v>
      </c>
      <c r="CH266">
        <v>3.940394642857143</v>
      </c>
      <c r="CI266">
        <v>2000.011071428571</v>
      </c>
      <c r="CJ266">
        <v>0.9800034642857144</v>
      </c>
      <c r="CK266">
        <v>0.01999625357142857</v>
      </c>
      <c r="CL266">
        <v>0</v>
      </c>
      <c r="CM266">
        <v>2.114417857142857</v>
      </c>
      <c r="CN266">
        <v>0</v>
      </c>
      <c r="CO266">
        <v>3942.560357142857</v>
      </c>
      <c r="CP266">
        <v>17338.33214285714</v>
      </c>
      <c r="CQ266">
        <v>38.877</v>
      </c>
      <c r="CR266">
        <v>40.14039285714285</v>
      </c>
      <c r="CS266">
        <v>39.24521428571428</v>
      </c>
      <c r="CT266">
        <v>38.00646428571428</v>
      </c>
      <c r="CU266">
        <v>37.94842857142856</v>
      </c>
      <c r="CV266">
        <v>1960.020714285714</v>
      </c>
      <c r="CW266">
        <v>39.99035714285714</v>
      </c>
      <c r="CX266">
        <v>0</v>
      </c>
      <c r="CY266">
        <v>1679509925.1</v>
      </c>
      <c r="CZ266">
        <v>0</v>
      </c>
      <c r="DA266">
        <v>0</v>
      </c>
      <c r="DB266" t="s">
        <v>356</v>
      </c>
      <c r="DC266">
        <v>1679454360.5</v>
      </c>
      <c r="DD266">
        <v>1679454360.5</v>
      </c>
      <c r="DE266">
        <v>0</v>
      </c>
      <c r="DF266">
        <v>-0.152</v>
      </c>
      <c r="DG266">
        <v>-0.046</v>
      </c>
      <c r="DH266">
        <v>3.296</v>
      </c>
      <c r="DI266">
        <v>0.35</v>
      </c>
      <c r="DJ266">
        <v>420</v>
      </c>
      <c r="DK266">
        <v>24</v>
      </c>
      <c r="DL266">
        <v>0.27</v>
      </c>
      <c r="DM266">
        <v>0.09</v>
      </c>
      <c r="DN266">
        <v>-29.56103170731707</v>
      </c>
      <c r="DO266">
        <v>-0.8927937282230904</v>
      </c>
      <c r="DP266">
        <v>0.110455132573001</v>
      </c>
      <c r="DQ266">
        <v>0</v>
      </c>
      <c r="DR266">
        <v>0.3469019756097561</v>
      </c>
      <c r="DS266">
        <v>-0.07661644599303126</v>
      </c>
      <c r="DT266">
        <v>0.01807576499138543</v>
      </c>
      <c r="DU266">
        <v>1</v>
      </c>
      <c r="DV266">
        <v>1</v>
      </c>
      <c r="DW266">
        <v>2</v>
      </c>
      <c r="DX266" t="s">
        <v>357</v>
      </c>
      <c r="DY266">
        <v>2.98019</v>
      </c>
      <c r="DZ266">
        <v>2.72828</v>
      </c>
      <c r="EA266">
        <v>0.147971</v>
      </c>
      <c r="EB266">
        <v>0.152502</v>
      </c>
      <c r="EC266">
        <v>0.0540635</v>
      </c>
      <c r="ED266">
        <v>0.053046</v>
      </c>
      <c r="EE266">
        <v>25588.3</v>
      </c>
      <c r="EF266">
        <v>25124.2</v>
      </c>
      <c r="EG266">
        <v>30559</v>
      </c>
      <c r="EH266">
        <v>29889.1</v>
      </c>
      <c r="EI266">
        <v>39905.9</v>
      </c>
      <c r="EJ266">
        <v>37283.5</v>
      </c>
      <c r="EK266">
        <v>46736.1</v>
      </c>
      <c r="EL266">
        <v>44444.3</v>
      </c>
      <c r="EM266">
        <v>1.88142</v>
      </c>
      <c r="EN266">
        <v>1.8602</v>
      </c>
      <c r="EO266">
        <v>0.0489987</v>
      </c>
      <c r="EP266">
        <v>0</v>
      </c>
      <c r="EQ266">
        <v>19.179</v>
      </c>
      <c r="ER266">
        <v>999.9</v>
      </c>
      <c r="ES266">
        <v>35</v>
      </c>
      <c r="ET266">
        <v>30.3</v>
      </c>
      <c r="EU266">
        <v>16.8357</v>
      </c>
      <c r="EV266">
        <v>63.6912</v>
      </c>
      <c r="EW266">
        <v>23.0248</v>
      </c>
      <c r="EX266">
        <v>1</v>
      </c>
      <c r="EY266">
        <v>-0.0603608</v>
      </c>
      <c r="EZ266">
        <v>5.04755</v>
      </c>
      <c r="FA266">
        <v>20.1336</v>
      </c>
      <c r="FB266">
        <v>5.23152</v>
      </c>
      <c r="FC266">
        <v>11.9727</v>
      </c>
      <c r="FD266">
        <v>4.9709</v>
      </c>
      <c r="FE266">
        <v>3.2895</v>
      </c>
      <c r="FF266">
        <v>9999</v>
      </c>
      <c r="FG266">
        <v>9999</v>
      </c>
      <c r="FH266">
        <v>9999</v>
      </c>
      <c r="FI266">
        <v>999.9</v>
      </c>
      <c r="FJ266">
        <v>4.9729</v>
      </c>
      <c r="FK266">
        <v>1.877</v>
      </c>
      <c r="FL266">
        <v>1.87515</v>
      </c>
      <c r="FM266">
        <v>1.87793</v>
      </c>
      <c r="FN266">
        <v>1.87468</v>
      </c>
      <c r="FO266">
        <v>1.8783</v>
      </c>
      <c r="FP266">
        <v>1.87532</v>
      </c>
      <c r="FQ266">
        <v>1.87651</v>
      </c>
      <c r="FR266">
        <v>0</v>
      </c>
      <c r="FS266">
        <v>0</v>
      </c>
      <c r="FT266">
        <v>0</v>
      </c>
      <c r="FU266">
        <v>0</v>
      </c>
      <c r="FV266" t="s">
        <v>358</v>
      </c>
      <c r="FW266" t="s">
        <v>359</v>
      </c>
      <c r="FX266" t="s">
        <v>360</v>
      </c>
      <c r="FY266" t="s">
        <v>360</v>
      </c>
      <c r="FZ266" t="s">
        <v>360</v>
      </c>
      <c r="GA266" t="s">
        <v>360</v>
      </c>
      <c r="GB266">
        <v>0</v>
      </c>
      <c r="GC266">
        <v>100</v>
      </c>
      <c r="GD266">
        <v>100</v>
      </c>
      <c r="GE266">
        <v>4.874</v>
      </c>
      <c r="GF266">
        <v>0.0781</v>
      </c>
      <c r="GG266">
        <v>1.972114183739502</v>
      </c>
      <c r="GH266">
        <v>0.004449671774874308</v>
      </c>
      <c r="GI266">
        <v>-1.829466635312074E-06</v>
      </c>
      <c r="GJ266">
        <v>4.661545964856727E-10</v>
      </c>
      <c r="GK266">
        <v>0.005649818396270764</v>
      </c>
      <c r="GL266">
        <v>0.003047750899037379</v>
      </c>
      <c r="GM266">
        <v>0.0005145890388989142</v>
      </c>
      <c r="GN266">
        <v>-5.930110997495773E-07</v>
      </c>
      <c r="GO266">
        <v>0</v>
      </c>
      <c r="GP266">
        <v>2134</v>
      </c>
      <c r="GQ266">
        <v>1</v>
      </c>
      <c r="GR266">
        <v>23</v>
      </c>
      <c r="GS266">
        <v>925.6</v>
      </c>
      <c r="GT266">
        <v>925.6</v>
      </c>
      <c r="GU266">
        <v>2.146</v>
      </c>
      <c r="GV266">
        <v>2.53296</v>
      </c>
      <c r="GW266">
        <v>1.39893</v>
      </c>
      <c r="GX266">
        <v>2.34009</v>
      </c>
      <c r="GY266">
        <v>1.44897</v>
      </c>
      <c r="GZ266">
        <v>2.48657</v>
      </c>
      <c r="HA266">
        <v>36.4814</v>
      </c>
      <c r="HB266">
        <v>24.0175</v>
      </c>
      <c r="HC266">
        <v>18</v>
      </c>
      <c r="HD266">
        <v>490.058</v>
      </c>
      <c r="HE266">
        <v>448.012</v>
      </c>
      <c r="HF266">
        <v>13.4696</v>
      </c>
      <c r="HG266">
        <v>26.0261</v>
      </c>
      <c r="HH266">
        <v>29.9999</v>
      </c>
      <c r="HI266">
        <v>25.9075</v>
      </c>
      <c r="HJ266">
        <v>25.9862</v>
      </c>
      <c r="HK266">
        <v>42.9768</v>
      </c>
      <c r="HL266">
        <v>43.4257</v>
      </c>
      <c r="HM266">
        <v>48.1758</v>
      </c>
      <c r="HN266">
        <v>13.4789</v>
      </c>
      <c r="HO266">
        <v>975.475</v>
      </c>
      <c r="HP266">
        <v>9.076219999999999</v>
      </c>
      <c r="HQ266">
        <v>101.011</v>
      </c>
      <c r="HR266">
        <v>102.201</v>
      </c>
    </row>
    <row r="267" spans="1:226">
      <c r="A267">
        <v>251</v>
      </c>
      <c r="B267">
        <v>1679509900</v>
      </c>
      <c r="C267">
        <v>4643.900000095367</v>
      </c>
      <c r="D267" t="s">
        <v>862</v>
      </c>
      <c r="E267" t="s">
        <v>863</v>
      </c>
      <c r="F267">
        <v>5</v>
      </c>
      <c r="G267" t="s">
        <v>353</v>
      </c>
      <c r="H267" t="s">
        <v>747</v>
      </c>
      <c r="I267">
        <v>1679509892.481482</v>
      </c>
      <c r="J267">
        <f>(K267)/1000</f>
        <v>0</v>
      </c>
      <c r="K267">
        <f>IF(BF267, AN267, AH267)</f>
        <v>0</v>
      </c>
      <c r="L267">
        <f>IF(BF267, AI267, AG267)</f>
        <v>0</v>
      </c>
      <c r="M267">
        <f>BH267 - IF(AU267&gt;1, L267*BB267*100.0/(AW267*BV267), 0)</f>
        <v>0</v>
      </c>
      <c r="N267">
        <f>((T267-J267/2)*M267-L267)/(T267+J267/2)</f>
        <v>0</v>
      </c>
      <c r="O267">
        <f>N267*(BO267+BP267)/1000.0</f>
        <v>0</v>
      </c>
      <c r="P267">
        <f>(BH267 - IF(AU267&gt;1, L267*BB267*100.0/(AW267*BV267), 0))*(BO267+BP267)/1000.0</f>
        <v>0</v>
      </c>
      <c r="Q267">
        <f>2.0/((1/S267-1/R267)+SIGN(S267)*SQRT((1/S267-1/R267)*(1/S267-1/R267) + 4*BC267/((BC267+1)*(BC267+1))*(2*1/S267*1/R267-1/R267*1/R267)))</f>
        <v>0</v>
      </c>
      <c r="R267">
        <f>IF(LEFT(BD267,1)&lt;&gt;"0",IF(LEFT(BD267,1)="1",3.0,BE267),$D$5+$E$5*(BV267*BO267/($K$5*1000))+$F$5*(BV267*BO267/($K$5*1000))*MAX(MIN(BB267,$J$5),$I$5)*MAX(MIN(BB267,$J$5),$I$5)+$G$5*MAX(MIN(BB267,$J$5),$I$5)*(BV267*BO267/($K$5*1000))+$H$5*(BV267*BO267/($K$5*1000))*(BV267*BO267/($K$5*1000)))</f>
        <v>0</v>
      </c>
      <c r="S267">
        <f>J267*(1000-(1000*0.61365*exp(17.502*W267/(240.97+W267))/(BO267+BP267)+BJ267)/2)/(1000*0.61365*exp(17.502*W267/(240.97+W267))/(BO267+BP267)-BJ267)</f>
        <v>0</v>
      </c>
      <c r="T267">
        <f>1/((BC267+1)/(Q267/1.6)+1/(R267/1.37)) + BC267/((BC267+1)/(Q267/1.6) + BC267/(R267/1.37))</f>
        <v>0</v>
      </c>
      <c r="U267">
        <f>(AX267*BA267)</f>
        <v>0</v>
      </c>
      <c r="V267">
        <f>(BQ267+(U267+2*0.95*5.67E-8*(((BQ267+$B$7)+273)^4-(BQ267+273)^4)-44100*J267)/(1.84*29.3*R267+8*0.95*5.67E-8*(BQ267+273)^3))</f>
        <v>0</v>
      </c>
      <c r="W267">
        <f>($C$7*BR267+$D$7*BS267+$E$7*V267)</f>
        <v>0</v>
      </c>
      <c r="X267">
        <f>0.61365*exp(17.502*W267/(240.97+W267))</f>
        <v>0</v>
      </c>
      <c r="Y267">
        <f>(Z267/AA267*100)</f>
        <v>0</v>
      </c>
      <c r="Z267">
        <f>BJ267*(BO267+BP267)/1000</f>
        <v>0</v>
      </c>
      <c r="AA267">
        <f>0.61365*exp(17.502*BQ267/(240.97+BQ267))</f>
        <v>0</v>
      </c>
      <c r="AB267">
        <f>(X267-BJ267*(BO267+BP267)/1000)</f>
        <v>0</v>
      </c>
      <c r="AC267">
        <f>(-J267*44100)</f>
        <v>0</v>
      </c>
      <c r="AD267">
        <f>2*29.3*R267*0.92*(BQ267-W267)</f>
        <v>0</v>
      </c>
      <c r="AE267">
        <f>2*0.95*5.67E-8*(((BQ267+$B$7)+273)^4-(W267+273)^4)</f>
        <v>0</v>
      </c>
      <c r="AF267">
        <f>U267+AE267+AC267+AD267</f>
        <v>0</v>
      </c>
      <c r="AG267">
        <f>BN267*AU267*(BI267-BH267*(1000-AU267*BK267)/(1000-AU267*BJ267))/(100*BB267)</f>
        <v>0</v>
      </c>
      <c r="AH267">
        <f>1000*BN267*AU267*(BJ267-BK267)/(100*BB267*(1000-AU267*BJ267))</f>
        <v>0</v>
      </c>
      <c r="AI267">
        <f>(AJ267 - AK267 - BO267*1E3/(8.314*(BQ267+273.15)) * AM267/BN267 * AL267) * BN267/(100*BB267) * (1000 - BK267)/1000</f>
        <v>0</v>
      </c>
      <c r="AJ267">
        <v>967.5097814046412</v>
      </c>
      <c r="AK267">
        <v>945.9742363636361</v>
      </c>
      <c r="AL267">
        <v>3.385462882891817</v>
      </c>
      <c r="AM267">
        <v>63.74903472312772</v>
      </c>
      <c r="AN267">
        <f>(AP267 - AO267 + BO267*1E3/(8.314*(BQ267+273.15)) * AR267/BN267 * AQ267) * BN267/(100*BB267) * 1000/(1000 - AP267)</f>
        <v>0</v>
      </c>
      <c r="AO267">
        <v>9.022799737794758</v>
      </c>
      <c r="AP267">
        <v>9.377404666666662</v>
      </c>
      <c r="AQ267">
        <v>-2.513339297387943E-05</v>
      </c>
      <c r="AR267">
        <v>101.983239414424</v>
      </c>
      <c r="AS267">
        <v>2</v>
      </c>
      <c r="AT267">
        <v>0</v>
      </c>
      <c r="AU267">
        <f>IF(AS267*$H$13&gt;=AW267,1.0,(AW267/(AW267-AS267*$H$13)))</f>
        <v>0</v>
      </c>
      <c r="AV267">
        <f>(AU267-1)*100</f>
        <v>0</v>
      </c>
      <c r="AW267">
        <f>MAX(0,($B$13+$C$13*BV267)/(1+$D$13*BV267)*BO267/(BQ267+273)*$E$13)</f>
        <v>0</v>
      </c>
      <c r="AX267">
        <f>$B$11*BW267+$C$11*BX267+$F$11*CI267*(1-CL267)</f>
        <v>0</v>
      </c>
      <c r="AY267">
        <f>AX267*AZ267</f>
        <v>0</v>
      </c>
      <c r="AZ267">
        <f>($B$11*$D$9+$C$11*$D$9+$F$11*((CV267+CN267)/MAX(CV267+CN267+CW267, 0.1)*$I$9+CW267/MAX(CV267+CN267+CW267, 0.1)*$J$9))/($B$11+$C$11+$F$11)</f>
        <v>0</v>
      </c>
      <c r="BA267">
        <f>($B$11*$K$9+$C$11*$K$9+$F$11*((CV267+CN267)/MAX(CV267+CN267+CW267, 0.1)*$P$9+CW267/MAX(CV267+CN267+CW267, 0.1)*$Q$9))/($B$11+$C$11+$F$11)</f>
        <v>0</v>
      </c>
      <c r="BB267">
        <v>1.91</v>
      </c>
      <c r="BC267">
        <v>0.5</v>
      </c>
      <c r="BD267" t="s">
        <v>355</v>
      </c>
      <c r="BE267">
        <v>2</v>
      </c>
      <c r="BF267" t="b">
        <v>1</v>
      </c>
      <c r="BG267">
        <v>1679509892.481482</v>
      </c>
      <c r="BH267">
        <v>913.5525925925926</v>
      </c>
      <c r="BI267">
        <v>943.189888888889</v>
      </c>
      <c r="BJ267">
        <v>9.37406</v>
      </c>
      <c r="BK267">
        <v>9.033317037037037</v>
      </c>
      <c r="BL267">
        <v>908.698074074074</v>
      </c>
      <c r="BM267">
        <v>9.296084814814817</v>
      </c>
      <c r="BN267">
        <v>500.0547037037038</v>
      </c>
      <c r="BO267">
        <v>90.11084074074073</v>
      </c>
      <c r="BP267">
        <v>0.09996408888888889</v>
      </c>
      <c r="BQ267">
        <v>19.01912222222223</v>
      </c>
      <c r="BR267">
        <v>19.99378518518519</v>
      </c>
      <c r="BS267">
        <v>999.9000000000001</v>
      </c>
      <c r="BT267">
        <v>0</v>
      </c>
      <c r="BU267">
        <v>0</v>
      </c>
      <c r="BV267">
        <v>9997.149629629628</v>
      </c>
      <c r="BW267">
        <v>0</v>
      </c>
      <c r="BX267">
        <v>9.327112592592593</v>
      </c>
      <c r="BY267">
        <v>-29.63722592592593</v>
      </c>
      <c r="BZ267">
        <v>922.1974444444445</v>
      </c>
      <c r="CA267">
        <v>951.7875925925925</v>
      </c>
      <c r="CB267">
        <v>0.3407424444444445</v>
      </c>
      <c r="CC267">
        <v>943.189888888889</v>
      </c>
      <c r="CD267">
        <v>9.033317037037037</v>
      </c>
      <c r="CE267">
        <v>0.8447042962962963</v>
      </c>
      <c r="CF267">
        <v>0.8139997407407407</v>
      </c>
      <c r="CG267">
        <v>4.48159925925926</v>
      </c>
      <c r="CH267">
        <v>3.953799259259259</v>
      </c>
      <c r="CI267">
        <v>1999.995185185185</v>
      </c>
      <c r="CJ267">
        <v>0.9800030000000001</v>
      </c>
      <c r="CK267">
        <v>0.01999673333333333</v>
      </c>
      <c r="CL267">
        <v>0</v>
      </c>
      <c r="CM267">
        <v>2.048407407407408</v>
      </c>
      <c r="CN267">
        <v>0</v>
      </c>
      <c r="CO267">
        <v>3942.205185185184</v>
      </c>
      <c r="CP267">
        <v>17338.2</v>
      </c>
      <c r="CQ267">
        <v>38.79607407407407</v>
      </c>
      <c r="CR267">
        <v>40.09933333333333</v>
      </c>
      <c r="CS267">
        <v>39.21029629629629</v>
      </c>
      <c r="CT267">
        <v>37.95344444444444</v>
      </c>
      <c r="CU267">
        <v>37.91185185185185</v>
      </c>
      <c r="CV267">
        <v>1960.004814814815</v>
      </c>
      <c r="CW267">
        <v>39.99037037037037</v>
      </c>
      <c r="CX267">
        <v>0</v>
      </c>
      <c r="CY267">
        <v>1679509929.9</v>
      </c>
      <c r="CZ267">
        <v>0</v>
      </c>
      <c r="DA267">
        <v>0</v>
      </c>
      <c r="DB267" t="s">
        <v>356</v>
      </c>
      <c r="DC267">
        <v>1679454360.5</v>
      </c>
      <c r="DD267">
        <v>1679454360.5</v>
      </c>
      <c r="DE267">
        <v>0</v>
      </c>
      <c r="DF267">
        <v>-0.152</v>
      </c>
      <c r="DG267">
        <v>-0.046</v>
      </c>
      <c r="DH267">
        <v>3.296</v>
      </c>
      <c r="DI267">
        <v>0.35</v>
      </c>
      <c r="DJ267">
        <v>420</v>
      </c>
      <c r="DK267">
        <v>24</v>
      </c>
      <c r="DL267">
        <v>0.27</v>
      </c>
      <c r="DM267">
        <v>0.09</v>
      </c>
      <c r="DN267">
        <v>-29.62338536585366</v>
      </c>
      <c r="DO267">
        <v>-0.5629693379790653</v>
      </c>
      <c r="DP267">
        <v>0.09672890344385963</v>
      </c>
      <c r="DQ267">
        <v>0</v>
      </c>
      <c r="DR267">
        <v>0.3479897317073171</v>
      </c>
      <c r="DS267">
        <v>-0.02591006968640991</v>
      </c>
      <c r="DT267">
        <v>0.018256964405899</v>
      </c>
      <c r="DU267">
        <v>1</v>
      </c>
      <c r="DV267">
        <v>1</v>
      </c>
      <c r="DW267">
        <v>2</v>
      </c>
      <c r="DX267" t="s">
        <v>357</v>
      </c>
      <c r="DY267">
        <v>2.98034</v>
      </c>
      <c r="DZ267">
        <v>2.72842</v>
      </c>
      <c r="EA267">
        <v>0.149716</v>
      </c>
      <c r="EB267">
        <v>0.154202</v>
      </c>
      <c r="EC267">
        <v>0.0540533</v>
      </c>
      <c r="ED267">
        <v>0.0530453</v>
      </c>
      <c r="EE267">
        <v>25536</v>
      </c>
      <c r="EF267">
        <v>25073.8</v>
      </c>
      <c r="EG267">
        <v>30559.1</v>
      </c>
      <c r="EH267">
        <v>29889</v>
      </c>
      <c r="EI267">
        <v>39906.5</v>
      </c>
      <c r="EJ267">
        <v>37283.6</v>
      </c>
      <c r="EK267">
        <v>46736.2</v>
      </c>
      <c r="EL267">
        <v>44444.2</v>
      </c>
      <c r="EM267">
        <v>1.88165</v>
      </c>
      <c r="EN267">
        <v>1.86015</v>
      </c>
      <c r="EO267">
        <v>0.0499189</v>
      </c>
      <c r="EP267">
        <v>0</v>
      </c>
      <c r="EQ267">
        <v>19.1769</v>
      </c>
      <c r="ER267">
        <v>999.9</v>
      </c>
      <c r="ES267">
        <v>35</v>
      </c>
      <c r="ET267">
        <v>30.3</v>
      </c>
      <c r="EU267">
        <v>16.8366</v>
      </c>
      <c r="EV267">
        <v>63.7612</v>
      </c>
      <c r="EW267">
        <v>23.6138</v>
      </c>
      <c r="EX267">
        <v>1</v>
      </c>
      <c r="EY267">
        <v>-0.0603963</v>
      </c>
      <c r="EZ267">
        <v>5.03469</v>
      </c>
      <c r="FA267">
        <v>20.1344</v>
      </c>
      <c r="FB267">
        <v>5.23167</v>
      </c>
      <c r="FC267">
        <v>11.9733</v>
      </c>
      <c r="FD267">
        <v>4.9706</v>
      </c>
      <c r="FE267">
        <v>3.28965</v>
      </c>
      <c r="FF267">
        <v>9999</v>
      </c>
      <c r="FG267">
        <v>9999</v>
      </c>
      <c r="FH267">
        <v>9999</v>
      </c>
      <c r="FI267">
        <v>999.9</v>
      </c>
      <c r="FJ267">
        <v>4.97291</v>
      </c>
      <c r="FK267">
        <v>1.87704</v>
      </c>
      <c r="FL267">
        <v>1.87514</v>
      </c>
      <c r="FM267">
        <v>1.87798</v>
      </c>
      <c r="FN267">
        <v>1.87468</v>
      </c>
      <c r="FO267">
        <v>1.87834</v>
      </c>
      <c r="FP267">
        <v>1.87535</v>
      </c>
      <c r="FQ267">
        <v>1.87652</v>
      </c>
      <c r="FR267">
        <v>0</v>
      </c>
      <c r="FS267">
        <v>0</v>
      </c>
      <c r="FT267">
        <v>0</v>
      </c>
      <c r="FU267">
        <v>0</v>
      </c>
      <c r="FV267" t="s">
        <v>358</v>
      </c>
      <c r="FW267" t="s">
        <v>359</v>
      </c>
      <c r="FX267" t="s">
        <v>360</v>
      </c>
      <c r="FY267" t="s">
        <v>360</v>
      </c>
      <c r="FZ267" t="s">
        <v>360</v>
      </c>
      <c r="GA267" t="s">
        <v>360</v>
      </c>
      <c r="GB267">
        <v>0</v>
      </c>
      <c r="GC267">
        <v>100</v>
      </c>
      <c r="GD267">
        <v>100</v>
      </c>
      <c r="GE267">
        <v>4.912</v>
      </c>
      <c r="GF267">
        <v>0.078</v>
      </c>
      <c r="GG267">
        <v>1.972114183739502</v>
      </c>
      <c r="GH267">
        <v>0.004449671774874308</v>
      </c>
      <c r="GI267">
        <v>-1.829466635312074E-06</v>
      </c>
      <c r="GJ267">
        <v>4.661545964856727E-10</v>
      </c>
      <c r="GK267">
        <v>0.005649818396270764</v>
      </c>
      <c r="GL267">
        <v>0.003047750899037379</v>
      </c>
      <c r="GM267">
        <v>0.0005145890388989142</v>
      </c>
      <c r="GN267">
        <v>-5.930110997495773E-07</v>
      </c>
      <c r="GO267">
        <v>0</v>
      </c>
      <c r="GP267">
        <v>2134</v>
      </c>
      <c r="GQ267">
        <v>1</v>
      </c>
      <c r="GR267">
        <v>23</v>
      </c>
      <c r="GS267">
        <v>925.7</v>
      </c>
      <c r="GT267">
        <v>925.7</v>
      </c>
      <c r="GU267">
        <v>2.17651</v>
      </c>
      <c r="GV267">
        <v>2.5293</v>
      </c>
      <c r="GW267">
        <v>1.39893</v>
      </c>
      <c r="GX267">
        <v>2.34009</v>
      </c>
      <c r="GY267">
        <v>1.44897</v>
      </c>
      <c r="GZ267">
        <v>2.43896</v>
      </c>
      <c r="HA267">
        <v>36.5051</v>
      </c>
      <c r="HB267">
        <v>24.0175</v>
      </c>
      <c r="HC267">
        <v>18</v>
      </c>
      <c r="HD267">
        <v>490.169</v>
      </c>
      <c r="HE267">
        <v>447.963</v>
      </c>
      <c r="HF267">
        <v>13.478</v>
      </c>
      <c r="HG267">
        <v>26.0249</v>
      </c>
      <c r="HH267">
        <v>29.9999</v>
      </c>
      <c r="HI267">
        <v>25.9058</v>
      </c>
      <c r="HJ267">
        <v>25.984</v>
      </c>
      <c r="HK267">
        <v>43.6247</v>
      </c>
      <c r="HL267">
        <v>43.4257</v>
      </c>
      <c r="HM267">
        <v>47.8004</v>
      </c>
      <c r="HN267">
        <v>13.4865</v>
      </c>
      <c r="HO267">
        <v>988.942</v>
      </c>
      <c r="HP267">
        <v>9.076219999999999</v>
      </c>
      <c r="HQ267">
        <v>101.011</v>
      </c>
      <c r="HR267">
        <v>102.201</v>
      </c>
    </row>
    <row r="268" spans="1:226">
      <c r="A268">
        <v>252</v>
      </c>
      <c r="B268">
        <v>1679509905</v>
      </c>
      <c r="C268">
        <v>4648.900000095367</v>
      </c>
      <c r="D268" t="s">
        <v>864</v>
      </c>
      <c r="E268" t="s">
        <v>865</v>
      </c>
      <c r="F268">
        <v>5</v>
      </c>
      <c r="G268" t="s">
        <v>353</v>
      </c>
      <c r="H268" t="s">
        <v>747</v>
      </c>
      <c r="I268">
        <v>1679509897.196429</v>
      </c>
      <c r="J268">
        <f>(K268)/1000</f>
        <v>0</v>
      </c>
      <c r="K268">
        <f>IF(BF268, AN268, AH268)</f>
        <v>0</v>
      </c>
      <c r="L268">
        <f>IF(BF268, AI268, AG268)</f>
        <v>0</v>
      </c>
      <c r="M268">
        <f>BH268 - IF(AU268&gt;1, L268*BB268*100.0/(AW268*BV268), 0)</f>
        <v>0</v>
      </c>
      <c r="N268">
        <f>((T268-J268/2)*M268-L268)/(T268+J268/2)</f>
        <v>0</v>
      </c>
      <c r="O268">
        <f>N268*(BO268+BP268)/1000.0</f>
        <v>0</v>
      </c>
      <c r="P268">
        <f>(BH268 - IF(AU268&gt;1, L268*BB268*100.0/(AW268*BV268), 0))*(BO268+BP268)/1000.0</f>
        <v>0</v>
      </c>
      <c r="Q268">
        <f>2.0/((1/S268-1/R268)+SIGN(S268)*SQRT((1/S268-1/R268)*(1/S268-1/R268) + 4*BC268/((BC268+1)*(BC268+1))*(2*1/S268*1/R268-1/R268*1/R268)))</f>
        <v>0</v>
      </c>
      <c r="R268">
        <f>IF(LEFT(BD268,1)&lt;&gt;"0",IF(LEFT(BD268,1)="1",3.0,BE268),$D$5+$E$5*(BV268*BO268/($K$5*1000))+$F$5*(BV268*BO268/($K$5*1000))*MAX(MIN(BB268,$J$5),$I$5)*MAX(MIN(BB268,$J$5),$I$5)+$G$5*MAX(MIN(BB268,$J$5),$I$5)*(BV268*BO268/($K$5*1000))+$H$5*(BV268*BO268/($K$5*1000))*(BV268*BO268/($K$5*1000)))</f>
        <v>0</v>
      </c>
      <c r="S268">
        <f>J268*(1000-(1000*0.61365*exp(17.502*W268/(240.97+W268))/(BO268+BP268)+BJ268)/2)/(1000*0.61365*exp(17.502*W268/(240.97+W268))/(BO268+BP268)-BJ268)</f>
        <v>0</v>
      </c>
      <c r="T268">
        <f>1/((BC268+1)/(Q268/1.6)+1/(R268/1.37)) + BC268/((BC268+1)/(Q268/1.6) + BC268/(R268/1.37))</f>
        <v>0</v>
      </c>
      <c r="U268">
        <f>(AX268*BA268)</f>
        <v>0</v>
      </c>
      <c r="V268">
        <f>(BQ268+(U268+2*0.95*5.67E-8*(((BQ268+$B$7)+273)^4-(BQ268+273)^4)-44100*J268)/(1.84*29.3*R268+8*0.95*5.67E-8*(BQ268+273)^3))</f>
        <v>0</v>
      </c>
      <c r="W268">
        <f>($C$7*BR268+$D$7*BS268+$E$7*V268)</f>
        <v>0</v>
      </c>
      <c r="X268">
        <f>0.61365*exp(17.502*W268/(240.97+W268))</f>
        <v>0</v>
      </c>
      <c r="Y268">
        <f>(Z268/AA268*100)</f>
        <v>0</v>
      </c>
      <c r="Z268">
        <f>BJ268*(BO268+BP268)/1000</f>
        <v>0</v>
      </c>
      <c r="AA268">
        <f>0.61365*exp(17.502*BQ268/(240.97+BQ268))</f>
        <v>0</v>
      </c>
      <c r="AB268">
        <f>(X268-BJ268*(BO268+BP268)/1000)</f>
        <v>0</v>
      </c>
      <c r="AC268">
        <f>(-J268*44100)</f>
        <v>0</v>
      </c>
      <c r="AD268">
        <f>2*29.3*R268*0.92*(BQ268-W268)</f>
        <v>0</v>
      </c>
      <c r="AE268">
        <f>2*0.95*5.67E-8*(((BQ268+$B$7)+273)^4-(W268+273)^4)</f>
        <v>0</v>
      </c>
      <c r="AF268">
        <f>U268+AE268+AC268+AD268</f>
        <v>0</v>
      </c>
      <c r="AG268">
        <f>BN268*AU268*(BI268-BH268*(1000-AU268*BK268)/(1000-AU268*BJ268))/(100*BB268)</f>
        <v>0</v>
      </c>
      <c r="AH268">
        <f>1000*BN268*AU268*(BJ268-BK268)/(100*BB268*(1000-AU268*BJ268))</f>
        <v>0</v>
      </c>
      <c r="AI268">
        <f>(AJ268 - AK268 - BO268*1E3/(8.314*(BQ268+273.15)) * AM268/BN268 * AL268) * BN268/(100*BB268) * (1000 - BK268)/1000</f>
        <v>0</v>
      </c>
      <c r="AJ268">
        <v>984.4538259156964</v>
      </c>
      <c r="AK268">
        <v>962.925933333333</v>
      </c>
      <c r="AL268">
        <v>3.384796224264865</v>
      </c>
      <c r="AM268">
        <v>63.74903472312772</v>
      </c>
      <c r="AN268">
        <f>(AP268 - AO268 + BO268*1E3/(8.314*(BQ268+273.15)) * AR268/BN268 * AQ268) * BN268/(100*BB268) * 1000/(1000 - AP268)</f>
        <v>0</v>
      </c>
      <c r="AO268">
        <v>9.004660235005485</v>
      </c>
      <c r="AP268">
        <v>9.37015484848485</v>
      </c>
      <c r="AQ268">
        <v>-5.518947792952358E-05</v>
      </c>
      <c r="AR268">
        <v>101.983239414424</v>
      </c>
      <c r="AS268">
        <v>2</v>
      </c>
      <c r="AT268">
        <v>0</v>
      </c>
      <c r="AU268">
        <f>IF(AS268*$H$13&gt;=AW268,1.0,(AW268/(AW268-AS268*$H$13)))</f>
        <v>0</v>
      </c>
      <c r="AV268">
        <f>(AU268-1)*100</f>
        <v>0</v>
      </c>
      <c r="AW268">
        <f>MAX(0,($B$13+$C$13*BV268)/(1+$D$13*BV268)*BO268/(BQ268+273)*$E$13)</f>
        <v>0</v>
      </c>
      <c r="AX268">
        <f>$B$11*BW268+$C$11*BX268+$F$11*CI268*(1-CL268)</f>
        <v>0</v>
      </c>
      <c r="AY268">
        <f>AX268*AZ268</f>
        <v>0</v>
      </c>
      <c r="AZ268">
        <f>($B$11*$D$9+$C$11*$D$9+$F$11*((CV268+CN268)/MAX(CV268+CN268+CW268, 0.1)*$I$9+CW268/MAX(CV268+CN268+CW268, 0.1)*$J$9))/($B$11+$C$11+$F$11)</f>
        <v>0</v>
      </c>
      <c r="BA268">
        <f>($B$11*$K$9+$C$11*$K$9+$F$11*((CV268+CN268)/MAX(CV268+CN268+CW268, 0.1)*$P$9+CW268/MAX(CV268+CN268+CW268, 0.1)*$Q$9))/($B$11+$C$11+$F$11)</f>
        <v>0</v>
      </c>
      <c r="BB268">
        <v>1.91</v>
      </c>
      <c r="BC268">
        <v>0.5</v>
      </c>
      <c r="BD268" t="s">
        <v>355</v>
      </c>
      <c r="BE268">
        <v>2</v>
      </c>
      <c r="BF268" t="b">
        <v>1</v>
      </c>
      <c r="BG268">
        <v>1679509897.196429</v>
      </c>
      <c r="BH268">
        <v>929.3852142857144</v>
      </c>
      <c r="BI268">
        <v>959.0783928571428</v>
      </c>
      <c r="BJ268">
        <v>9.377163214285716</v>
      </c>
      <c r="BK268">
        <v>9.023354999999999</v>
      </c>
      <c r="BL268">
        <v>924.494857142857</v>
      </c>
      <c r="BM268">
        <v>9.299149999999999</v>
      </c>
      <c r="BN268">
        <v>500.0514285714286</v>
      </c>
      <c r="BO268">
        <v>90.11086071428574</v>
      </c>
      <c r="BP268">
        <v>0.09995637857142857</v>
      </c>
      <c r="BQ268">
        <v>19.01671428571428</v>
      </c>
      <c r="BR268">
        <v>19.99392857142857</v>
      </c>
      <c r="BS268">
        <v>999.9000000000002</v>
      </c>
      <c r="BT268">
        <v>0</v>
      </c>
      <c r="BU268">
        <v>0</v>
      </c>
      <c r="BV268">
        <v>9998.25392857143</v>
      </c>
      <c r="BW268">
        <v>0</v>
      </c>
      <c r="BX268">
        <v>9.323015714285715</v>
      </c>
      <c r="BY268">
        <v>-29.69316428571429</v>
      </c>
      <c r="BZ268">
        <v>938.1827142857144</v>
      </c>
      <c r="CA268">
        <v>967.8111071428572</v>
      </c>
      <c r="CB268">
        <v>0.3538084642857142</v>
      </c>
      <c r="CC268">
        <v>959.0783928571428</v>
      </c>
      <c r="CD268">
        <v>9.023354999999999</v>
      </c>
      <c r="CE268">
        <v>0.8449842142857144</v>
      </c>
      <c r="CF268">
        <v>0.8131021785714285</v>
      </c>
      <c r="CG268">
        <v>4.486333928571428</v>
      </c>
      <c r="CH268">
        <v>3.938101071428572</v>
      </c>
      <c r="CI268">
        <v>1999.989642857143</v>
      </c>
      <c r="CJ268">
        <v>0.9800023928571431</v>
      </c>
      <c r="CK268">
        <v>0.01999736071428571</v>
      </c>
      <c r="CL268">
        <v>0</v>
      </c>
      <c r="CM268">
        <v>2.073460714285714</v>
      </c>
      <c r="CN268">
        <v>0</v>
      </c>
      <c r="CO268">
        <v>3941.788571428572</v>
      </c>
      <c r="CP268">
        <v>17338.14642857143</v>
      </c>
      <c r="CQ268">
        <v>38.77439285714286</v>
      </c>
      <c r="CR268">
        <v>40.06007142857142</v>
      </c>
      <c r="CS268">
        <v>39.15367857142856</v>
      </c>
      <c r="CT268">
        <v>37.88807142857143</v>
      </c>
      <c r="CU268">
        <v>37.87485714285714</v>
      </c>
      <c r="CV268">
        <v>1959.998214285714</v>
      </c>
      <c r="CW268">
        <v>39.99142857142857</v>
      </c>
      <c r="CX268">
        <v>0</v>
      </c>
      <c r="CY268">
        <v>1679509935.3</v>
      </c>
      <c r="CZ268">
        <v>0</v>
      </c>
      <c r="DA268">
        <v>0</v>
      </c>
      <c r="DB268" t="s">
        <v>356</v>
      </c>
      <c r="DC268">
        <v>1679454360.5</v>
      </c>
      <c r="DD268">
        <v>1679454360.5</v>
      </c>
      <c r="DE268">
        <v>0</v>
      </c>
      <c r="DF268">
        <v>-0.152</v>
      </c>
      <c r="DG268">
        <v>-0.046</v>
      </c>
      <c r="DH268">
        <v>3.296</v>
      </c>
      <c r="DI268">
        <v>0.35</v>
      </c>
      <c r="DJ268">
        <v>420</v>
      </c>
      <c r="DK268">
        <v>24</v>
      </c>
      <c r="DL268">
        <v>0.27</v>
      </c>
      <c r="DM268">
        <v>0.09</v>
      </c>
      <c r="DN268">
        <v>-29.65136341463414</v>
      </c>
      <c r="DO268">
        <v>-0.4127059233450517</v>
      </c>
      <c r="DP268">
        <v>0.08772352844020148</v>
      </c>
      <c r="DQ268">
        <v>0</v>
      </c>
      <c r="DR268">
        <v>0.3479867804878048</v>
      </c>
      <c r="DS268">
        <v>0.08390523344947781</v>
      </c>
      <c r="DT268">
        <v>0.01809637589443781</v>
      </c>
      <c r="DU268">
        <v>1</v>
      </c>
      <c r="DV268">
        <v>1</v>
      </c>
      <c r="DW268">
        <v>2</v>
      </c>
      <c r="DX268" t="s">
        <v>357</v>
      </c>
      <c r="DY268">
        <v>2.98031</v>
      </c>
      <c r="DZ268">
        <v>2.72824</v>
      </c>
      <c r="EA268">
        <v>0.151439</v>
      </c>
      <c r="EB268">
        <v>0.155939</v>
      </c>
      <c r="EC268">
        <v>0.0540166</v>
      </c>
      <c r="ED268">
        <v>0.0529026</v>
      </c>
      <c r="EE268">
        <v>25484.4</v>
      </c>
      <c r="EF268">
        <v>25022.6</v>
      </c>
      <c r="EG268">
        <v>30559.3</v>
      </c>
      <c r="EH268">
        <v>29889.4</v>
      </c>
      <c r="EI268">
        <v>39908.2</v>
      </c>
      <c r="EJ268">
        <v>37289.8</v>
      </c>
      <c r="EK268">
        <v>46736.3</v>
      </c>
      <c r="EL268">
        <v>44444.7</v>
      </c>
      <c r="EM268">
        <v>1.8819</v>
      </c>
      <c r="EN268">
        <v>1.85998</v>
      </c>
      <c r="EO268">
        <v>0.0491589</v>
      </c>
      <c r="EP268">
        <v>0</v>
      </c>
      <c r="EQ268">
        <v>19.1748</v>
      </c>
      <c r="ER268">
        <v>999.9</v>
      </c>
      <c r="ES268">
        <v>34.9</v>
      </c>
      <c r="ET268">
        <v>30.3</v>
      </c>
      <c r="EU268">
        <v>16.7848</v>
      </c>
      <c r="EV268">
        <v>63.7112</v>
      </c>
      <c r="EW268">
        <v>23.5296</v>
      </c>
      <c r="EX268">
        <v>1</v>
      </c>
      <c r="EY268">
        <v>-0.06094</v>
      </c>
      <c r="EZ268">
        <v>5.04255</v>
      </c>
      <c r="FA268">
        <v>20.1341</v>
      </c>
      <c r="FB268">
        <v>5.23182</v>
      </c>
      <c r="FC268">
        <v>11.9733</v>
      </c>
      <c r="FD268">
        <v>4.9703</v>
      </c>
      <c r="FE268">
        <v>3.28958</v>
      </c>
      <c r="FF268">
        <v>9999</v>
      </c>
      <c r="FG268">
        <v>9999</v>
      </c>
      <c r="FH268">
        <v>9999</v>
      </c>
      <c r="FI268">
        <v>999.9</v>
      </c>
      <c r="FJ268">
        <v>4.97292</v>
      </c>
      <c r="FK268">
        <v>1.87709</v>
      </c>
      <c r="FL268">
        <v>1.87515</v>
      </c>
      <c r="FM268">
        <v>1.878</v>
      </c>
      <c r="FN268">
        <v>1.87469</v>
      </c>
      <c r="FO268">
        <v>1.87836</v>
      </c>
      <c r="FP268">
        <v>1.87537</v>
      </c>
      <c r="FQ268">
        <v>1.87653</v>
      </c>
      <c r="FR268">
        <v>0</v>
      </c>
      <c r="FS268">
        <v>0</v>
      </c>
      <c r="FT268">
        <v>0</v>
      </c>
      <c r="FU268">
        <v>0</v>
      </c>
      <c r="FV268" t="s">
        <v>358</v>
      </c>
      <c r="FW268" t="s">
        <v>359</v>
      </c>
      <c r="FX268" t="s">
        <v>360</v>
      </c>
      <c r="FY268" t="s">
        <v>360</v>
      </c>
      <c r="FZ268" t="s">
        <v>360</v>
      </c>
      <c r="GA268" t="s">
        <v>360</v>
      </c>
      <c r="GB268">
        <v>0</v>
      </c>
      <c r="GC268">
        <v>100</v>
      </c>
      <c r="GD268">
        <v>100</v>
      </c>
      <c r="GE268">
        <v>4.95</v>
      </c>
      <c r="GF268">
        <v>0.0779</v>
      </c>
      <c r="GG268">
        <v>1.972114183739502</v>
      </c>
      <c r="GH268">
        <v>0.004449671774874308</v>
      </c>
      <c r="GI268">
        <v>-1.829466635312074E-06</v>
      </c>
      <c r="GJ268">
        <v>4.661545964856727E-10</v>
      </c>
      <c r="GK268">
        <v>0.005649818396270764</v>
      </c>
      <c r="GL268">
        <v>0.003047750899037379</v>
      </c>
      <c r="GM268">
        <v>0.0005145890388989142</v>
      </c>
      <c r="GN268">
        <v>-5.930110997495773E-07</v>
      </c>
      <c r="GO268">
        <v>0</v>
      </c>
      <c r="GP268">
        <v>2134</v>
      </c>
      <c r="GQ268">
        <v>1</v>
      </c>
      <c r="GR268">
        <v>23</v>
      </c>
      <c r="GS268">
        <v>925.7</v>
      </c>
      <c r="GT268">
        <v>925.7</v>
      </c>
      <c r="GU268">
        <v>2.20581</v>
      </c>
      <c r="GV268">
        <v>2.54395</v>
      </c>
      <c r="GW268">
        <v>1.39893</v>
      </c>
      <c r="GX268">
        <v>2.34009</v>
      </c>
      <c r="GY268">
        <v>1.44897</v>
      </c>
      <c r="GZ268">
        <v>2.36816</v>
      </c>
      <c r="HA268">
        <v>36.4814</v>
      </c>
      <c r="HB268">
        <v>24.0087</v>
      </c>
      <c r="HC268">
        <v>18</v>
      </c>
      <c r="HD268">
        <v>490.302</v>
      </c>
      <c r="HE268">
        <v>447.851</v>
      </c>
      <c r="HF268">
        <v>13.4867</v>
      </c>
      <c r="HG268">
        <v>26.0233</v>
      </c>
      <c r="HH268">
        <v>29.9998</v>
      </c>
      <c r="HI268">
        <v>25.9053</v>
      </c>
      <c r="HJ268">
        <v>25.9836</v>
      </c>
      <c r="HK268">
        <v>44.1775</v>
      </c>
      <c r="HL268">
        <v>43.1324</v>
      </c>
      <c r="HM268">
        <v>47.8004</v>
      </c>
      <c r="HN268">
        <v>13.4865</v>
      </c>
      <c r="HO268">
        <v>1009.07</v>
      </c>
      <c r="HP268">
        <v>9.076790000000001</v>
      </c>
      <c r="HQ268">
        <v>101.011</v>
      </c>
      <c r="HR268">
        <v>102.202</v>
      </c>
    </row>
    <row r="269" spans="1:226">
      <c r="A269">
        <v>253</v>
      </c>
      <c r="B269">
        <v>1679509910</v>
      </c>
      <c r="C269">
        <v>4653.900000095367</v>
      </c>
      <c r="D269" t="s">
        <v>866</v>
      </c>
      <c r="E269" t="s">
        <v>867</v>
      </c>
      <c r="F269">
        <v>5</v>
      </c>
      <c r="G269" t="s">
        <v>353</v>
      </c>
      <c r="H269" t="s">
        <v>747</v>
      </c>
      <c r="I269">
        <v>1679509902.5</v>
      </c>
      <c r="J269">
        <f>(K269)/1000</f>
        <v>0</v>
      </c>
      <c r="K269">
        <f>IF(BF269, AN269, AH269)</f>
        <v>0</v>
      </c>
      <c r="L269">
        <f>IF(BF269, AI269, AG269)</f>
        <v>0</v>
      </c>
      <c r="M269">
        <f>BH269 - IF(AU269&gt;1, L269*BB269*100.0/(AW269*BV269), 0)</f>
        <v>0</v>
      </c>
      <c r="N269">
        <f>((T269-J269/2)*M269-L269)/(T269+J269/2)</f>
        <v>0</v>
      </c>
      <c r="O269">
        <f>N269*(BO269+BP269)/1000.0</f>
        <v>0</v>
      </c>
      <c r="P269">
        <f>(BH269 - IF(AU269&gt;1, L269*BB269*100.0/(AW269*BV269), 0))*(BO269+BP269)/1000.0</f>
        <v>0</v>
      </c>
      <c r="Q269">
        <f>2.0/((1/S269-1/R269)+SIGN(S269)*SQRT((1/S269-1/R269)*(1/S269-1/R269) + 4*BC269/((BC269+1)*(BC269+1))*(2*1/S269*1/R269-1/R269*1/R269)))</f>
        <v>0</v>
      </c>
      <c r="R269">
        <f>IF(LEFT(BD269,1)&lt;&gt;"0",IF(LEFT(BD269,1)="1",3.0,BE269),$D$5+$E$5*(BV269*BO269/($K$5*1000))+$F$5*(BV269*BO269/($K$5*1000))*MAX(MIN(BB269,$J$5),$I$5)*MAX(MIN(BB269,$J$5),$I$5)+$G$5*MAX(MIN(BB269,$J$5),$I$5)*(BV269*BO269/($K$5*1000))+$H$5*(BV269*BO269/($K$5*1000))*(BV269*BO269/($K$5*1000)))</f>
        <v>0</v>
      </c>
      <c r="S269">
        <f>J269*(1000-(1000*0.61365*exp(17.502*W269/(240.97+W269))/(BO269+BP269)+BJ269)/2)/(1000*0.61365*exp(17.502*W269/(240.97+W269))/(BO269+BP269)-BJ269)</f>
        <v>0</v>
      </c>
      <c r="T269">
        <f>1/((BC269+1)/(Q269/1.6)+1/(R269/1.37)) + BC269/((BC269+1)/(Q269/1.6) + BC269/(R269/1.37))</f>
        <v>0</v>
      </c>
      <c r="U269">
        <f>(AX269*BA269)</f>
        <v>0</v>
      </c>
      <c r="V269">
        <f>(BQ269+(U269+2*0.95*5.67E-8*(((BQ269+$B$7)+273)^4-(BQ269+273)^4)-44100*J269)/(1.84*29.3*R269+8*0.95*5.67E-8*(BQ269+273)^3))</f>
        <v>0</v>
      </c>
      <c r="W269">
        <f>($C$7*BR269+$D$7*BS269+$E$7*V269)</f>
        <v>0</v>
      </c>
      <c r="X269">
        <f>0.61365*exp(17.502*W269/(240.97+W269))</f>
        <v>0</v>
      </c>
      <c r="Y269">
        <f>(Z269/AA269*100)</f>
        <v>0</v>
      </c>
      <c r="Z269">
        <f>BJ269*(BO269+BP269)/1000</f>
        <v>0</v>
      </c>
      <c r="AA269">
        <f>0.61365*exp(17.502*BQ269/(240.97+BQ269))</f>
        <v>0</v>
      </c>
      <c r="AB269">
        <f>(X269-BJ269*(BO269+BP269)/1000)</f>
        <v>0</v>
      </c>
      <c r="AC269">
        <f>(-J269*44100)</f>
        <v>0</v>
      </c>
      <c r="AD269">
        <f>2*29.3*R269*0.92*(BQ269-W269)</f>
        <v>0</v>
      </c>
      <c r="AE269">
        <f>2*0.95*5.67E-8*(((BQ269+$B$7)+273)^4-(W269+273)^4)</f>
        <v>0</v>
      </c>
      <c r="AF269">
        <f>U269+AE269+AC269+AD269</f>
        <v>0</v>
      </c>
      <c r="AG269">
        <f>BN269*AU269*(BI269-BH269*(1000-AU269*BK269)/(1000-AU269*BJ269))/(100*BB269)</f>
        <v>0</v>
      </c>
      <c r="AH269">
        <f>1000*BN269*AU269*(BJ269-BK269)/(100*BB269*(1000-AU269*BJ269))</f>
        <v>0</v>
      </c>
      <c r="AI269">
        <f>(AJ269 - AK269 - BO269*1E3/(8.314*(BQ269+273.15)) * AM269/BN269 * AL269) * BN269/(100*BB269) * (1000 - BK269)/1000</f>
        <v>0</v>
      </c>
      <c r="AJ269">
        <v>1001.449352307645</v>
      </c>
      <c r="AK269">
        <v>979.9269030303029</v>
      </c>
      <c r="AL269">
        <v>3.401847573106696</v>
      </c>
      <c r="AM269">
        <v>63.74903472312772</v>
      </c>
      <c r="AN269">
        <f>(AP269 - AO269 + BO269*1E3/(8.314*(BQ269+273.15)) * AR269/BN269 * AQ269) * BN269/(100*BB269) * 1000/(1000 - AP269)</f>
        <v>0</v>
      </c>
      <c r="AO269">
        <v>9.000090055794923</v>
      </c>
      <c r="AP269">
        <v>9.359250666666661</v>
      </c>
      <c r="AQ269">
        <v>-6.6608103288679E-05</v>
      </c>
      <c r="AR269">
        <v>101.983239414424</v>
      </c>
      <c r="AS269">
        <v>2</v>
      </c>
      <c r="AT269">
        <v>0</v>
      </c>
      <c r="AU269">
        <f>IF(AS269*$H$13&gt;=AW269,1.0,(AW269/(AW269-AS269*$H$13)))</f>
        <v>0</v>
      </c>
      <c r="AV269">
        <f>(AU269-1)*100</f>
        <v>0</v>
      </c>
      <c r="AW269">
        <f>MAX(0,($B$13+$C$13*BV269)/(1+$D$13*BV269)*BO269/(BQ269+273)*$E$13)</f>
        <v>0</v>
      </c>
      <c r="AX269">
        <f>$B$11*BW269+$C$11*BX269+$F$11*CI269*(1-CL269)</f>
        <v>0</v>
      </c>
      <c r="AY269">
        <f>AX269*AZ269</f>
        <v>0</v>
      </c>
      <c r="AZ269">
        <f>($B$11*$D$9+$C$11*$D$9+$F$11*((CV269+CN269)/MAX(CV269+CN269+CW269, 0.1)*$I$9+CW269/MAX(CV269+CN269+CW269, 0.1)*$J$9))/($B$11+$C$11+$F$11)</f>
        <v>0</v>
      </c>
      <c r="BA269">
        <f>($B$11*$K$9+$C$11*$K$9+$F$11*((CV269+CN269)/MAX(CV269+CN269+CW269, 0.1)*$P$9+CW269/MAX(CV269+CN269+CW269, 0.1)*$Q$9))/($B$11+$C$11+$F$11)</f>
        <v>0</v>
      </c>
      <c r="BB269">
        <v>1.91</v>
      </c>
      <c r="BC269">
        <v>0.5</v>
      </c>
      <c r="BD269" t="s">
        <v>355</v>
      </c>
      <c r="BE269">
        <v>2</v>
      </c>
      <c r="BF269" t="b">
        <v>1</v>
      </c>
      <c r="BG269">
        <v>1679509902.5</v>
      </c>
      <c r="BH269">
        <v>947.2070000000001</v>
      </c>
      <c r="BI269">
        <v>976.9191851851851</v>
      </c>
      <c r="BJ269">
        <v>9.371655555555556</v>
      </c>
      <c r="BK269">
        <v>9.009996666666666</v>
      </c>
      <c r="BL269">
        <v>942.2765555555554</v>
      </c>
      <c r="BM269">
        <v>9.293710740740741</v>
      </c>
      <c r="BN269">
        <v>500.0650740740741</v>
      </c>
      <c r="BO269">
        <v>90.1132888888889</v>
      </c>
      <c r="BP269">
        <v>0.09996577037037037</v>
      </c>
      <c r="BQ269">
        <v>19.01339629629629</v>
      </c>
      <c r="BR269">
        <v>19.99483333333333</v>
      </c>
      <c r="BS269">
        <v>999.9000000000001</v>
      </c>
      <c r="BT269">
        <v>0</v>
      </c>
      <c r="BU269">
        <v>0</v>
      </c>
      <c r="BV269">
        <v>10003.14333333333</v>
      </c>
      <c r="BW269">
        <v>0</v>
      </c>
      <c r="BX269">
        <v>9.32272</v>
      </c>
      <c r="BY269">
        <v>-29.71230740740741</v>
      </c>
      <c r="BZ269">
        <v>956.1677407407407</v>
      </c>
      <c r="CA269">
        <v>985.8015925925926</v>
      </c>
      <c r="CB269">
        <v>0.3616601111111111</v>
      </c>
      <c r="CC269">
        <v>976.9191851851851</v>
      </c>
      <c r="CD269">
        <v>9.009996666666666</v>
      </c>
      <c r="CE269">
        <v>0.8445106666666666</v>
      </c>
      <c r="CF269">
        <v>0.8119202962962964</v>
      </c>
      <c r="CG269">
        <v>4.478322962962964</v>
      </c>
      <c r="CH269">
        <v>3.917423703703704</v>
      </c>
      <c r="CI269">
        <v>2000.011851851852</v>
      </c>
      <c r="CJ269">
        <v>0.9800023333333335</v>
      </c>
      <c r="CK269">
        <v>0.01999742222222222</v>
      </c>
      <c r="CL269">
        <v>0</v>
      </c>
      <c r="CM269">
        <v>2.1117</v>
      </c>
      <c r="CN269">
        <v>0</v>
      </c>
      <c r="CO269">
        <v>3941.105925925926</v>
      </c>
      <c r="CP269">
        <v>17338.34444444444</v>
      </c>
      <c r="CQ269">
        <v>38.69655555555556</v>
      </c>
      <c r="CR269">
        <v>40.016</v>
      </c>
      <c r="CS269">
        <v>39.11085185185185</v>
      </c>
      <c r="CT269">
        <v>37.81911111111111</v>
      </c>
      <c r="CU269">
        <v>37.83548148148148</v>
      </c>
      <c r="CV269">
        <v>1960.018148148148</v>
      </c>
      <c r="CW269">
        <v>39.99185185185185</v>
      </c>
      <c r="CX269">
        <v>0</v>
      </c>
      <c r="CY269">
        <v>1679509940.1</v>
      </c>
      <c r="CZ269">
        <v>0</v>
      </c>
      <c r="DA269">
        <v>0</v>
      </c>
      <c r="DB269" t="s">
        <v>356</v>
      </c>
      <c r="DC269">
        <v>1679454360.5</v>
      </c>
      <c r="DD269">
        <v>1679454360.5</v>
      </c>
      <c r="DE269">
        <v>0</v>
      </c>
      <c r="DF269">
        <v>-0.152</v>
      </c>
      <c r="DG269">
        <v>-0.046</v>
      </c>
      <c r="DH269">
        <v>3.296</v>
      </c>
      <c r="DI269">
        <v>0.35</v>
      </c>
      <c r="DJ269">
        <v>420</v>
      </c>
      <c r="DK269">
        <v>24</v>
      </c>
      <c r="DL269">
        <v>0.27</v>
      </c>
      <c r="DM269">
        <v>0.09</v>
      </c>
      <c r="DN269">
        <v>-29.70080731707317</v>
      </c>
      <c r="DO269">
        <v>-0.467439721254378</v>
      </c>
      <c r="DP269">
        <v>0.09774324601517158</v>
      </c>
      <c r="DQ269">
        <v>0</v>
      </c>
      <c r="DR269">
        <v>0.3538458048780488</v>
      </c>
      <c r="DS269">
        <v>0.148834181184669</v>
      </c>
      <c r="DT269">
        <v>0.01761314398634947</v>
      </c>
      <c r="DU269">
        <v>0</v>
      </c>
      <c r="DV269">
        <v>0</v>
      </c>
      <c r="DW269">
        <v>2</v>
      </c>
      <c r="DX269" t="s">
        <v>397</v>
      </c>
      <c r="DY269">
        <v>2.98044</v>
      </c>
      <c r="DZ269">
        <v>2.72861</v>
      </c>
      <c r="EA269">
        <v>0.153146</v>
      </c>
      <c r="EB269">
        <v>0.157597</v>
      </c>
      <c r="EC269">
        <v>0.053976</v>
      </c>
      <c r="ED269">
        <v>0.0530306</v>
      </c>
      <c r="EE269">
        <v>25433.3</v>
      </c>
      <c r="EF269">
        <v>24973.5</v>
      </c>
      <c r="EG269">
        <v>30559.5</v>
      </c>
      <c r="EH269">
        <v>29889.5</v>
      </c>
      <c r="EI269">
        <v>39910.5</v>
      </c>
      <c r="EJ269">
        <v>37284.9</v>
      </c>
      <c r="EK269">
        <v>46736.7</v>
      </c>
      <c r="EL269">
        <v>44444.8</v>
      </c>
      <c r="EM269">
        <v>1.88157</v>
      </c>
      <c r="EN269">
        <v>1.86022</v>
      </c>
      <c r="EO269">
        <v>0.0500455</v>
      </c>
      <c r="EP269">
        <v>0</v>
      </c>
      <c r="EQ269">
        <v>19.174</v>
      </c>
      <c r="ER269">
        <v>999.9</v>
      </c>
      <c r="ES269">
        <v>34.9</v>
      </c>
      <c r="ET269">
        <v>30.3</v>
      </c>
      <c r="EU269">
        <v>16.7883</v>
      </c>
      <c r="EV269">
        <v>63.8412</v>
      </c>
      <c r="EW269">
        <v>23.3253</v>
      </c>
      <c r="EX269">
        <v>1</v>
      </c>
      <c r="EY269">
        <v>-0.0609121</v>
      </c>
      <c r="EZ269">
        <v>5.07103</v>
      </c>
      <c r="FA269">
        <v>20.1335</v>
      </c>
      <c r="FB269">
        <v>5.23256</v>
      </c>
      <c r="FC269">
        <v>11.9731</v>
      </c>
      <c r="FD269">
        <v>4.97145</v>
      </c>
      <c r="FE269">
        <v>3.28958</v>
      </c>
      <c r="FF269">
        <v>9999</v>
      </c>
      <c r="FG269">
        <v>9999</v>
      </c>
      <c r="FH269">
        <v>9999</v>
      </c>
      <c r="FI269">
        <v>999.9</v>
      </c>
      <c r="FJ269">
        <v>4.9729</v>
      </c>
      <c r="FK269">
        <v>1.87708</v>
      </c>
      <c r="FL269">
        <v>1.87515</v>
      </c>
      <c r="FM269">
        <v>1.878</v>
      </c>
      <c r="FN269">
        <v>1.87469</v>
      </c>
      <c r="FO269">
        <v>1.87836</v>
      </c>
      <c r="FP269">
        <v>1.87538</v>
      </c>
      <c r="FQ269">
        <v>1.87653</v>
      </c>
      <c r="FR269">
        <v>0</v>
      </c>
      <c r="FS269">
        <v>0</v>
      </c>
      <c r="FT269">
        <v>0</v>
      </c>
      <c r="FU269">
        <v>0</v>
      </c>
      <c r="FV269" t="s">
        <v>358</v>
      </c>
      <c r="FW269" t="s">
        <v>359</v>
      </c>
      <c r="FX269" t="s">
        <v>360</v>
      </c>
      <c r="FY269" t="s">
        <v>360</v>
      </c>
      <c r="FZ269" t="s">
        <v>360</v>
      </c>
      <c r="GA269" t="s">
        <v>360</v>
      </c>
      <c r="GB269">
        <v>0</v>
      </c>
      <c r="GC269">
        <v>100</v>
      </c>
      <c r="GD269">
        <v>100</v>
      </c>
      <c r="GE269">
        <v>4.987</v>
      </c>
      <c r="GF269">
        <v>0.07779999999999999</v>
      </c>
      <c r="GG269">
        <v>1.972114183739502</v>
      </c>
      <c r="GH269">
        <v>0.004449671774874308</v>
      </c>
      <c r="GI269">
        <v>-1.829466635312074E-06</v>
      </c>
      <c r="GJ269">
        <v>4.661545964856727E-10</v>
      </c>
      <c r="GK269">
        <v>0.005649818396270764</v>
      </c>
      <c r="GL269">
        <v>0.003047750899037379</v>
      </c>
      <c r="GM269">
        <v>0.0005145890388989142</v>
      </c>
      <c r="GN269">
        <v>-5.930110997495773E-07</v>
      </c>
      <c r="GO269">
        <v>0</v>
      </c>
      <c r="GP269">
        <v>2134</v>
      </c>
      <c r="GQ269">
        <v>1</v>
      </c>
      <c r="GR269">
        <v>23</v>
      </c>
      <c r="GS269">
        <v>925.8</v>
      </c>
      <c r="GT269">
        <v>925.8</v>
      </c>
      <c r="GU269">
        <v>2.23511</v>
      </c>
      <c r="GV269">
        <v>2.54639</v>
      </c>
      <c r="GW269">
        <v>1.39893</v>
      </c>
      <c r="GX269">
        <v>2.34009</v>
      </c>
      <c r="GY269">
        <v>1.44897</v>
      </c>
      <c r="GZ269">
        <v>2.37793</v>
      </c>
      <c r="HA269">
        <v>36.5051</v>
      </c>
      <c r="HB269">
        <v>24.0087</v>
      </c>
      <c r="HC269">
        <v>18</v>
      </c>
      <c r="HD269">
        <v>490.109</v>
      </c>
      <c r="HE269">
        <v>447.992</v>
      </c>
      <c r="HF269">
        <v>13.4885</v>
      </c>
      <c r="HG269">
        <v>26.0217</v>
      </c>
      <c r="HH269">
        <v>30</v>
      </c>
      <c r="HI269">
        <v>25.9032</v>
      </c>
      <c r="HJ269">
        <v>25.9818</v>
      </c>
      <c r="HK269">
        <v>44.8043</v>
      </c>
      <c r="HL269">
        <v>43.1324</v>
      </c>
      <c r="HM269">
        <v>47.4127</v>
      </c>
      <c r="HN269">
        <v>13.4819</v>
      </c>
      <c r="HO269">
        <v>1022.63</v>
      </c>
      <c r="HP269">
        <v>9.08394</v>
      </c>
      <c r="HQ269">
        <v>101.012</v>
      </c>
      <c r="HR269">
        <v>102.202</v>
      </c>
    </row>
    <row r="270" spans="1:226">
      <c r="A270">
        <v>254</v>
      </c>
      <c r="B270">
        <v>1679509915</v>
      </c>
      <c r="C270">
        <v>4658.900000095367</v>
      </c>
      <c r="D270" t="s">
        <v>868</v>
      </c>
      <c r="E270" t="s">
        <v>869</v>
      </c>
      <c r="F270">
        <v>5</v>
      </c>
      <c r="G270" t="s">
        <v>353</v>
      </c>
      <c r="H270" t="s">
        <v>747</v>
      </c>
      <c r="I270">
        <v>1679509907.214286</v>
      </c>
      <c r="J270">
        <f>(K270)/1000</f>
        <v>0</v>
      </c>
      <c r="K270">
        <f>IF(BF270, AN270, AH270)</f>
        <v>0</v>
      </c>
      <c r="L270">
        <f>IF(BF270, AI270, AG270)</f>
        <v>0</v>
      </c>
      <c r="M270">
        <f>BH270 - IF(AU270&gt;1, L270*BB270*100.0/(AW270*BV270), 0)</f>
        <v>0</v>
      </c>
      <c r="N270">
        <f>((T270-J270/2)*M270-L270)/(T270+J270/2)</f>
        <v>0</v>
      </c>
      <c r="O270">
        <f>N270*(BO270+BP270)/1000.0</f>
        <v>0</v>
      </c>
      <c r="P270">
        <f>(BH270 - IF(AU270&gt;1, L270*BB270*100.0/(AW270*BV270), 0))*(BO270+BP270)/1000.0</f>
        <v>0</v>
      </c>
      <c r="Q270">
        <f>2.0/((1/S270-1/R270)+SIGN(S270)*SQRT((1/S270-1/R270)*(1/S270-1/R270) + 4*BC270/((BC270+1)*(BC270+1))*(2*1/S270*1/R270-1/R270*1/R270)))</f>
        <v>0</v>
      </c>
      <c r="R270">
        <f>IF(LEFT(BD270,1)&lt;&gt;"0",IF(LEFT(BD270,1)="1",3.0,BE270),$D$5+$E$5*(BV270*BO270/($K$5*1000))+$F$5*(BV270*BO270/($K$5*1000))*MAX(MIN(BB270,$J$5),$I$5)*MAX(MIN(BB270,$J$5),$I$5)+$G$5*MAX(MIN(BB270,$J$5),$I$5)*(BV270*BO270/($K$5*1000))+$H$5*(BV270*BO270/($K$5*1000))*(BV270*BO270/($K$5*1000)))</f>
        <v>0</v>
      </c>
      <c r="S270">
        <f>J270*(1000-(1000*0.61365*exp(17.502*W270/(240.97+W270))/(BO270+BP270)+BJ270)/2)/(1000*0.61365*exp(17.502*W270/(240.97+W270))/(BO270+BP270)-BJ270)</f>
        <v>0</v>
      </c>
      <c r="T270">
        <f>1/((BC270+1)/(Q270/1.6)+1/(R270/1.37)) + BC270/((BC270+1)/(Q270/1.6) + BC270/(R270/1.37))</f>
        <v>0</v>
      </c>
      <c r="U270">
        <f>(AX270*BA270)</f>
        <v>0</v>
      </c>
      <c r="V270">
        <f>(BQ270+(U270+2*0.95*5.67E-8*(((BQ270+$B$7)+273)^4-(BQ270+273)^4)-44100*J270)/(1.84*29.3*R270+8*0.95*5.67E-8*(BQ270+273)^3))</f>
        <v>0</v>
      </c>
      <c r="W270">
        <f>($C$7*BR270+$D$7*BS270+$E$7*V270)</f>
        <v>0</v>
      </c>
      <c r="X270">
        <f>0.61365*exp(17.502*W270/(240.97+W270))</f>
        <v>0</v>
      </c>
      <c r="Y270">
        <f>(Z270/AA270*100)</f>
        <v>0</v>
      </c>
      <c r="Z270">
        <f>BJ270*(BO270+BP270)/1000</f>
        <v>0</v>
      </c>
      <c r="AA270">
        <f>0.61365*exp(17.502*BQ270/(240.97+BQ270))</f>
        <v>0</v>
      </c>
      <c r="AB270">
        <f>(X270-BJ270*(BO270+BP270)/1000)</f>
        <v>0</v>
      </c>
      <c r="AC270">
        <f>(-J270*44100)</f>
        <v>0</v>
      </c>
      <c r="AD270">
        <f>2*29.3*R270*0.92*(BQ270-W270)</f>
        <v>0</v>
      </c>
      <c r="AE270">
        <f>2*0.95*5.67E-8*(((BQ270+$B$7)+273)^4-(W270+273)^4)</f>
        <v>0</v>
      </c>
      <c r="AF270">
        <f>U270+AE270+AC270+AD270</f>
        <v>0</v>
      </c>
      <c r="AG270">
        <f>BN270*AU270*(BI270-BH270*(1000-AU270*BK270)/(1000-AU270*BJ270))/(100*BB270)</f>
        <v>0</v>
      </c>
      <c r="AH270">
        <f>1000*BN270*AU270*(BJ270-BK270)/(100*BB270*(1000-AU270*BJ270))</f>
        <v>0</v>
      </c>
      <c r="AI270">
        <f>(AJ270 - AK270 - BO270*1E3/(8.314*(BQ270+273.15)) * AM270/BN270 * AL270) * BN270/(100*BB270) * (1000 - BK270)/1000</f>
        <v>0</v>
      </c>
      <c r="AJ270">
        <v>1018.005689415293</v>
      </c>
      <c r="AK270">
        <v>996.66223030303</v>
      </c>
      <c r="AL270">
        <v>3.34090401985077</v>
      </c>
      <c r="AM270">
        <v>63.74903472312772</v>
      </c>
      <c r="AN270">
        <f>(AP270 - AO270 + BO270*1E3/(8.314*(BQ270+273.15)) * AR270/BN270 * AQ270) * BN270/(100*BB270) * 1000/(1000 - AP270)</f>
        <v>0</v>
      </c>
      <c r="AO270">
        <v>9.016111633670917</v>
      </c>
      <c r="AP270">
        <v>9.362835272727274</v>
      </c>
      <c r="AQ270">
        <v>2.500284057601395E-05</v>
      </c>
      <c r="AR270">
        <v>101.983239414424</v>
      </c>
      <c r="AS270">
        <v>2</v>
      </c>
      <c r="AT270">
        <v>0</v>
      </c>
      <c r="AU270">
        <f>IF(AS270*$H$13&gt;=AW270,1.0,(AW270/(AW270-AS270*$H$13)))</f>
        <v>0</v>
      </c>
      <c r="AV270">
        <f>(AU270-1)*100</f>
        <v>0</v>
      </c>
      <c r="AW270">
        <f>MAX(0,($B$13+$C$13*BV270)/(1+$D$13*BV270)*BO270/(BQ270+273)*$E$13)</f>
        <v>0</v>
      </c>
      <c r="AX270">
        <f>$B$11*BW270+$C$11*BX270+$F$11*CI270*(1-CL270)</f>
        <v>0</v>
      </c>
      <c r="AY270">
        <f>AX270*AZ270</f>
        <v>0</v>
      </c>
      <c r="AZ270">
        <f>($B$11*$D$9+$C$11*$D$9+$F$11*((CV270+CN270)/MAX(CV270+CN270+CW270, 0.1)*$I$9+CW270/MAX(CV270+CN270+CW270, 0.1)*$J$9))/($B$11+$C$11+$F$11)</f>
        <v>0</v>
      </c>
      <c r="BA270">
        <f>($B$11*$K$9+$C$11*$K$9+$F$11*((CV270+CN270)/MAX(CV270+CN270+CW270, 0.1)*$P$9+CW270/MAX(CV270+CN270+CW270, 0.1)*$Q$9))/($B$11+$C$11+$F$11)</f>
        <v>0</v>
      </c>
      <c r="BB270">
        <v>1.91</v>
      </c>
      <c r="BC270">
        <v>0.5</v>
      </c>
      <c r="BD270" t="s">
        <v>355</v>
      </c>
      <c r="BE270">
        <v>2</v>
      </c>
      <c r="BF270" t="b">
        <v>1</v>
      </c>
      <c r="BG270">
        <v>1679509907.214286</v>
      </c>
      <c r="BH270">
        <v>963.0174642857143</v>
      </c>
      <c r="BI270">
        <v>992.6631071428571</v>
      </c>
      <c r="BJ270">
        <v>9.366468214285716</v>
      </c>
      <c r="BK270">
        <v>9.0081025</v>
      </c>
      <c r="BL270">
        <v>958.0517500000002</v>
      </c>
      <c r="BM270">
        <v>9.288586785714285</v>
      </c>
      <c r="BN270">
        <v>500.0758214285714</v>
      </c>
      <c r="BO270">
        <v>90.11351428571427</v>
      </c>
      <c r="BP270">
        <v>0.1000063107142857</v>
      </c>
      <c r="BQ270">
        <v>19.0123</v>
      </c>
      <c r="BR270">
        <v>19.998025</v>
      </c>
      <c r="BS270">
        <v>999.9000000000002</v>
      </c>
      <c r="BT270">
        <v>0</v>
      </c>
      <c r="BU270">
        <v>0</v>
      </c>
      <c r="BV270">
        <v>10004.74928571428</v>
      </c>
      <c r="BW270">
        <v>0</v>
      </c>
      <c r="BX270">
        <v>9.322917142857145</v>
      </c>
      <c r="BY270">
        <v>-29.64562142857143</v>
      </c>
      <c r="BZ270">
        <v>972.1227857142858</v>
      </c>
      <c r="CA270">
        <v>1001.687071428571</v>
      </c>
      <c r="CB270">
        <v>0.3583666428571429</v>
      </c>
      <c r="CC270">
        <v>992.6631071428571</v>
      </c>
      <c r="CD270">
        <v>9.0081025</v>
      </c>
      <c r="CE270">
        <v>0.8440453928571429</v>
      </c>
      <c r="CF270">
        <v>0.8117516428571427</v>
      </c>
      <c r="CG270">
        <v>4.47045</v>
      </c>
      <c r="CH270">
        <v>3.914473214285714</v>
      </c>
      <c r="CI270">
        <v>2000.046428571429</v>
      </c>
      <c r="CJ270">
        <v>0.9800021785714288</v>
      </c>
      <c r="CK270">
        <v>0.01999758214285714</v>
      </c>
      <c r="CL270">
        <v>0</v>
      </c>
      <c r="CM270">
        <v>2.136567857142857</v>
      </c>
      <c r="CN270">
        <v>0</v>
      </c>
      <c r="CO270">
        <v>3940.351428571428</v>
      </c>
      <c r="CP270">
        <v>17338.63928571429</v>
      </c>
      <c r="CQ270">
        <v>38.66057142857142</v>
      </c>
      <c r="CR270">
        <v>39.97296428571428</v>
      </c>
      <c r="CS270">
        <v>39.078</v>
      </c>
      <c r="CT270">
        <v>37.76085714285714</v>
      </c>
      <c r="CU270">
        <v>37.79450000000001</v>
      </c>
      <c r="CV270">
        <v>1960.049642857143</v>
      </c>
      <c r="CW270">
        <v>39.99392857142857</v>
      </c>
      <c r="CX270">
        <v>0</v>
      </c>
      <c r="CY270">
        <v>1679509944.9</v>
      </c>
      <c r="CZ270">
        <v>0</v>
      </c>
      <c r="DA270">
        <v>0</v>
      </c>
      <c r="DB270" t="s">
        <v>356</v>
      </c>
      <c r="DC270">
        <v>1679454360.5</v>
      </c>
      <c r="DD270">
        <v>1679454360.5</v>
      </c>
      <c r="DE270">
        <v>0</v>
      </c>
      <c r="DF270">
        <v>-0.152</v>
      </c>
      <c r="DG270">
        <v>-0.046</v>
      </c>
      <c r="DH270">
        <v>3.296</v>
      </c>
      <c r="DI270">
        <v>0.35</v>
      </c>
      <c r="DJ270">
        <v>420</v>
      </c>
      <c r="DK270">
        <v>24</v>
      </c>
      <c r="DL270">
        <v>0.27</v>
      </c>
      <c r="DM270">
        <v>0.09</v>
      </c>
      <c r="DN270">
        <v>-29.6617325</v>
      </c>
      <c r="DO270">
        <v>0.7527861163227306</v>
      </c>
      <c r="DP270">
        <v>0.1395112869761797</v>
      </c>
      <c r="DQ270">
        <v>0</v>
      </c>
      <c r="DR270">
        <v>0.357585025</v>
      </c>
      <c r="DS270">
        <v>-0.03568605253283352</v>
      </c>
      <c r="DT270">
        <v>0.01155987051719763</v>
      </c>
      <c r="DU270">
        <v>1</v>
      </c>
      <c r="DV270">
        <v>1</v>
      </c>
      <c r="DW270">
        <v>2</v>
      </c>
      <c r="DX270" t="s">
        <v>357</v>
      </c>
      <c r="DY270">
        <v>2.98037</v>
      </c>
      <c r="DZ270">
        <v>2.72856</v>
      </c>
      <c r="EA270">
        <v>0.154811</v>
      </c>
      <c r="EB270">
        <v>0.159268</v>
      </c>
      <c r="EC270">
        <v>0.0539889</v>
      </c>
      <c r="ED270">
        <v>0.0529484</v>
      </c>
      <c r="EE270">
        <v>25382.9</v>
      </c>
      <c r="EF270">
        <v>24924.2</v>
      </c>
      <c r="EG270">
        <v>30559</v>
      </c>
      <c r="EH270">
        <v>29889.7</v>
      </c>
      <c r="EI270">
        <v>39909.3</v>
      </c>
      <c r="EJ270">
        <v>37288.7</v>
      </c>
      <c r="EK270">
        <v>46735.9</v>
      </c>
      <c r="EL270">
        <v>44445.3</v>
      </c>
      <c r="EM270">
        <v>1.88157</v>
      </c>
      <c r="EN270">
        <v>1.86047</v>
      </c>
      <c r="EO270">
        <v>0.0494309</v>
      </c>
      <c r="EP270">
        <v>0</v>
      </c>
      <c r="EQ270">
        <v>19.1724</v>
      </c>
      <c r="ER270">
        <v>999.9</v>
      </c>
      <c r="ES270">
        <v>34.8</v>
      </c>
      <c r="ET270">
        <v>30.4</v>
      </c>
      <c r="EU270">
        <v>16.8357</v>
      </c>
      <c r="EV270">
        <v>63.7312</v>
      </c>
      <c r="EW270">
        <v>23.101</v>
      </c>
      <c r="EX270">
        <v>1</v>
      </c>
      <c r="EY270">
        <v>-0.0607825</v>
      </c>
      <c r="EZ270">
        <v>5.0793</v>
      </c>
      <c r="FA270">
        <v>20.133</v>
      </c>
      <c r="FB270">
        <v>5.23226</v>
      </c>
      <c r="FC270">
        <v>11.9718</v>
      </c>
      <c r="FD270">
        <v>4.97155</v>
      </c>
      <c r="FE270">
        <v>3.2896</v>
      </c>
      <c r="FF270">
        <v>9999</v>
      </c>
      <c r="FG270">
        <v>9999</v>
      </c>
      <c r="FH270">
        <v>9999</v>
      </c>
      <c r="FI270">
        <v>999.9</v>
      </c>
      <c r="FJ270">
        <v>4.9729</v>
      </c>
      <c r="FK270">
        <v>1.8771</v>
      </c>
      <c r="FL270">
        <v>1.87515</v>
      </c>
      <c r="FM270">
        <v>1.87803</v>
      </c>
      <c r="FN270">
        <v>1.87469</v>
      </c>
      <c r="FO270">
        <v>1.87836</v>
      </c>
      <c r="FP270">
        <v>1.8754</v>
      </c>
      <c r="FQ270">
        <v>1.87654</v>
      </c>
      <c r="FR270">
        <v>0</v>
      </c>
      <c r="FS270">
        <v>0</v>
      </c>
      <c r="FT270">
        <v>0</v>
      </c>
      <c r="FU270">
        <v>0</v>
      </c>
      <c r="FV270" t="s">
        <v>358</v>
      </c>
      <c r="FW270" t="s">
        <v>359</v>
      </c>
      <c r="FX270" t="s">
        <v>360</v>
      </c>
      <c r="FY270" t="s">
        <v>360</v>
      </c>
      <c r="FZ270" t="s">
        <v>360</v>
      </c>
      <c r="GA270" t="s">
        <v>360</v>
      </c>
      <c r="GB270">
        <v>0</v>
      </c>
      <c r="GC270">
        <v>100</v>
      </c>
      <c r="GD270">
        <v>100</v>
      </c>
      <c r="GE270">
        <v>5.023</v>
      </c>
      <c r="GF270">
        <v>0.07779999999999999</v>
      </c>
      <c r="GG270">
        <v>1.972114183739502</v>
      </c>
      <c r="GH270">
        <v>0.004449671774874308</v>
      </c>
      <c r="GI270">
        <v>-1.829466635312074E-06</v>
      </c>
      <c r="GJ270">
        <v>4.661545964856727E-10</v>
      </c>
      <c r="GK270">
        <v>0.005649818396270764</v>
      </c>
      <c r="GL270">
        <v>0.003047750899037379</v>
      </c>
      <c r="GM270">
        <v>0.0005145890388989142</v>
      </c>
      <c r="GN270">
        <v>-5.930110997495773E-07</v>
      </c>
      <c r="GO270">
        <v>0</v>
      </c>
      <c r="GP270">
        <v>2134</v>
      </c>
      <c r="GQ270">
        <v>1</v>
      </c>
      <c r="GR270">
        <v>23</v>
      </c>
      <c r="GS270">
        <v>925.9</v>
      </c>
      <c r="GT270">
        <v>925.9</v>
      </c>
      <c r="GU270">
        <v>2.2644</v>
      </c>
      <c r="GV270">
        <v>2.5415</v>
      </c>
      <c r="GW270">
        <v>1.39893</v>
      </c>
      <c r="GX270">
        <v>2.34009</v>
      </c>
      <c r="GY270">
        <v>1.44897</v>
      </c>
      <c r="GZ270">
        <v>2.38647</v>
      </c>
      <c r="HA270">
        <v>36.4814</v>
      </c>
      <c r="HB270">
        <v>24.0175</v>
      </c>
      <c r="HC270">
        <v>18</v>
      </c>
      <c r="HD270">
        <v>490.109</v>
      </c>
      <c r="HE270">
        <v>448.147</v>
      </c>
      <c r="HF270">
        <v>13.4849</v>
      </c>
      <c r="HG270">
        <v>26.0195</v>
      </c>
      <c r="HH270">
        <v>30.0001</v>
      </c>
      <c r="HI270">
        <v>25.9032</v>
      </c>
      <c r="HJ270">
        <v>25.9818</v>
      </c>
      <c r="HK270">
        <v>45.3342</v>
      </c>
      <c r="HL270">
        <v>42.8501</v>
      </c>
      <c r="HM270">
        <v>47.4127</v>
      </c>
      <c r="HN270">
        <v>13.4841</v>
      </c>
      <c r="HO270">
        <v>1036.35</v>
      </c>
      <c r="HP270">
        <v>9.086779999999999</v>
      </c>
      <c r="HQ270">
        <v>101.01</v>
      </c>
      <c r="HR270">
        <v>102.203</v>
      </c>
    </row>
    <row r="271" spans="1:226">
      <c r="A271">
        <v>255</v>
      </c>
      <c r="B271">
        <v>1679509920</v>
      </c>
      <c r="C271">
        <v>4663.900000095367</v>
      </c>
      <c r="D271" t="s">
        <v>870</v>
      </c>
      <c r="E271" t="s">
        <v>871</v>
      </c>
      <c r="F271">
        <v>5</v>
      </c>
      <c r="G271" t="s">
        <v>353</v>
      </c>
      <c r="H271" t="s">
        <v>747</v>
      </c>
      <c r="I271">
        <v>1679509912.5</v>
      </c>
      <c r="J271">
        <f>(K271)/1000</f>
        <v>0</v>
      </c>
      <c r="K271">
        <f>IF(BF271, AN271, AH271)</f>
        <v>0</v>
      </c>
      <c r="L271">
        <f>IF(BF271, AI271, AG271)</f>
        <v>0</v>
      </c>
      <c r="M271">
        <f>BH271 - IF(AU271&gt;1, L271*BB271*100.0/(AW271*BV271), 0)</f>
        <v>0</v>
      </c>
      <c r="N271">
        <f>((T271-J271/2)*M271-L271)/(T271+J271/2)</f>
        <v>0</v>
      </c>
      <c r="O271">
        <f>N271*(BO271+BP271)/1000.0</f>
        <v>0</v>
      </c>
      <c r="P271">
        <f>(BH271 - IF(AU271&gt;1, L271*BB271*100.0/(AW271*BV271), 0))*(BO271+BP271)/1000.0</f>
        <v>0</v>
      </c>
      <c r="Q271">
        <f>2.0/((1/S271-1/R271)+SIGN(S271)*SQRT((1/S271-1/R271)*(1/S271-1/R271) + 4*BC271/((BC271+1)*(BC271+1))*(2*1/S271*1/R271-1/R271*1/R271)))</f>
        <v>0</v>
      </c>
      <c r="R271">
        <f>IF(LEFT(BD271,1)&lt;&gt;"0",IF(LEFT(BD271,1)="1",3.0,BE271),$D$5+$E$5*(BV271*BO271/($K$5*1000))+$F$5*(BV271*BO271/($K$5*1000))*MAX(MIN(BB271,$J$5),$I$5)*MAX(MIN(BB271,$J$5),$I$5)+$G$5*MAX(MIN(BB271,$J$5),$I$5)*(BV271*BO271/($K$5*1000))+$H$5*(BV271*BO271/($K$5*1000))*(BV271*BO271/($K$5*1000)))</f>
        <v>0</v>
      </c>
      <c r="S271">
        <f>J271*(1000-(1000*0.61365*exp(17.502*W271/(240.97+W271))/(BO271+BP271)+BJ271)/2)/(1000*0.61365*exp(17.502*W271/(240.97+W271))/(BO271+BP271)-BJ271)</f>
        <v>0</v>
      </c>
      <c r="T271">
        <f>1/((BC271+1)/(Q271/1.6)+1/(R271/1.37)) + BC271/((BC271+1)/(Q271/1.6) + BC271/(R271/1.37))</f>
        <v>0</v>
      </c>
      <c r="U271">
        <f>(AX271*BA271)</f>
        <v>0</v>
      </c>
      <c r="V271">
        <f>(BQ271+(U271+2*0.95*5.67E-8*(((BQ271+$B$7)+273)^4-(BQ271+273)^4)-44100*J271)/(1.84*29.3*R271+8*0.95*5.67E-8*(BQ271+273)^3))</f>
        <v>0</v>
      </c>
      <c r="W271">
        <f>($C$7*BR271+$D$7*BS271+$E$7*V271)</f>
        <v>0</v>
      </c>
      <c r="X271">
        <f>0.61365*exp(17.502*W271/(240.97+W271))</f>
        <v>0</v>
      </c>
      <c r="Y271">
        <f>(Z271/AA271*100)</f>
        <v>0</v>
      </c>
      <c r="Z271">
        <f>BJ271*(BO271+BP271)/1000</f>
        <v>0</v>
      </c>
      <c r="AA271">
        <f>0.61365*exp(17.502*BQ271/(240.97+BQ271))</f>
        <v>0</v>
      </c>
      <c r="AB271">
        <f>(X271-BJ271*(BO271+BP271)/1000)</f>
        <v>0</v>
      </c>
      <c r="AC271">
        <f>(-J271*44100)</f>
        <v>0</v>
      </c>
      <c r="AD271">
        <f>2*29.3*R271*0.92*(BQ271-W271)</f>
        <v>0</v>
      </c>
      <c r="AE271">
        <f>2*0.95*5.67E-8*(((BQ271+$B$7)+273)^4-(W271+273)^4)</f>
        <v>0</v>
      </c>
      <c r="AF271">
        <f>U271+AE271+AC271+AD271</f>
        <v>0</v>
      </c>
      <c r="AG271">
        <f>BN271*AU271*(BI271-BH271*(1000-AU271*BK271)/(1000-AU271*BJ271))/(100*BB271)</f>
        <v>0</v>
      </c>
      <c r="AH271">
        <f>1000*BN271*AU271*(BJ271-BK271)/(100*BB271*(1000-AU271*BJ271))</f>
        <v>0</v>
      </c>
      <c r="AI271">
        <f>(AJ271 - AK271 - BO271*1E3/(8.314*(BQ271+273.15)) * AM271/BN271 * AL271) * BN271/(100*BB271) * (1000 - BK271)/1000</f>
        <v>0</v>
      </c>
      <c r="AJ271">
        <v>1034.797403186071</v>
      </c>
      <c r="AK271">
        <v>1013.318303030303</v>
      </c>
      <c r="AL271">
        <v>3.312204800435758</v>
      </c>
      <c r="AM271">
        <v>63.74903472312772</v>
      </c>
      <c r="AN271">
        <f>(AP271 - AO271 + BO271*1E3/(8.314*(BQ271+273.15)) * AR271/BN271 * AQ271) * BN271/(100*BB271) * 1000/(1000 - AP271)</f>
        <v>0</v>
      </c>
      <c r="AO271">
        <v>9.018205812071802</v>
      </c>
      <c r="AP271">
        <v>9.360391212121206</v>
      </c>
      <c r="AQ271">
        <v>-1.978027237290797E-05</v>
      </c>
      <c r="AR271">
        <v>101.983239414424</v>
      </c>
      <c r="AS271">
        <v>2</v>
      </c>
      <c r="AT271">
        <v>0</v>
      </c>
      <c r="AU271">
        <f>IF(AS271*$H$13&gt;=AW271,1.0,(AW271/(AW271-AS271*$H$13)))</f>
        <v>0</v>
      </c>
      <c r="AV271">
        <f>(AU271-1)*100</f>
        <v>0</v>
      </c>
      <c r="AW271">
        <f>MAX(0,($B$13+$C$13*BV271)/(1+$D$13*BV271)*BO271/(BQ271+273)*$E$13)</f>
        <v>0</v>
      </c>
      <c r="AX271">
        <f>$B$11*BW271+$C$11*BX271+$F$11*CI271*(1-CL271)</f>
        <v>0</v>
      </c>
      <c r="AY271">
        <f>AX271*AZ271</f>
        <v>0</v>
      </c>
      <c r="AZ271">
        <f>($B$11*$D$9+$C$11*$D$9+$F$11*((CV271+CN271)/MAX(CV271+CN271+CW271, 0.1)*$I$9+CW271/MAX(CV271+CN271+CW271, 0.1)*$J$9))/($B$11+$C$11+$F$11)</f>
        <v>0</v>
      </c>
      <c r="BA271">
        <f>($B$11*$K$9+$C$11*$K$9+$F$11*((CV271+CN271)/MAX(CV271+CN271+CW271, 0.1)*$P$9+CW271/MAX(CV271+CN271+CW271, 0.1)*$Q$9))/($B$11+$C$11+$F$11)</f>
        <v>0</v>
      </c>
      <c r="BB271">
        <v>1.91</v>
      </c>
      <c r="BC271">
        <v>0.5</v>
      </c>
      <c r="BD271" t="s">
        <v>355</v>
      </c>
      <c r="BE271">
        <v>2</v>
      </c>
      <c r="BF271" t="b">
        <v>1</v>
      </c>
      <c r="BG271">
        <v>1679509912.5</v>
      </c>
      <c r="BH271">
        <v>980.6746296296297</v>
      </c>
      <c r="BI271">
        <v>1010.215222222222</v>
      </c>
      <c r="BJ271">
        <v>9.361415185185185</v>
      </c>
      <c r="BK271">
        <v>9.011633333333334</v>
      </c>
      <c r="BL271">
        <v>975.6696296296299</v>
      </c>
      <c r="BM271">
        <v>9.283595185185185</v>
      </c>
      <c r="BN271">
        <v>500.085925925926</v>
      </c>
      <c r="BO271">
        <v>90.11310370370373</v>
      </c>
      <c r="BP271">
        <v>0.1000564740740741</v>
      </c>
      <c r="BQ271">
        <v>19.01003333333333</v>
      </c>
      <c r="BR271">
        <v>19.99224814814815</v>
      </c>
      <c r="BS271">
        <v>999.9000000000001</v>
      </c>
      <c r="BT271">
        <v>0</v>
      </c>
      <c r="BU271">
        <v>0</v>
      </c>
      <c r="BV271">
        <v>10006.81851851852</v>
      </c>
      <c r="BW271">
        <v>0</v>
      </c>
      <c r="BX271">
        <v>9.329565555555556</v>
      </c>
      <c r="BY271">
        <v>-29.54146666666666</v>
      </c>
      <c r="BZ271">
        <v>989.941814814815</v>
      </c>
      <c r="CA271">
        <v>1019.403407407407</v>
      </c>
      <c r="CB271">
        <v>0.3497822222222223</v>
      </c>
      <c r="CC271">
        <v>1010.215222222222</v>
      </c>
      <c r="CD271">
        <v>9.011633333333334</v>
      </c>
      <c r="CE271">
        <v>0.8435861851851852</v>
      </c>
      <c r="CF271">
        <v>0.8120660370370372</v>
      </c>
      <c r="CG271">
        <v>4.46267962962963</v>
      </c>
      <c r="CH271">
        <v>3.919975925925926</v>
      </c>
      <c r="CI271">
        <v>2000.032962962963</v>
      </c>
      <c r="CJ271">
        <v>0.9800012222222221</v>
      </c>
      <c r="CK271">
        <v>0.01999857037037037</v>
      </c>
      <c r="CL271">
        <v>0</v>
      </c>
      <c r="CM271">
        <v>2.120874074074074</v>
      </c>
      <c r="CN271">
        <v>0</v>
      </c>
      <c r="CO271">
        <v>3939.172222222222</v>
      </c>
      <c r="CP271">
        <v>17338.51851851852</v>
      </c>
      <c r="CQ271">
        <v>38.59462962962962</v>
      </c>
      <c r="CR271">
        <v>39.93718518518519</v>
      </c>
      <c r="CS271">
        <v>39.02533333333333</v>
      </c>
      <c r="CT271">
        <v>37.71496296296296</v>
      </c>
      <c r="CU271">
        <v>37.74051851851851</v>
      </c>
      <c r="CV271">
        <v>1960.033333333333</v>
      </c>
      <c r="CW271">
        <v>39.99666666666667</v>
      </c>
      <c r="CX271">
        <v>0</v>
      </c>
      <c r="CY271">
        <v>1679509950.3</v>
      </c>
      <c r="CZ271">
        <v>0</v>
      </c>
      <c r="DA271">
        <v>0</v>
      </c>
      <c r="DB271" t="s">
        <v>356</v>
      </c>
      <c r="DC271">
        <v>1679454360.5</v>
      </c>
      <c r="DD271">
        <v>1679454360.5</v>
      </c>
      <c r="DE271">
        <v>0</v>
      </c>
      <c r="DF271">
        <v>-0.152</v>
      </c>
      <c r="DG271">
        <v>-0.046</v>
      </c>
      <c r="DH271">
        <v>3.296</v>
      </c>
      <c r="DI271">
        <v>0.35</v>
      </c>
      <c r="DJ271">
        <v>420</v>
      </c>
      <c r="DK271">
        <v>24</v>
      </c>
      <c r="DL271">
        <v>0.27</v>
      </c>
      <c r="DM271">
        <v>0.09</v>
      </c>
      <c r="DN271">
        <v>-29.59682195121951</v>
      </c>
      <c r="DO271">
        <v>1.177068292682925</v>
      </c>
      <c r="DP271">
        <v>0.1809821760691623</v>
      </c>
      <c r="DQ271">
        <v>0</v>
      </c>
      <c r="DR271">
        <v>0.354721512195122</v>
      </c>
      <c r="DS271">
        <v>-0.09789606271776992</v>
      </c>
      <c r="DT271">
        <v>0.01541724746576324</v>
      </c>
      <c r="DU271">
        <v>1</v>
      </c>
      <c r="DV271">
        <v>1</v>
      </c>
      <c r="DW271">
        <v>2</v>
      </c>
      <c r="DX271" t="s">
        <v>357</v>
      </c>
      <c r="DY271">
        <v>2.98027</v>
      </c>
      <c r="DZ271">
        <v>2.72813</v>
      </c>
      <c r="EA271">
        <v>0.156453</v>
      </c>
      <c r="EB271">
        <v>0.160848</v>
      </c>
      <c r="EC271">
        <v>0.0539837</v>
      </c>
      <c r="ED271">
        <v>0.0531823</v>
      </c>
      <c r="EE271">
        <v>25334.1</v>
      </c>
      <c r="EF271">
        <v>24877.3</v>
      </c>
      <c r="EG271">
        <v>30559.6</v>
      </c>
      <c r="EH271">
        <v>29889.5</v>
      </c>
      <c r="EI271">
        <v>39910.3</v>
      </c>
      <c r="EJ271">
        <v>37279.2</v>
      </c>
      <c r="EK271">
        <v>46736.6</v>
      </c>
      <c r="EL271">
        <v>44444.9</v>
      </c>
      <c r="EM271">
        <v>1.88165</v>
      </c>
      <c r="EN271">
        <v>1.86042</v>
      </c>
      <c r="EO271">
        <v>0.0493228</v>
      </c>
      <c r="EP271">
        <v>0</v>
      </c>
      <c r="EQ271">
        <v>19.1708</v>
      </c>
      <c r="ER271">
        <v>999.9</v>
      </c>
      <c r="ES271">
        <v>34.8</v>
      </c>
      <c r="ET271">
        <v>30.3</v>
      </c>
      <c r="EU271">
        <v>16.7392</v>
      </c>
      <c r="EV271">
        <v>63.6812</v>
      </c>
      <c r="EW271">
        <v>23.133</v>
      </c>
      <c r="EX271">
        <v>1</v>
      </c>
      <c r="EY271">
        <v>-0.060935</v>
      </c>
      <c r="EZ271">
        <v>5.07599</v>
      </c>
      <c r="FA271">
        <v>20.1325</v>
      </c>
      <c r="FB271">
        <v>5.22732</v>
      </c>
      <c r="FC271">
        <v>11.9721</v>
      </c>
      <c r="FD271">
        <v>4.97035</v>
      </c>
      <c r="FE271">
        <v>3.28878</v>
      </c>
      <c r="FF271">
        <v>9999</v>
      </c>
      <c r="FG271">
        <v>9999</v>
      </c>
      <c r="FH271">
        <v>9999</v>
      </c>
      <c r="FI271">
        <v>999.9</v>
      </c>
      <c r="FJ271">
        <v>4.97293</v>
      </c>
      <c r="FK271">
        <v>1.87708</v>
      </c>
      <c r="FL271">
        <v>1.87515</v>
      </c>
      <c r="FM271">
        <v>1.87802</v>
      </c>
      <c r="FN271">
        <v>1.87469</v>
      </c>
      <c r="FO271">
        <v>1.87836</v>
      </c>
      <c r="FP271">
        <v>1.87538</v>
      </c>
      <c r="FQ271">
        <v>1.87654</v>
      </c>
      <c r="FR271">
        <v>0</v>
      </c>
      <c r="FS271">
        <v>0</v>
      </c>
      <c r="FT271">
        <v>0</v>
      </c>
      <c r="FU271">
        <v>0</v>
      </c>
      <c r="FV271" t="s">
        <v>358</v>
      </c>
      <c r="FW271" t="s">
        <v>359</v>
      </c>
      <c r="FX271" t="s">
        <v>360</v>
      </c>
      <c r="FY271" t="s">
        <v>360</v>
      </c>
      <c r="FZ271" t="s">
        <v>360</v>
      </c>
      <c r="GA271" t="s">
        <v>360</v>
      </c>
      <c r="GB271">
        <v>0</v>
      </c>
      <c r="GC271">
        <v>100</v>
      </c>
      <c r="GD271">
        <v>100</v>
      </c>
      <c r="GE271">
        <v>5.06</v>
      </c>
      <c r="GF271">
        <v>0.07779999999999999</v>
      </c>
      <c r="GG271">
        <v>1.972114183739502</v>
      </c>
      <c r="GH271">
        <v>0.004449671774874308</v>
      </c>
      <c r="GI271">
        <v>-1.829466635312074E-06</v>
      </c>
      <c r="GJ271">
        <v>4.661545964856727E-10</v>
      </c>
      <c r="GK271">
        <v>0.005649818396270764</v>
      </c>
      <c r="GL271">
        <v>0.003047750899037379</v>
      </c>
      <c r="GM271">
        <v>0.0005145890388989142</v>
      </c>
      <c r="GN271">
        <v>-5.930110997495773E-07</v>
      </c>
      <c r="GO271">
        <v>0</v>
      </c>
      <c r="GP271">
        <v>2134</v>
      </c>
      <c r="GQ271">
        <v>1</v>
      </c>
      <c r="GR271">
        <v>23</v>
      </c>
      <c r="GS271">
        <v>926</v>
      </c>
      <c r="GT271">
        <v>926</v>
      </c>
      <c r="GU271">
        <v>2.29004</v>
      </c>
      <c r="GV271">
        <v>2.54639</v>
      </c>
      <c r="GW271">
        <v>1.39893</v>
      </c>
      <c r="GX271">
        <v>2.34009</v>
      </c>
      <c r="GY271">
        <v>1.44897</v>
      </c>
      <c r="GZ271">
        <v>2.36328</v>
      </c>
      <c r="HA271">
        <v>36.5051</v>
      </c>
      <c r="HB271">
        <v>24.0087</v>
      </c>
      <c r="HC271">
        <v>18</v>
      </c>
      <c r="HD271">
        <v>490.135</v>
      </c>
      <c r="HE271">
        <v>448.104</v>
      </c>
      <c r="HF271">
        <v>13.4846</v>
      </c>
      <c r="HG271">
        <v>26.0178</v>
      </c>
      <c r="HH271">
        <v>30</v>
      </c>
      <c r="HI271">
        <v>25.901</v>
      </c>
      <c r="HJ271">
        <v>25.9803</v>
      </c>
      <c r="HK271">
        <v>45.9537</v>
      </c>
      <c r="HL271">
        <v>42.8501</v>
      </c>
      <c r="HM271">
        <v>47.0279</v>
      </c>
      <c r="HN271">
        <v>13.4843</v>
      </c>
      <c r="HO271">
        <v>1056.45</v>
      </c>
      <c r="HP271">
        <v>9.082879999999999</v>
      </c>
      <c r="HQ271">
        <v>101.012</v>
      </c>
      <c r="HR271">
        <v>102.202</v>
      </c>
    </row>
    <row r="272" spans="1:226">
      <c r="A272">
        <v>256</v>
      </c>
      <c r="B272">
        <v>1679509925</v>
      </c>
      <c r="C272">
        <v>4668.900000095367</v>
      </c>
      <c r="D272" t="s">
        <v>872</v>
      </c>
      <c r="E272" t="s">
        <v>873</v>
      </c>
      <c r="F272">
        <v>5</v>
      </c>
      <c r="G272" t="s">
        <v>353</v>
      </c>
      <c r="H272" t="s">
        <v>747</v>
      </c>
      <c r="I272">
        <v>1679509917.214286</v>
      </c>
      <c r="J272">
        <f>(K272)/1000</f>
        <v>0</v>
      </c>
      <c r="K272">
        <f>IF(BF272, AN272, AH272)</f>
        <v>0</v>
      </c>
      <c r="L272">
        <f>IF(BF272, AI272, AG272)</f>
        <v>0</v>
      </c>
      <c r="M272">
        <f>BH272 - IF(AU272&gt;1, L272*BB272*100.0/(AW272*BV272), 0)</f>
        <v>0</v>
      </c>
      <c r="N272">
        <f>((T272-J272/2)*M272-L272)/(T272+J272/2)</f>
        <v>0</v>
      </c>
      <c r="O272">
        <f>N272*(BO272+BP272)/1000.0</f>
        <v>0</v>
      </c>
      <c r="P272">
        <f>(BH272 - IF(AU272&gt;1, L272*BB272*100.0/(AW272*BV272), 0))*(BO272+BP272)/1000.0</f>
        <v>0</v>
      </c>
      <c r="Q272">
        <f>2.0/((1/S272-1/R272)+SIGN(S272)*SQRT((1/S272-1/R272)*(1/S272-1/R272) + 4*BC272/((BC272+1)*(BC272+1))*(2*1/S272*1/R272-1/R272*1/R272)))</f>
        <v>0</v>
      </c>
      <c r="R272">
        <f>IF(LEFT(BD272,1)&lt;&gt;"0",IF(LEFT(BD272,1)="1",3.0,BE272),$D$5+$E$5*(BV272*BO272/($K$5*1000))+$F$5*(BV272*BO272/($K$5*1000))*MAX(MIN(BB272,$J$5),$I$5)*MAX(MIN(BB272,$J$5),$I$5)+$G$5*MAX(MIN(BB272,$J$5),$I$5)*(BV272*BO272/($K$5*1000))+$H$5*(BV272*BO272/($K$5*1000))*(BV272*BO272/($K$5*1000)))</f>
        <v>0</v>
      </c>
      <c r="S272">
        <f>J272*(1000-(1000*0.61365*exp(17.502*W272/(240.97+W272))/(BO272+BP272)+BJ272)/2)/(1000*0.61365*exp(17.502*W272/(240.97+W272))/(BO272+BP272)-BJ272)</f>
        <v>0</v>
      </c>
      <c r="T272">
        <f>1/((BC272+1)/(Q272/1.6)+1/(R272/1.37)) + BC272/((BC272+1)/(Q272/1.6) + BC272/(R272/1.37))</f>
        <v>0</v>
      </c>
      <c r="U272">
        <f>(AX272*BA272)</f>
        <v>0</v>
      </c>
      <c r="V272">
        <f>(BQ272+(U272+2*0.95*5.67E-8*(((BQ272+$B$7)+273)^4-(BQ272+273)^4)-44100*J272)/(1.84*29.3*R272+8*0.95*5.67E-8*(BQ272+273)^3))</f>
        <v>0</v>
      </c>
      <c r="W272">
        <f>($C$7*BR272+$D$7*BS272+$E$7*V272)</f>
        <v>0</v>
      </c>
      <c r="X272">
        <f>0.61365*exp(17.502*W272/(240.97+W272))</f>
        <v>0</v>
      </c>
      <c r="Y272">
        <f>(Z272/AA272*100)</f>
        <v>0</v>
      </c>
      <c r="Z272">
        <f>BJ272*(BO272+BP272)/1000</f>
        <v>0</v>
      </c>
      <c r="AA272">
        <f>0.61365*exp(17.502*BQ272/(240.97+BQ272))</f>
        <v>0</v>
      </c>
      <c r="AB272">
        <f>(X272-BJ272*(BO272+BP272)/1000)</f>
        <v>0</v>
      </c>
      <c r="AC272">
        <f>(-J272*44100)</f>
        <v>0</v>
      </c>
      <c r="AD272">
        <f>2*29.3*R272*0.92*(BQ272-W272)</f>
        <v>0</v>
      </c>
      <c r="AE272">
        <f>2*0.95*5.67E-8*(((BQ272+$B$7)+273)^4-(W272+273)^4)</f>
        <v>0</v>
      </c>
      <c r="AF272">
        <f>U272+AE272+AC272+AD272</f>
        <v>0</v>
      </c>
      <c r="AG272">
        <f>BN272*AU272*(BI272-BH272*(1000-AU272*BK272)/(1000-AU272*BJ272))/(100*BB272)</f>
        <v>0</v>
      </c>
      <c r="AH272">
        <f>1000*BN272*AU272*(BJ272-BK272)/(100*BB272*(1000-AU272*BJ272))</f>
        <v>0</v>
      </c>
      <c r="AI272">
        <f>(AJ272 - AK272 - BO272*1E3/(8.314*(BQ272+273.15)) * AM272/BN272 * AL272) * BN272/(100*BB272) * (1000 - BK272)/1000</f>
        <v>0</v>
      </c>
      <c r="AJ272">
        <v>1051.157771013221</v>
      </c>
      <c r="AK272">
        <v>1029.836606060606</v>
      </c>
      <c r="AL272">
        <v>3.312395736033275</v>
      </c>
      <c r="AM272">
        <v>63.74903472312772</v>
      </c>
      <c r="AN272">
        <f>(AP272 - AO272 + BO272*1E3/(8.314*(BQ272+273.15)) * AR272/BN272 * AQ272) * BN272/(100*BB272) * 1000/(1000 - AP272)</f>
        <v>0</v>
      </c>
      <c r="AO272">
        <v>9.059221357442897</v>
      </c>
      <c r="AP272">
        <v>9.379891090909091</v>
      </c>
      <c r="AQ272">
        <v>0.0001086261147828081</v>
      </c>
      <c r="AR272">
        <v>101.983239414424</v>
      </c>
      <c r="AS272">
        <v>2</v>
      </c>
      <c r="AT272">
        <v>0</v>
      </c>
      <c r="AU272">
        <f>IF(AS272*$H$13&gt;=AW272,1.0,(AW272/(AW272-AS272*$H$13)))</f>
        <v>0</v>
      </c>
      <c r="AV272">
        <f>(AU272-1)*100</f>
        <v>0</v>
      </c>
      <c r="AW272">
        <f>MAX(0,($B$13+$C$13*BV272)/(1+$D$13*BV272)*BO272/(BQ272+273)*$E$13)</f>
        <v>0</v>
      </c>
      <c r="AX272">
        <f>$B$11*BW272+$C$11*BX272+$F$11*CI272*(1-CL272)</f>
        <v>0</v>
      </c>
      <c r="AY272">
        <f>AX272*AZ272</f>
        <v>0</v>
      </c>
      <c r="AZ272">
        <f>($B$11*$D$9+$C$11*$D$9+$F$11*((CV272+CN272)/MAX(CV272+CN272+CW272, 0.1)*$I$9+CW272/MAX(CV272+CN272+CW272, 0.1)*$J$9))/($B$11+$C$11+$F$11)</f>
        <v>0</v>
      </c>
      <c r="BA272">
        <f>($B$11*$K$9+$C$11*$K$9+$F$11*((CV272+CN272)/MAX(CV272+CN272+CW272, 0.1)*$P$9+CW272/MAX(CV272+CN272+CW272, 0.1)*$Q$9))/($B$11+$C$11+$F$11)</f>
        <v>0</v>
      </c>
      <c r="BB272">
        <v>1.91</v>
      </c>
      <c r="BC272">
        <v>0.5</v>
      </c>
      <c r="BD272" t="s">
        <v>355</v>
      </c>
      <c r="BE272">
        <v>2</v>
      </c>
      <c r="BF272" t="b">
        <v>1</v>
      </c>
      <c r="BG272">
        <v>1679509917.214286</v>
      </c>
      <c r="BH272">
        <v>996.26225</v>
      </c>
      <c r="BI272">
        <v>1025.703928571429</v>
      </c>
      <c r="BJ272">
        <v>9.364565357142856</v>
      </c>
      <c r="BK272">
        <v>9.029803928571429</v>
      </c>
      <c r="BL272">
        <v>991.2231428571429</v>
      </c>
      <c r="BM272">
        <v>9.286706071428572</v>
      </c>
      <c r="BN272">
        <v>500.0728214285714</v>
      </c>
      <c r="BO272">
        <v>90.11219642857144</v>
      </c>
      <c r="BP272">
        <v>0.1000550071428571</v>
      </c>
      <c r="BQ272">
        <v>19.00891071428572</v>
      </c>
      <c r="BR272">
        <v>19.98948214285715</v>
      </c>
      <c r="BS272">
        <v>999.9000000000002</v>
      </c>
      <c r="BT272">
        <v>0</v>
      </c>
      <c r="BU272">
        <v>0</v>
      </c>
      <c r="BV272">
        <v>10005.66071428571</v>
      </c>
      <c r="BW272">
        <v>0</v>
      </c>
      <c r="BX272">
        <v>9.331783928571427</v>
      </c>
      <c r="BY272">
        <v>-29.44234285714286</v>
      </c>
      <c r="BZ272">
        <v>1005.679821428571</v>
      </c>
      <c r="CA272">
        <v>1035.051428571428</v>
      </c>
      <c r="CB272">
        <v>0.3347610357142858</v>
      </c>
      <c r="CC272">
        <v>1025.703928571429</v>
      </c>
      <c r="CD272">
        <v>9.029803928571429</v>
      </c>
      <c r="CE272">
        <v>0.843861607142857</v>
      </c>
      <c r="CF272">
        <v>0.8136953928571428</v>
      </c>
      <c r="CG272">
        <v>4.467338928571428</v>
      </c>
      <c r="CH272">
        <v>3.948461071428571</v>
      </c>
      <c r="CI272">
        <v>2000.013214285714</v>
      </c>
      <c r="CJ272">
        <v>0.9800007857142859</v>
      </c>
      <c r="CK272">
        <v>0.01999902142857143</v>
      </c>
      <c r="CL272">
        <v>0</v>
      </c>
      <c r="CM272">
        <v>2.026332142857143</v>
      </c>
      <c r="CN272">
        <v>0</v>
      </c>
      <c r="CO272">
        <v>3938.721428571429</v>
      </c>
      <c r="CP272">
        <v>17338.33928571429</v>
      </c>
      <c r="CQ272">
        <v>38.5645</v>
      </c>
      <c r="CR272">
        <v>39.90375</v>
      </c>
      <c r="CS272">
        <v>38.99085714285714</v>
      </c>
      <c r="CT272">
        <v>37.66485714285714</v>
      </c>
      <c r="CU272">
        <v>37.67621428571429</v>
      </c>
      <c r="CV272">
        <v>1960.012857142857</v>
      </c>
      <c r="CW272">
        <v>39.99928571428571</v>
      </c>
      <c r="CX272">
        <v>0</v>
      </c>
      <c r="CY272">
        <v>1679509955.1</v>
      </c>
      <c r="CZ272">
        <v>0</v>
      </c>
      <c r="DA272">
        <v>0</v>
      </c>
      <c r="DB272" t="s">
        <v>356</v>
      </c>
      <c r="DC272">
        <v>1679454360.5</v>
      </c>
      <c r="DD272">
        <v>1679454360.5</v>
      </c>
      <c r="DE272">
        <v>0</v>
      </c>
      <c r="DF272">
        <v>-0.152</v>
      </c>
      <c r="DG272">
        <v>-0.046</v>
      </c>
      <c r="DH272">
        <v>3.296</v>
      </c>
      <c r="DI272">
        <v>0.35</v>
      </c>
      <c r="DJ272">
        <v>420</v>
      </c>
      <c r="DK272">
        <v>24</v>
      </c>
      <c r="DL272">
        <v>0.27</v>
      </c>
      <c r="DM272">
        <v>0.09</v>
      </c>
      <c r="DN272">
        <v>-29.52358048780487</v>
      </c>
      <c r="DO272">
        <v>1.296503832752669</v>
      </c>
      <c r="DP272">
        <v>0.2037069442396831</v>
      </c>
      <c r="DQ272">
        <v>0</v>
      </c>
      <c r="DR272">
        <v>0.3426489756097561</v>
      </c>
      <c r="DS272">
        <v>-0.175568759581881</v>
      </c>
      <c r="DT272">
        <v>0.02163325853412479</v>
      </c>
      <c r="DU272">
        <v>0</v>
      </c>
      <c r="DV272">
        <v>0</v>
      </c>
      <c r="DW272">
        <v>2</v>
      </c>
      <c r="DX272" t="s">
        <v>397</v>
      </c>
      <c r="DY272">
        <v>2.98028</v>
      </c>
      <c r="DZ272">
        <v>2.72839</v>
      </c>
      <c r="EA272">
        <v>0.158072</v>
      </c>
      <c r="EB272">
        <v>0.162509</v>
      </c>
      <c r="EC272">
        <v>0.0540669</v>
      </c>
      <c r="ED272">
        <v>0.0531233</v>
      </c>
      <c r="EE272">
        <v>25284.6</v>
      </c>
      <c r="EF272">
        <v>24828</v>
      </c>
      <c r="EG272">
        <v>30558.5</v>
      </c>
      <c r="EH272">
        <v>29889.5</v>
      </c>
      <c r="EI272">
        <v>39905.7</v>
      </c>
      <c r="EJ272">
        <v>37281.8</v>
      </c>
      <c r="EK272">
        <v>46735.2</v>
      </c>
      <c r="EL272">
        <v>44445.1</v>
      </c>
      <c r="EM272">
        <v>1.88177</v>
      </c>
      <c r="EN272">
        <v>1.86038</v>
      </c>
      <c r="EO272">
        <v>0.0490434</v>
      </c>
      <c r="EP272">
        <v>0</v>
      </c>
      <c r="EQ272">
        <v>19.1695</v>
      </c>
      <c r="ER272">
        <v>999.9</v>
      </c>
      <c r="ES272">
        <v>34.7</v>
      </c>
      <c r="ET272">
        <v>30.4</v>
      </c>
      <c r="EU272">
        <v>16.7869</v>
      </c>
      <c r="EV272">
        <v>63.8712</v>
      </c>
      <c r="EW272">
        <v>23.4215</v>
      </c>
      <c r="EX272">
        <v>1</v>
      </c>
      <c r="EY272">
        <v>-0.060935</v>
      </c>
      <c r="EZ272">
        <v>5.05019</v>
      </c>
      <c r="FA272">
        <v>20.134</v>
      </c>
      <c r="FB272">
        <v>5.23197</v>
      </c>
      <c r="FC272">
        <v>11.9725</v>
      </c>
      <c r="FD272">
        <v>4.97125</v>
      </c>
      <c r="FE272">
        <v>3.2895</v>
      </c>
      <c r="FF272">
        <v>9999</v>
      </c>
      <c r="FG272">
        <v>9999</v>
      </c>
      <c r="FH272">
        <v>9999</v>
      </c>
      <c r="FI272">
        <v>999.9</v>
      </c>
      <c r="FJ272">
        <v>4.9729</v>
      </c>
      <c r="FK272">
        <v>1.87708</v>
      </c>
      <c r="FL272">
        <v>1.87515</v>
      </c>
      <c r="FM272">
        <v>1.87801</v>
      </c>
      <c r="FN272">
        <v>1.87469</v>
      </c>
      <c r="FO272">
        <v>1.87835</v>
      </c>
      <c r="FP272">
        <v>1.87535</v>
      </c>
      <c r="FQ272">
        <v>1.87653</v>
      </c>
      <c r="FR272">
        <v>0</v>
      </c>
      <c r="FS272">
        <v>0</v>
      </c>
      <c r="FT272">
        <v>0</v>
      </c>
      <c r="FU272">
        <v>0</v>
      </c>
      <c r="FV272" t="s">
        <v>358</v>
      </c>
      <c r="FW272" t="s">
        <v>359</v>
      </c>
      <c r="FX272" t="s">
        <v>360</v>
      </c>
      <c r="FY272" t="s">
        <v>360</v>
      </c>
      <c r="FZ272" t="s">
        <v>360</v>
      </c>
      <c r="GA272" t="s">
        <v>360</v>
      </c>
      <c r="GB272">
        <v>0</v>
      </c>
      <c r="GC272">
        <v>100</v>
      </c>
      <c r="GD272">
        <v>100</v>
      </c>
      <c r="GE272">
        <v>5.1</v>
      </c>
      <c r="GF272">
        <v>0.0781</v>
      </c>
      <c r="GG272">
        <v>1.972114183739502</v>
      </c>
      <c r="GH272">
        <v>0.004449671774874308</v>
      </c>
      <c r="GI272">
        <v>-1.829466635312074E-06</v>
      </c>
      <c r="GJ272">
        <v>4.661545964856727E-10</v>
      </c>
      <c r="GK272">
        <v>0.005649818396270764</v>
      </c>
      <c r="GL272">
        <v>0.003047750899037379</v>
      </c>
      <c r="GM272">
        <v>0.0005145890388989142</v>
      </c>
      <c r="GN272">
        <v>-5.930110997495773E-07</v>
      </c>
      <c r="GO272">
        <v>0</v>
      </c>
      <c r="GP272">
        <v>2134</v>
      </c>
      <c r="GQ272">
        <v>1</v>
      </c>
      <c r="GR272">
        <v>23</v>
      </c>
      <c r="GS272">
        <v>926.1</v>
      </c>
      <c r="GT272">
        <v>926.1</v>
      </c>
      <c r="GU272">
        <v>2.323</v>
      </c>
      <c r="GV272">
        <v>2.54517</v>
      </c>
      <c r="GW272">
        <v>1.39893</v>
      </c>
      <c r="GX272">
        <v>2.34009</v>
      </c>
      <c r="GY272">
        <v>1.44897</v>
      </c>
      <c r="GZ272">
        <v>2.43408</v>
      </c>
      <c r="HA272">
        <v>36.5051</v>
      </c>
      <c r="HB272">
        <v>24.0175</v>
      </c>
      <c r="HC272">
        <v>18</v>
      </c>
      <c r="HD272">
        <v>490.203</v>
      </c>
      <c r="HE272">
        <v>448.068</v>
      </c>
      <c r="HF272">
        <v>13.4852</v>
      </c>
      <c r="HG272">
        <v>26.0173</v>
      </c>
      <c r="HH272">
        <v>30</v>
      </c>
      <c r="HI272">
        <v>25.901</v>
      </c>
      <c r="HJ272">
        <v>25.9797</v>
      </c>
      <c r="HK272">
        <v>46.5105</v>
      </c>
      <c r="HL272">
        <v>42.8501</v>
      </c>
      <c r="HM272">
        <v>47.0279</v>
      </c>
      <c r="HN272">
        <v>13.4947</v>
      </c>
      <c r="HO272">
        <v>1069.91</v>
      </c>
      <c r="HP272">
        <v>9.08103</v>
      </c>
      <c r="HQ272">
        <v>101.009</v>
      </c>
      <c r="HR272">
        <v>102.203</v>
      </c>
    </row>
    <row r="273" spans="1:226">
      <c r="A273">
        <v>257</v>
      </c>
      <c r="B273">
        <v>1679509930</v>
      </c>
      <c r="C273">
        <v>4673.900000095367</v>
      </c>
      <c r="D273" t="s">
        <v>874</v>
      </c>
      <c r="E273" t="s">
        <v>875</v>
      </c>
      <c r="F273">
        <v>5</v>
      </c>
      <c r="G273" t="s">
        <v>353</v>
      </c>
      <c r="H273" t="s">
        <v>747</v>
      </c>
      <c r="I273">
        <v>1679509922.5</v>
      </c>
      <c r="J273">
        <f>(K273)/1000</f>
        <v>0</v>
      </c>
      <c r="K273">
        <f>IF(BF273, AN273, AH273)</f>
        <v>0</v>
      </c>
      <c r="L273">
        <f>IF(BF273, AI273, AG273)</f>
        <v>0</v>
      </c>
      <c r="M273">
        <f>BH273 - IF(AU273&gt;1, L273*BB273*100.0/(AW273*BV273), 0)</f>
        <v>0</v>
      </c>
      <c r="N273">
        <f>((T273-J273/2)*M273-L273)/(T273+J273/2)</f>
        <v>0</v>
      </c>
      <c r="O273">
        <f>N273*(BO273+BP273)/1000.0</f>
        <v>0</v>
      </c>
      <c r="P273">
        <f>(BH273 - IF(AU273&gt;1, L273*BB273*100.0/(AW273*BV273), 0))*(BO273+BP273)/1000.0</f>
        <v>0</v>
      </c>
      <c r="Q273">
        <f>2.0/((1/S273-1/R273)+SIGN(S273)*SQRT((1/S273-1/R273)*(1/S273-1/R273) + 4*BC273/((BC273+1)*(BC273+1))*(2*1/S273*1/R273-1/R273*1/R273)))</f>
        <v>0</v>
      </c>
      <c r="R273">
        <f>IF(LEFT(BD273,1)&lt;&gt;"0",IF(LEFT(BD273,1)="1",3.0,BE273),$D$5+$E$5*(BV273*BO273/($K$5*1000))+$F$5*(BV273*BO273/($K$5*1000))*MAX(MIN(BB273,$J$5),$I$5)*MAX(MIN(BB273,$J$5),$I$5)+$G$5*MAX(MIN(BB273,$J$5),$I$5)*(BV273*BO273/($K$5*1000))+$H$5*(BV273*BO273/($K$5*1000))*(BV273*BO273/($K$5*1000)))</f>
        <v>0</v>
      </c>
      <c r="S273">
        <f>J273*(1000-(1000*0.61365*exp(17.502*W273/(240.97+W273))/(BO273+BP273)+BJ273)/2)/(1000*0.61365*exp(17.502*W273/(240.97+W273))/(BO273+BP273)-BJ273)</f>
        <v>0</v>
      </c>
      <c r="T273">
        <f>1/((BC273+1)/(Q273/1.6)+1/(R273/1.37)) + BC273/((BC273+1)/(Q273/1.6) + BC273/(R273/1.37))</f>
        <v>0</v>
      </c>
      <c r="U273">
        <f>(AX273*BA273)</f>
        <v>0</v>
      </c>
      <c r="V273">
        <f>(BQ273+(U273+2*0.95*5.67E-8*(((BQ273+$B$7)+273)^4-(BQ273+273)^4)-44100*J273)/(1.84*29.3*R273+8*0.95*5.67E-8*(BQ273+273)^3))</f>
        <v>0</v>
      </c>
      <c r="W273">
        <f>($C$7*BR273+$D$7*BS273+$E$7*V273)</f>
        <v>0</v>
      </c>
      <c r="X273">
        <f>0.61365*exp(17.502*W273/(240.97+W273))</f>
        <v>0</v>
      </c>
      <c r="Y273">
        <f>(Z273/AA273*100)</f>
        <v>0</v>
      </c>
      <c r="Z273">
        <f>BJ273*(BO273+BP273)/1000</f>
        <v>0</v>
      </c>
      <c r="AA273">
        <f>0.61365*exp(17.502*BQ273/(240.97+BQ273))</f>
        <v>0</v>
      </c>
      <c r="AB273">
        <f>(X273-BJ273*(BO273+BP273)/1000)</f>
        <v>0</v>
      </c>
      <c r="AC273">
        <f>(-J273*44100)</f>
        <v>0</v>
      </c>
      <c r="AD273">
        <f>2*29.3*R273*0.92*(BQ273-W273)</f>
        <v>0</v>
      </c>
      <c r="AE273">
        <f>2*0.95*5.67E-8*(((BQ273+$B$7)+273)^4-(W273+273)^4)</f>
        <v>0</v>
      </c>
      <c r="AF273">
        <f>U273+AE273+AC273+AD273</f>
        <v>0</v>
      </c>
      <c r="AG273">
        <f>BN273*AU273*(BI273-BH273*(1000-AU273*BK273)/(1000-AU273*BJ273))/(100*BB273)</f>
        <v>0</v>
      </c>
      <c r="AH273">
        <f>1000*BN273*AU273*(BJ273-BK273)/(100*BB273*(1000-AU273*BJ273))</f>
        <v>0</v>
      </c>
      <c r="AI273">
        <f>(AJ273 - AK273 - BO273*1E3/(8.314*(BQ273+273.15)) * AM273/BN273 * AL273) * BN273/(100*BB273) * (1000 - BK273)/1000</f>
        <v>0</v>
      </c>
      <c r="AJ273">
        <v>1068.393828029314</v>
      </c>
      <c r="AK273">
        <v>1046.710545454545</v>
      </c>
      <c r="AL273">
        <v>3.375802091785074</v>
      </c>
      <c r="AM273">
        <v>63.74903472312772</v>
      </c>
      <c r="AN273">
        <f>(AP273 - AO273 + BO273*1E3/(8.314*(BQ273+273.15)) * AR273/BN273 * AQ273) * BN273/(100*BB273) * 1000/(1000 - AP273)</f>
        <v>0</v>
      </c>
      <c r="AO273">
        <v>9.028672406036971</v>
      </c>
      <c r="AP273">
        <v>9.378602121212118</v>
      </c>
      <c r="AQ273">
        <v>-9.400622384119068E-06</v>
      </c>
      <c r="AR273">
        <v>101.983239414424</v>
      </c>
      <c r="AS273">
        <v>2</v>
      </c>
      <c r="AT273">
        <v>0</v>
      </c>
      <c r="AU273">
        <f>IF(AS273*$H$13&gt;=AW273,1.0,(AW273/(AW273-AS273*$H$13)))</f>
        <v>0</v>
      </c>
      <c r="AV273">
        <f>(AU273-1)*100</f>
        <v>0</v>
      </c>
      <c r="AW273">
        <f>MAX(0,($B$13+$C$13*BV273)/(1+$D$13*BV273)*BO273/(BQ273+273)*$E$13)</f>
        <v>0</v>
      </c>
      <c r="AX273">
        <f>$B$11*BW273+$C$11*BX273+$F$11*CI273*(1-CL273)</f>
        <v>0</v>
      </c>
      <c r="AY273">
        <f>AX273*AZ273</f>
        <v>0</v>
      </c>
      <c r="AZ273">
        <f>($B$11*$D$9+$C$11*$D$9+$F$11*((CV273+CN273)/MAX(CV273+CN273+CW273, 0.1)*$I$9+CW273/MAX(CV273+CN273+CW273, 0.1)*$J$9))/($B$11+$C$11+$F$11)</f>
        <v>0</v>
      </c>
      <c r="BA273">
        <f>($B$11*$K$9+$C$11*$K$9+$F$11*((CV273+CN273)/MAX(CV273+CN273+CW273, 0.1)*$P$9+CW273/MAX(CV273+CN273+CW273, 0.1)*$Q$9))/($B$11+$C$11+$F$11)</f>
        <v>0</v>
      </c>
      <c r="BB273">
        <v>1.91</v>
      </c>
      <c r="BC273">
        <v>0.5</v>
      </c>
      <c r="BD273" t="s">
        <v>355</v>
      </c>
      <c r="BE273">
        <v>2</v>
      </c>
      <c r="BF273" t="b">
        <v>1</v>
      </c>
      <c r="BG273">
        <v>1679509922.5</v>
      </c>
      <c r="BH273">
        <v>1013.707111111111</v>
      </c>
      <c r="BI273">
        <v>1043.264814814815</v>
      </c>
      <c r="BJ273">
        <v>9.370779629629629</v>
      </c>
      <c r="BK273">
        <v>9.035185925925926</v>
      </c>
      <c r="BL273">
        <v>1008.629814814815</v>
      </c>
      <c r="BM273">
        <v>9.292844074074075</v>
      </c>
      <c r="BN273">
        <v>500.0535925925926</v>
      </c>
      <c r="BO273">
        <v>90.11184444444444</v>
      </c>
      <c r="BP273">
        <v>0.1000135518518519</v>
      </c>
      <c r="BQ273">
        <v>19.00732962962963</v>
      </c>
      <c r="BR273">
        <v>19.98168888888889</v>
      </c>
      <c r="BS273">
        <v>999.9000000000001</v>
      </c>
      <c r="BT273">
        <v>0</v>
      </c>
      <c r="BU273">
        <v>0</v>
      </c>
      <c r="BV273">
        <v>10009.52592592593</v>
      </c>
      <c r="BW273">
        <v>0</v>
      </c>
      <c r="BX273">
        <v>9.334469259259258</v>
      </c>
      <c r="BY273">
        <v>-29.55836296296296</v>
      </c>
      <c r="BZ273">
        <v>1023.295555555556</v>
      </c>
      <c r="CA273">
        <v>1052.776666666667</v>
      </c>
      <c r="CB273">
        <v>0.335593888888889</v>
      </c>
      <c r="CC273">
        <v>1043.264814814815</v>
      </c>
      <c r="CD273">
        <v>9.035185925925926</v>
      </c>
      <c r="CE273">
        <v>0.8444182962962963</v>
      </c>
      <c r="CF273">
        <v>0.8141772222222223</v>
      </c>
      <c r="CG273">
        <v>4.476757037037037</v>
      </c>
      <c r="CH273">
        <v>3.956887037037037</v>
      </c>
      <c r="CI273">
        <v>2000.002592592592</v>
      </c>
      <c r="CJ273">
        <v>0.9800004444444447</v>
      </c>
      <c r="CK273">
        <v>0.01999937407407407</v>
      </c>
      <c r="CL273">
        <v>0</v>
      </c>
      <c r="CM273">
        <v>2.013085185185185</v>
      </c>
      <c r="CN273">
        <v>0</v>
      </c>
      <c r="CO273">
        <v>3938.096666666667</v>
      </c>
      <c r="CP273">
        <v>17338.24814814815</v>
      </c>
      <c r="CQ273">
        <v>38.48577777777778</v>
      </c>
      <c r="CR273">
        <v>39.86785185185185</v>
      </c>
      <c r="CS273">
        <v>38.93025925925926</v>
      </c>
      <c r="CT273">
        <v>37.61548148148148</v>
      </c>
      <c r="CU273">
        <v>37.62477777777778</v>
      </c>
      <c r="CV273">
        <v>1960.002222222222</v>
      </c>
      <c r="CW273">
        <v>40.00037037037037</v>
      </c>
      <c r="CX273">
        <v>0</v>
      </c>
      <c r="CY273">
        <v>1679509959.9</v>
      </c>
      <c r="CZ273">
        <v>0</v>
      </c>
      <c r="DA273">
        <v>0</v>
      </c>
      <c r="DB273" t="s">
        <v>356</v>
      </c>
      <c r="DC273">
        <v>1679454360.5</v>
      </c>
      <c r="DD273">
        <v>1679454360.5</v>
      </c>
      <c r="DE273">
        <v>0</v>
      </c>
      <c r="DF273">
        <v>-0.152</v>
      </c>
      <c r="DG273">
        <v>-0.046</v>
      </c>
      <c r="DH273">
        <v>3.296</v>
      </c>
      <c r="DI273">
        <v>0.35</v>
      </c>
      <c r="DJ273">
        <v>420</v>
      </c>
      <c r="DK273">
        <v>24</v>
      </c>
      <c r="DL273">
        <v>0.27</v>
      </c>
      <c r="DM273">
        <v>0.09</v>
      </c>
      <c r="DN273">
        <v>-29.54389512195123</v>
      </c>
      <c r="DO273">
        <v>-1.071418118466904</v>
      </c>
      <c r="DP273">
        <v>0.2240177235488512</v>
      </c>
      <c r="DQ273">
        <v>0</v>
      </c>
      <c r="DR273">
        <v>0.3382119268292684</v>
      </c>
      <c r="DS273">
        <v>-0.02120592334494727</v>
      </c>
      <c r="DT273">
        <v>0.01709094139950972</v>
      </c>
      <c r="DU273">
        <v>1</v>
      </c>
      <c r="DV273">
        <v>1</v>
      </c>
      <c r="DW273">
        <v>2</v>
      </c>
      <c r="DX273" t="s">
        <v>357</v>
      </c>
      <c r="DY273">
        <v>2.98037</v>
      </c>
      <c r="DZ273">
        <v>2.72826</v>
      </c>
      <c r="EA273">
        <v>0.159706</v>
      </c>
      <c r="EB273">
        <v>0.164139</v>
      </c>
      <c r="EC273">
        <v>0.054056</v>
      </c>
      <c r="ED273">
        <v>0.0530679</v>
      </c>
      <c r="EE273">
        <v>25235.8</v>
      </c>
      <c r="EF273">
        <v>24779.7</v>
      </c>
      <c r="EG273">
        <v>30558.8</v>
      </c>
      <c r="EH273">
        <v>29889.5</v>
      </c>
      <c r="EI273">
        <v>39906.6</v>
      </c>
      <c r="EJ273">
        <v>37284</v>
      </c>
      <c r="EK273">
        <v>46735.6</v>
      </c>
      <c r="EL273">
        <v>44445</v>
      </c>
      <c r="EM273">
        <v>1.88188</v>
      </c>
      <c r="EN273">
        <v>1.8602</v>
      </c>
      <c r="EO273">
        <v>0.0488907</v>
      </c>
      <c r="EP273">
        <v>0</v>
      </c>
      <c r="EQ273">
        <v>19.1679</v>
      </c>
      <c r="ER273">
        <v>999.9</v>
      </c>
      <c r="ES273">
        <v>34.7</v>
      </c>
      <c r="ET273">
        <v>30.4</v>
      </c>
      <c r="EU273">
        <v>16.7883</v>
      </c>
      <c r="EV273">
        <v>63.7612</v>
      </c>
      <c r="EW273">
        <v>23.5938</v>
      </c>
      <c r="EX273">
        <v>1</v>
      </c>
      <c r="EY273">
        <v>-0.0615117</v>
      </c>
      <c r="EZ273">
        <v>5.01125</v>
      </c>
      <c r="FA273">
        <v>20.1348</v>
      </c>
      <c r="FB273">
        <v>5.23226</v>
      </c>
      <c r="FC273">
        <v>11.9725</v>
      </c>
      <c r="FD273">
        <v>4.97145</v>
      </c>
      <c r="FE273">
        <v>3.28958</v>
      </c>
      <c r="FF273">
        <v>9999</v>
      </c>
      <c r="FG273">
        <v>9999</v>
      </c>
      <c r="FH273">
        <v>9999</v>
      </c>
      <c r="FI273">
        <v>999.9</v>
      </c>
      <c r="FJ273">
        <v>4.97291</v>
      </c>
      <c r="FK273">
        <v>1.8771</v>
      </c>
      <c r="FL273">
        <v>1.87517</v>
      </c>
      <c r="FM273">
        <v>1.87801</v>
      </c>
      <c r="FN273">
        <v>1.8747</v>
      </c>
      <c r="FO273">
        <v>1.87836</v>
      </c>
      <c r="FP273">
        <v>1.87538</v>
      </c>
      <c r="FQ273">
        <v>1.87653</v>
      </c>
      <c r="FR273">
        <v>0</v>
      </c>
      <c r="FS273">
        <v>0</v>
      </c>
      <c r="FT273">
        <v>0</v>
      </c>
      <c r="FU273">
        <v>0</v>
      </c>
      <c r="FV273" t="s">
        <v>358</v>
      </c>
      <c r="FW273" t="s">
        <v>359</v>
      </c>
      <c r="FX273" t="s">
        <v>360</v>
      </c>
      <c r="FY273" t="s">
        <v>360</v>
      </c>
      <c r="FZ273" t="s">
        <v>360</v>
      </c>
      <c r="GA273" t="s">
        <v>360</v>
      </c>
      <c r="GB273">
        <v>0</v>
      </c>
      <c r="GC273">
        <v>100</v>
      </c>
      <c r="GD273">
        <v>100</v>
      </c>
      <c r="GE273">
        <v>5.13</v>
      </c>
      <c r="GF273">
        <v>0.078</v>
      </c>
      <c r="GG273">
        <v>1.972114183739502</v>
      </c>
      <c r="GH273">
        <v>0.004449671774874308</v>
      </c>
      <c r="GI273">
        <v>-1.829466635312074E-06</v>
      </c>
      <c r="GJ273">
        <v>4.661545964856727E-10</v>
      </c>
      <c r="GK273">
        <v>0.005649818396270764</v>
      </c>
      <c r="GL273">
        <v>0.003047750899037379</v>
      </c>
      <c r="GM273">
        <v>0.0005145890388989142</v>
      </c>
      <c r="GN273">
        <v>-5.930110997495773E-07</v>
      </c>
      <c r="GO273">
        <v>0</v>
      </c>
      <c r="GP273">
        <v>2134</v>
      </c>
      <c r="GQ273">
        <v>1</v>
      </c>
      <c r="GR273">
        <v>23</v>
      </c>
      <c r="GS273">
        <v>926.2</v>
      </c>
      <c r="GT273">
        <v>926.2</v>
      </c>
      <c r="GU273">
        <v>2.35352</v>
      </c>
      <c r="GV273">
        <v>2.54028</v>
      </c>
      <c r="GW273">
        <v>1.39893</v>
      </c>
      <c r="GX273">
        <v>2.34009</v>
      </c>
      <c r="GY273">
        <v>1.44897</v>
      </c>
      <c r="GZ273">
        <v>2.40356</v>
      </c>
      <c r="HA273">
        <v>36.4814</v>
      </c>
      <c r="HB273">
        <v>24.0087</v>
      </c>
      <c r="HC273">
        <v>18</v>
      </c>
      <c r="HD273">
        <v>490.25</v>
      </c>
      <c r="HE273">
        <v>447.959</v>
      </c>
      <c r="HF273">
        <v>13.4944</v>
      </c>
      <c r="HG273">
        <v>26.0151</v>
      </c>
      <c r="HH273">
        <v>29.9999</v>
      </c>
      <c r="HI273">
        <v>25.8999</v>
      </c>
      <c r="HJ273">
        <v>25.9797</v>
      </c>
      <c r="HK273">
        <v>47.1209</v>
      </c>
      <c r="HL273">
        <v>42.8501</v>
      </c>
      <c r="HM273">
        <v>47.0279</v>
      </c>
      <c r="HN273">
        <v>13.5084</v>
      </c>
      <c r="HO273">
        <v>1089.98</v>
      </c>
      <c r="HP273">
        <v>9.0823</v>
      </c>
      <c r="HQ273">
        <v>101.01</v>
      </c>
      <c r="HR273">
        <v>102.202</v>
      </c>
    </row>
    <row r="274" spans="1:226">
      <c r="A274">
        <v>258</v>
      </c>
      <c r="B274">
        <v>1679509935</v>
      </c>
      <c r="C274">
        <v>4678.900000095367</v>
      </c>
      <c r="D274" t="s">
        <v>876</v>
      </c>
      <c r="E274" t="s">
        <v>877</v>
      </c>
      <c r="F274">
        <v>5</v>
      </c>
      <c r="G274" t="s">
        <v>353</v>
      </c>
      <c r="H274" t="s">
        <v>747</v>
      </c>
      <c r="I274">
        <v>1679509927.214286</v>
      </c>
      <c r="J274">
        <f>(K274)/1000</f>
        <v>0</v>
      </c>
      <c r="K274">
        <f>IF(BF274, AN274, AH274)</f>
        <v>0</v>
      </c>
      <c r="L274">
        <f>IF(BF274, AI274, AG274)</f>
        <v>0</v>
      </c>
      <c r="M274">
        <f>BH274 - IF(AU274&gt;1, L274*BB274*100.0/(AW274*BV274), 0)</f>
        <v>0</v>
      </c>
      <c r="N274">
        <f>((T274-J274/2)*M274-L274)/(T274+J274/2)</f>
        <v>0</v>
      </c>
      <c r="O274">
        <f>N274*(BO274+BP274)/1000.0</f>
        <v>0</v>
      </c>
      <c r="P274">
        <f>(BH274 - IF(AU274&gt;1, L274*BB274*100.0/(AW274*BV274), 0))*(BO274+BP274)/1000.0</f>
        <v>0</v>
      </c>
      <c r="Q274">
        <f>2.0/((1/S274-1/R274)+SIGN(S274)*SQRT((1/S274-1/R274)*(1/S274-1/R274) + 4*BC274/((BC274+1)*(BC274+1))*(2*1/S274*1/R274-1/R274*1/R274)))</f>
        <v>0</v>
      </c>
      <c r="R274">
        <f>IF(LEFT(BD274,1)&lt;&gt;"0",IF(LEFT(BD274,1)="1",3.0,BE274),$D$5+$E$5*(BV274*BO274/($K$5*1000))+$F$5*(BV274*BO274/($K$5*1000))*MAX(MIN(BB274,$J$5),$I$5)*MAX(MIN(BB274,$J$5),$I$5)+$G$5*MAX(MIN(BB274,$J$5),$I$5)*(BV274*BO274/($K$5*1000))+$H$5*(BV274*BO274/($K$5*1000))*(BV274*BO274/($K$5*1000)))</f>
        <v>0</v>
      </c>
      <c r="S274">
        <f>J274*(1000-(1000*0.61365*exp(17.502*W274/(240.97+W274))/(BO274+BP274)+BJ274)/2)/(1000*0.61365*exp(17.502*W274/(240.97+W274))/(BO274+BP274)-BJ274)</f>
        <v>0</v>
      </c>
      <c r="T274">
        <f>1/((BC274+1)/(Q274/1.6)+1/(R274/1.37)) + BC274/((BC274+1)/(Q274/1.6) + BC274/(R274/1.37))</f>
        <v>0</v>
      </c>
      <c r="U274">
        <f>(AX274*BA274)</f>
        <v>0</v>
      </c>
      <c r="V274">
        <f>(BQ274+(U274+2*0.95*5.67E-8*(((BQ274+$B$7)+273)^4-(BQ274+273)^4)-44100*J274)/(1.84*29.3*R274+8*0.95*5.67E-8*(BQ274+273)^3))</f>
        <v>0</v>
      </c>
      <c r="W274">
        <f>($C$7*BR274+$D$7*BS274+$E$7*V274)</f>
        <v>0</v>
      </c>
      <c r="X274">
        <f>0.61365*exp(17.502*W274/(240.97+W274))</f>
        <v>0</v>
      </c>
      <c r="Y274">
        <f>(Z274/AA274*100)</f>
        <v>0</v>
      </c>
      <c r="Z274">
        <f>BJ274*(BO274+BP274)/1000</f>
        <v>0</v>
      </c>
      <c r="AA274">
        <f>0.61365*exp(17.502*BQ274/(240.97+BQ274))</f>
        <v>0</v>
      </c>
      <c r="AB274">
        <f>(X274-BJ274*(BO274+BP274)/1000)</f>
        <v>0</v>
      </c>
      <c r="AC274">
        <f>(-J274*44100)</f>
        <v>0</v>
      </c>
      <c r="AD274">
        <f>2*29.3*R274*0.92*(BQ274-W274)</f>
        <v>0</v>
      </c>
      <c r="AE274">
        <f>2*0.95*5.67E-8*(((BQ274+$B$7)+273)^4-(W274+273)^4)</f>
        <v>0</v>
      </c>
      <c r="AF274">
        <f>U274+AE274+AC274+AD274</f>
        <v>0</v>
      </c>
      <c r="AG274">
        <f>BN274*AU274*(BI274-BH274*(1000-AU274*BK274)/(1000-AU274*BJ274))/(100*BB274)</f>
        <v>0</v>
      </c>
      <c r="AH274">
        <f>1000*BN274*AU274*(BJ274-BK274)/(100*BB274*(1000-AU274*BJ274))</f>
        <v>0</v>
      </c>
      <c r="AI274">
        <f>(AJ274 - AK274 - BO274*1E3/(8.314*(BQ274+273.15)) * AM274/BN274 * AL274) * BN274/(100*BB274) * (1000 - BK274)/1000</f>
        <v>0</v>
      </c>
      <c r="AJ274">
        <v>1085.315799512351</v>
      </c>
      <c r="AK274">
        <v>1063.607636363636</v>
      </c>
      <c r="AL274">
        <v>3.389582381359797</v>
      </c>
      <c r="AM274">
        <v>63.74903472312772</v>
      </c>
      <c r="AN274">
        <f>(AP274 - AO274 + BO274*1E3/(8.314*(BQ274+273.15)) * AR274/BN274 * AQ274) * BN274/(100*BB274) * 1000/(1000 - AP274)</f>
        <v>0</v>
      </c>
      <c r="AO274">
        <v>9.024459513330696</v>
      </c>
      <c r="AP274">
        <v>9.374606606060603</v>
      </c>
      <c r="AQ274">
        <v>-1.704374868609332E-05</v>
      </c>
      <c r="AR274">
        <v>101.983239414424</v>
      </c>
      <c r="AS274">
        <v>2</v>
      </c>
      <c r="AT274">
        <v>0</v>
      </c>
      <c r="AU274">
        <f>IF(AS274*$H$13&gt;=AW274,1.0,(AW274/(AW274-AS274*$H$13)))</f>
        <v>0</v>
      </c>
      <c r="AV274">
        <f>(AU274-1)*100</f>
        <v>0</v>
      </c>
      <c r="AW274">
        <f>MAX(0,($B$13+$C$13*BV274)/(1+$D$13*BV274)*BO274/(BQ274+273)*$E$13)</f>
        <v>0</v>
      </c>
      <c r="AX274">
        <f>$B$11*BW274+$C$11*BX274+$F$11*CI274*(1-CL274)</f>
        <v>0</v>
      </c>
      <c r="AY274">
        <f>AX274*AZ274</f>
        <v>0</v>
      </c>
      <c r="AZ274">
        <f>($B$11*$D$9+$C$11*$D$9+$F$11*((CV274+CN274)/MAX(CV274+CN274+CW274, 0.1)*$I$9+CW274/MAX(CV274+CN274+CW274, 0.1)*$J$9))/($B$11+$C$11+$F$11)</f>
        <v>0</v>
      </c>
      <c r="BA274">
        <f>($B$11*$K$9+$C$11*$K$9+$F$11*((CV274+CN274)/MAX(CV274+CN274+CW274, 0.1)*$P$9+CW274/MAX(CV274+CN274+CW274, 0.1)*$Q$9))/($B$11+$C$11+$F$11)</f>
        <v>0</v>
      </c>
      <c r="BB274">
        <v>1.91</v>
      </c>
      <c r="BC274">
        <v>0.5</v>
      </c>
      <c r="BD274" t="s">
        <v>355</v>
      </c>
      <c r="BE274">
        <v>2</v>
      </c>
      <c r="BF274" t="b">
        <v>1</v>
      </c>
      <c r="BG274">
        <v>1679509927.214286</v>
      </c>
      <c r="BH274">
        <v>1029.306428571429</v>
      </c>
      <c r="BI274">
        <v>1059.010357142857</v>
      </c>
      <c r="BJ274">
        <v>9.375397857142858</v>
      </c>
      <c r="BK274">
        <v>9.036925357142858</v>
      </c>
      <c r="BL274">
        <v>1024.195107142857</v>
      </c>
      <c r="BM274">
        <v>9.297405714285714</v>
      </c>
      <c r="BN274">
        <v>500.0422142857143</v>
      </c>
      <c r="BO274">
        <v>90.11135357142858</v>
      </c>
      <c r="BP274">
        <v>0.09990238928571429</v>
      </c>
      <c r="BQ274">
        <v>19.00635</v>
      </c>
      <c r="BR274">
        <v>19.98244285714285</v>
      </c>
      <c r="BS274">
        <v>999.9000000000002</v>
      </c>
      <c r="BT274">
        <v>0</v>
      </c>
      <c r="BU274">
        <v>0</v>
      </c>
      <c r="BV274">
        <v>10013.84285714286</v>
      </c>
      <c r="BW274">
        <v>0</v>
      </c>
      <c r="BX274">
        <v>9.33666142857143</v>
      </c>
      <c r="BY274">
        <v>-29.7042</v>
      </c>
      <c r="BZ274">
        <v>1039.046785714286</v>
      </c>
      <c r="CA274">
        <v>1068.666785714286</v>
      </c>
      <c r="CB274">
        <v>0.3384723928571429</v>
      </c>
      <c r="CC274">
        <v>1059.010357142857</v>
      </c>
      <c r="CD274">
        <v>9.036925357142858</v>
      </c>
      <c r="CE274">
        <v>0.8448297857142857</v>
      </c>
      <c r="CF274">
        <v>0.8143295357142858</v>
      </c>
      <c r="CG274">
        <v>4.483719642857143</v>
      </c>
      <c r="CH274">
        <v>3.959556071428572</v>
      </c>
      <c r="CI274">
        <v>2000.000714285714</v>
      </c>
      <c r="CJ274">
        <v>0.9800002499999999</v>
      </c>
      <c r="CK274">
        <v>0.019999575</v>
      </c>
      <c r="CL274">
        <v>0</v>
      </c>
      <c r="CM274">
        <v>2.029514285714286</v>
      </c>
      <c r="CN274">
        <v>0</v>
      </c>
      <c r="CO274">
        <v>3937.733571428572</v>
      </c>
      <c r="CP274">
        <v>17338.22142857143</v>
      </c>
      <c r="CQ274">
        <v>38.4685</v>
      </c>
      <c r="CR274">
        <v>39.83678571428571</v>
      </c>
      <c r="CS274">
        <v>38.89478571428571</v>
      </c>
      <c r="CT274">
        <v>37.56896428571428</v>
      </c>
      <c r="CU274">
        <v>37.57125</v>
      </c>
      <c r="CV274">
        <v>1960.000714285714</v>
      </c>
      <c r="CW274">
        <v>40</v>
      </c>
      <c r="CX274">
        <v>0</v>
      </c>
      <c r="CY274">
        <v>1679509965.3</v>
      </c>
      <c r="CZ274">
        <v>0</v>
      </c>
      <c r="DA274">
        <v>0</v>
      </c>
      <c r="DB274" t="s">
        <v>356</v>
      </c>
      <c r="DC274">
        <v>1679454360.5</v>
      </c>
      <c r="DD274">
        <v>1679454360.5</v>
      </c>
      <c r="DE274">
        <v>0</v>
      </c>
      <c r="DF274">
        <v>-0.152</v>
      </c>
      <c r="DG274">
        <v>-0.046</v>
      </c>
      <c r="DH274">
        <v>3.296</v>
      </c>
      <c r="DI274">
        <v>0.35</v>
      </c>
      <c r="DJ274">
        <v>420</v>
      </c>
      <c r="DK274">
        <v>24</v>
      </c>
      <c r="DL274">
        <v>0.27</v>
      </c>
      <c r="DM274">
        <v>0.09</v>
      </c>
      <c r="DN274">
        <v>-29.6340756097561</v>
      </c>
      <c r="DO274">
        <v>-1.754345644599419</v>
      </c>
      <c r="DP274">
        <v>0.2593979594297833</v>
      </c>
      <c r="DQ274">
        <v>0</v>
      </c>
      <c r="DR274">
        <v>0.3399768536585366</v>
      </c>
      <c r="DS274">
        <v>0.02595775609756119</v>
      </c>
      <c r="DT274">
        <v>0.0177527109115845</v>
      </c>
      <c r="DU274">
        <v>1</v>
      </c>
      <c r="DV274">
        <v>1</v>
      </c>
      <c r="DW274">
        <v>2</v>
      </c>
      <c r="DX274" t="s">
        <v>357</v>
      </c>
      <c r="DY274">
        <v>2.98032</v>
      </c>
      <c r="DZ274">
        <v>2.72839</v>
      </c>
      <c r="EA274">
        <v>0.161332</v>
      </c>
      <c r="EB274">
        <v>0.165752</v>
      </c>
      <c r="EC274">
        <v>0.0540364</v>
      </c>
      <c r="ED274">
        <v>0.0529643</v>
      </c>
      <c r="EE274">
        <v>25187.4</v>
      </c>
      <c r="EF274">
        <v>24732</v>
      </c>
      <c r="EG274">
        <v>30559.3</v>
      </c>
      <c r="EH274">
        <v>29889.6</v>
      </c>
      <c r="EI274">
        <v>39908.1</v>
      </c>
      <c r="EJ274">
        <v>37288.6</v>
      </c>
      <c r="EK274">
        <v>46736.2</v>
      </c>
      <c r="EL274">
        <v>44445.4</v>
      </c>
      <c r="EM274">
        <v>1.8817</v>
      </c>
      <c r="EN274">
        <v>1.86022</v>
      </c>
      <c r="EO274">
        <v>0.0497028</v>
      </c>
      <c r="EP274">
        <v>0</v>
      </c>
      <c r="EQ274">
        <v>19.1674</v>
      </c>
      <c r="ER274">
        <v>999.9</v>
      </c>
      <c r="ES274">
        <v>34.6</v>
      </c>
      <c r="ET274">
        <v>30.4</v>
      </c>
      <c r="EU274">
        <v>16.7388</v>
      </c>
      <c r="EV274">
        <v>63.7712</v>
      </c>
      <c r="EW274">
        <v>23.6538</v>
      </c>
      <c r="EX274">
        <v>1</v>
      </c>
      <c r="EY274">
        <v>-0.061532</v>
      </c>
      <c r="EZ274">
        <v>4.97944</v>
      </c>
      <c r="FA274">
        <v>20.1358</v>
      </c>
      <c r="FB274">
        <v>5.23301</v>
      </c>
      <c r="FC274">
        <v>11.973</v>
      </c>
      <c r="FD274">
        <v>4.9715</v>
      </c>
      <c r="FE274">
        <v>3.28965</v>
      </c>
      <c r="FF274">
        <v>9999</v>
      </c>
      <c r="FG274">
        <v>9999</v>
      </c>
      <c r="FH274">
        <v>9999</v>
      </c>
      <c r="FI274">
        <v>999.9</v>
      </c>
      <c r="FJ274">
        <v>4.97292</v>
      </c>
      <c r="FK274">
        <v>1.87711</v>
      </c>
      <c r="FL274">
        <v>1.87518</v>
      </c>
      <c r="FM274">
        <v>1.87803</v>
      </c>
      <c r="FN274">
        <v>1.8747</v>
      </c>
      <c r="FO274">
        <v>1.87836</v>
      </c>
      <c r="FP274">
        <v>1.87541</v>
      </c>
      <c r="FQ274">
        <v>1.87656</v>
      </c>
      <c r="FR274">
        <v>0</v>
      </c>
      <c r="FS274">
        <v>0</v>
      </c>
      <c r="FT274">
        <v>0</v>
      </c>
      <c r="FU274">
        <v>0</v>
      </c>
      <c r="FV274" t="s">
        <v>358</v>
      </c>
      <c r="FW274" t="s">
        <v>359</v>
      </c>
      <c r="FX274" t="s">
        <v>360</v>
      </c>
      <c r="FY274" t="s">
        <v>360</v>
      </c>
      <c r="FZ274" t="s">
        <v>360</v>
      </c>
      <c r="GA274" t="s">
        <v>360</v>
      </c>
      <c r="GB274">
        <v>0</v>
      </c>
      <c r="GC274">
        <v>100</v>
      </c>
      <c r="GD274">
        <v>100</v>
      </c>
      <c r="GE274">
        <v>5.16</v>
      </c>
      <c r="GF274">
        <v>0.078</v>
      </c>
      <c r="GG274">
        <v>1.972114183739502</v>
      </c>
      <c r="GH274">
        <v>0.004449671774874308</v>
      </c>
      <c r="GI274">
        <v>-1.829466635312074E-06</v>
      </c>
      <c r="GJ274">
        <v>4.661545964856727E-10</v>
      </c>
      <c r="GK274">
        <v>0.005649818396270764</v>
      </c>
      <c r="GL274">
        <v>0.003047750899037379</v>
      </c>
      <c r="GM274">
        <v>0.0005145890388989142</v>
      </c>
      <c r="GN274">
        <v>-5.930110997495773E-07</v>
      </c>
      <c r="GO274">
        <v>0</v>
      </c>
      <c r="GP274">
        <v>2134</v>
      </c>
      <c r="GQ274">
        <v>1</v>
      </c>
      <c r="GR274">
        <v>23</v>
      </c>
      <c r="GS274">
        <v>926.2</v>
      </c>
      <c r="GT274">
        <v>926.2</v>
      </c>
      <c r="GU274">
        <v>2.37915</v>
      </c>
      <c r="GV274">
        <v>2.5354</v>
      </c>
      <c r="GW274">
        <v>1.39893</v>
      </c>
      <c r="GX274">
        <v>2.34009</v>
      </c>
      <c r="GY274">
        <v>1.44897</v>
      </c>
      <c r="GZ274">
        <v>2.48657</v>
      </c>
      <c r="HA274">
        <v>36.4814</v>
      </c>
      <c r="HB274">
        <v>24.0262</v>
      </c>
      <c r="HC274">
        <v>18</v>
      </c>
      <c r="HD274">
        <v>490.146</v>
      </c>
      <c r="HE274">
        <v>447.958</v>
      </c>
      <c r="HF274">
        <v>13.5084</v>
      </c>
      <c r="HG274">
        <v>26.0145</v>
      </c>
      <c r="HH274">
        <v>30</v>
      </c>
      <c r="HI274">
        <v>25.8988</v>
      </c>
      <c r="HJ274">
        <v>25.9775</v>
      </c>
      <c r="HK274">
        <v>47.6696</v>
      </c>
      <c r="HL274">
        <v>42.8501</v>
      </c>
      <c r="HM274">
        <v>46.6409</v>
      </c>
      <c r="HN274">
        <v>13.5225</v>
      </c>
      <c r="HO274">
        <v>1103.34</v>
      </c>
      <c r="HP274">
        <v>9.0823</v>
      </c>
      <c r="HQ274">
        <v>101.011</v>
      </c>
      <c r="HR274">
        <v>102.203</v>
      </c>
    </row>
    <row r="275" spans="1:226">
      <c r="A275">
        <v>259</v>
      </c>
      <c r="B275">
        <v>1679509940</v>
      </c>
      <c r="C275">
        <v>4683.900000095367</v>
      </c>
      <c r="D275" t="s">
        <v>878</v>
      </c>
      <c r="E275" t="s">
        <v>879</v>
      </c>
      <c r="F275">
        <v>5</v>
      </c>
      <c r="G275" t="s">
        <v>353</v>
      </c>
      <c r="H275" t="s">
        <v>747</v>
      </c>
      <c r="I275">
        <v>1679509932.5</v>
      </c>
      <c r="J275">
        <f>(K275)/1000</f>
        <v>0</v>
      </c>
      <c r="K275">
        <f>IF(BF275, AN275, AH275)</f>
        <v>0</v>
      </c>
      <c r="L275">
        <f>IF(BF275, AI275, AG275)</f>
        <v>0</v>
      </c>
      <c r="M275">
        <f>BH275 - IF(AU275&gt;1, L275*BB275*100.0/(AW275*BV275), 0)</f>
        <v>0</v>
      </c>
      <c r="N275">
        <f>((T275-J275/2)*M275-L275)/(T275+J275/2)</f>
        <v>0</v>
      </c>
      <c r="O275">
        <f>N275*(BO275+BP275)/1000.0</f>
        <v>0</v>
      </c>
      <c r="P275">
        <f>(BH275 - IF(AU275&gt;1, L275*BB275*100.0/(AW275*BV275), 0))*(BO275+BP275)/1000.0</f>
        <v>0</v>
      </c>
      <c r="Q275">
        <f>2.0/((1/S275-1/R275)+SIGN(S275)*SQRT((1/S275-1/R275)*(1/S275-1/R275) + 4*BC275/((BC275+1)*(BC275+1))*(2*1/S275*1/R275-1/R275*1/R275)))</f>
        <v>0</v>
      </c>
      <c r="R275">
        <f>IF(LEFT(BD275,1)&lt;&gt;"0",IF(LEFT(BD275,1)="1",3.0,BE275),$D$5+$E$5*(BV275*BO275/($K$5*1000))+$F$5*(BV275*BO275/($K$5*1000))*MAX(MIN(BB275,$J$5),$I$5)*MAX(MIN(BB275,$J$5),$I$5)+$G$5*MAX(MIN(BB275,$J$5),$I$5)*(BV275*BO275/($K$5*1000))+$H$5*(BV275*BO275/($K$5*1000))*(BV275*BO275/($K$5*1000)))</f>
        <v>0</v>
      </c>
      <c r="S275">
        <f>J275*(1000-(1000*0.61365*exp(17.502*W275/(240.97+W275))/(BO275+BP275)+BJ275)/2)/(1000*0.61365*exp(17.502*W275/(240.97+W275))/(BO275+BP275)-BJ275)</f>
        <v>0</v>
      </c>
      <c r="T275">
        <f>1/((BC275+1)/(Q275/1.6)+1/(R275/1.37)) + BC275/((BC275+1)/(Q275/1.6) + BC275/(R275/1.37))</f>
        <v>0</v>
      </c>
      <c r="U275">
        <f>(AX275*BA275)</f>
        <v>0</v>
      </c>
      <c r="V275">
        <f>(BQ275+(U275+2*0.95*5.67E-8*(((BQ275+$B$7)+273)^4-(BQ275+273)^4)-44100*J275)/(1.84*29.3*R275+8*0.95*5.67E-8*(BQ275+273)^3))</f>
        <v>0</v>
      </c>
      <c r="W275">
        <f>($C$7*BR275+$D$7*BS275+$E$7*V275)</f>
        <v>0</v>
      </c>
      <c r="X275">
        <f>0.61365*exp(17.502*W275/(240.97+W275))</f>
        <v>0</v>
      </c>
      <c r="Y275">
        <f>(Z275/AA275*100)</f>
        <v>0</v>
      </c>
      <c r="Z275">
        <f>BJ275*(BO275+BP275)/1000</f>
        <v>0</v>
      </c>
      <c r="AA275">
        <f>0.61365*exp(17.502*BQ275/(240.97+BQ275))</f>
        <v>0</v>
      </c>
      <c r="AB275">
        <f>(X275-BJ275*(BO275+BP275)/1000)</f>
        <v>0</v>
      </c>
      <c r="AC275">
        <f>(-J275*44100)</f>
        <v>0</v>
      </c>
      <c r="AD275">
        <f>2*29.3*R275*0.92*(BQ275-W275)</f>
        <v>0</v>
      </c>
      <c r="AE275">
        <f>2*0.95*5.67E-8*(((BQ275+$B$7)+273)^4-(W275+273)^4)</f>
        <v>0</v>
      </c>
      <c r="AF275">
        <f>U275+AE275+AC275+AD275</f>
        <v>0</v>
      </c>
      <c r="AG275">
        <f>BN275*AU275*(BI275-BH275*(1000-AU275*BK275)/(1000-AU275*BJ275))/(100*BB275)</f>
        <v>0</v>
      </c>
      <c r="AH275">
        <f>1000*BN275*AU275*(BJ275-BK275)/(100*BB275*(1000-AU275*BJ275))</f>
        <v>0</v>
      </c>
      <c r="AI275">
        <f>(AJ275 - AK275 - BO275*1E3/(8.314*(BQ275+273.15)) * AM275/BN275 * AL275) * BN275/(100*BB275) * (1000 - BK275)/1000</f>
        <v>0</v>
      </c>
      <c r="AJ275">
        <v>1102.216316754186</v>
      </c>
      <c r="AK275">
        <v>1080.500121212121</v>
      </c>
      <c r="AL275">
        <v>3.381509117752779</v>
      </c>
      <c r="AM275">
        <v>63.74903472312772</v>
      </c>
      <c r="AN275">
        <f>(AP275 - AO275 + BO275*1E3/(8.314*(BQ275+273.15)) * AR275/BN275 * AQ275) * BN275/(100*BB275) * 1000/(1000 - AP275)</f>
        <v>0</v>
      </c>
      <c r="AO275">
        <v>8.99039981559223</v>
      </c>
      <c r="AP275">
        <v>9.360080424242421</v>
      </c>
      <c r="AQ275">
        <v>-6.728065886850437E-05</v>
      </c>
      <c r="AR275">
        <v>101.983239414424</v>
      </c>
      <c r="AS275">
        <v>2</v>
      </c>
      <c r="AT275">
        <v>0</v>
      </c>
      <c r="AU275">
        <f>IF(AS275*$H$13&gt;=AW275,1.0,(AW275/(AW275-AS275*$H$13)))</f>
        <v>0</v>
      </c>
      <c r="AV275">
        <f>(AU275-1)*100</f>
        <v>0</v>
      </c>
      <c r="AW275">
        <f>MAX(0,($B$13+$C$13*BV275)/(1+$D$13*BV275)*BO275/(BQ275+273)*$E$13)</f>
        <v>0</v>
      </c>
      <c r="AX275">
        <f>$B$11*BW275+$C$11*BX275+$F$11*CI275*(1-CL275)</f>
        <v>0</v>
      </c>
      <c r="AY275">
        <f>AX275*AZ275</f>
        <v>0</v>
      </c>
      <c r="AZ275">
        <f>($B$11*$D$9+$C$11*$D$9+$F$11*((CV275+CN275)/MAX(CV275+CN275+CW275, 0.1)*$I$9+CW275/MAX(CV275+CN275+CW275, 0.1)*$J$9))/($B$11+$C$11+$F$11)</f>
        <v>0</v>
      </c>
      <c r="BA275">
        <f>($B$11*$K$9+$C$11*$K$9+$F$11*((CV275+CN275)/MAX(CV275+CN275+CW275, 0.1)*$P$9+CW275/MAX(CV275+CN275+CW275, 0.1)*$Q$9))/($B$11+$C$11+$F$11)</f>
        <v>0</v>
      </c>
      <c r="BB275">
        <v>1.91</v>
      </c>
      <c r="BC275">
        <v>0.5</v>
      </c>
      <c r="BD275" t="s">
        <v>355</v>
      </c>
      <c r="BE275">
        <v>2</v>
      </c>
      <c r="BF275" t="b">
        <v>1</v>
      </c>
      <c r="BG275">
        <v>1679509932.5</v>
      </c>
      <c r="BH275">
        <v>1046.93962962963</v>
      </c>
      <c r="BI275">
        <v>1076.818148148148</v>
      </c>
      <c r="BJ275">
        <v>9.374195185185185</v>
      </c>
      <c r="BK275">
        <v>9.015805185185187</v>
      </c>
      <c r="BL275">
        <v>1041.790370370371</v>
      </c>
      <c r="BM275">
        <v>9.296217407407408</v>
      </c>
      <c r="BN275">
        <v>500.0496296296296</v>
      </c>
      <c r="BO275">
        <v>90.11028888888887</v>
      </c>
      <c r="BP275">
        <v>0.09991377407407406</v>
      </c>
      <c r="BQ275">
        <v>19.00421111111111</v>
      </c>
      <c r="BR275">
        <v>19.98435925925926</v>
      </c>
      <c r="BS275">
        <v>999.9000000000001</v>
      </c>
      <c r="BT275">
        <v>0</v>
      </c>
      <c r="BU275">
        <v>0</v>
      </c>
      <c r="BV275">
        <v>10011.99555555556</v>
      </c>
      <c r="BW275">
        <v>0</v>
      </c>
      <c r="BX275">
        <v>9.343309629629632</v>
      </c>
      <c r="BY275">
        <v>-29.87822592592592</v>
      </c>
      <c r="BZ275">
        <v>1056.845925925926</v>
      </c>
      <c r="CA275">
        <v>1086.613333333333</v>
      </c>
      <c r="CB275">
        <v>0.3583894444444444</v>
      </c>
      <c r="CC275">
        <v>1076.818148148148</v>
      </c>
      <c r="CD275">
        <v>9.015805185185187</v>
      </c>
      <c r="CE275">
        <v>0.8447114074074072</v>
      </c>
      <c r="CF275">
        <v>0.8124167407407406</v>
      </c>
      <c r="CG275">
        <v>4.481717777777778</v>
      </c>
      <c r="CH275">
        <v>3.926107777777778</v>
      </c>
      <c r="CI275">
        <v>1999.991481481481</v>
      </c>
      <c r="CJ275">
        <v>0.9799994444444443</v>
      </c>
      <c r="CK275">
        <v>0.02000040740740741</v>
      </c>
      <c r="CL275">
        <v>0</v>
      </c>
      <c r="CM275">
        <v>2.082874074074073</v>
      </c>
      <c r="CN275">
        <v>0</v>
      </c>
      <c r="CO275">
        <v>3936.782962962963</v>
      </c>
      <c r="CP275">
        <v>17338.14814814815</v>
      </c>
      <c r="CQ275">
        <v>38.35396296296296</v>
      </c>
      <c r="CR275">
        <v>39.79837037037037</v>
      </c>
      <c r="CS275">
        <v>38.84233333333333</v>
      </c>
      <c r="CT275">
        <v>37.53218518518518</v>
      </c>
      <c r="CU275">
        <v>37.53911111111111</v>
      </c>
      <c r="CV275">
        <v>1959.991481481481</v>
      </c>
      <c r="CW275">
        <v>40</v>
      </c>
      <c r="CX275">
        <v>0</v>
      </c>
      <c r="CY275">
        <v>1679509970.1</v>
      </c>
      <c r="CZ275">
        <v>0</v>
      </c>
      <c r="DA275">
        <v>0</v>
      </c>
      <c r="DB275" t="s">
        <v>356</v>
      </c>
      <c r="DC275">
        <v>1679454360.5</v>
      </c>
      <c r="DD275">
        <v>1679454360.5</v>
      </c>
      <c r="DE275">
        <v>0</v>
      </c>
      <c r="DF275">
        <v>-0.152</v>
      </c>
      <c r="DG275">
        <v>-0.046</v>
      </c>
      <c r="DH275">
        <v>3.296</v>
      </c>
      <c r="DI275">
        <v>0.35</v>
      </c>
      <c r="DJ275">
        <v>420</v>
      </c>
      <c r="DK275">
        <v>24</v>
      </c>
      <c r="DL275">
        <v>0.27</v>
      </c>
      <c r="DM275">
        <v>0.09</v>
      </c>
      <c r="DN275">
        <v>-29.74426</v>
      </c>
      <c r="DO275">
        <v>-2.031190243902244</v>
      </c>
      <c r="DP275">
        <v>0.2516725877007665</v>
      </c>
      <c r="DQ275">
        <v>0</v>
      </c>
      <c r="DR275">
        <v>0.34584975</v>
      </c>
      <c r="DS275">
        <v>0.2158429193245769</v>
      </c>
      <c r="DT275">
        <v>0.02212922972874338</v>
      </c>
      <c r="DU275">
        <v>0</v>
      </c>
      <c r="DV275">
        <v>0</v>
      </c>
      <c r="DW275">
        <v>2</v>
      </c>
      <c r="DX275" t="s">
        <v>397</v>
      </c>
      <c r="DY275">
        <v>2.98037</v>
      </c>
      <c r="DZ275">
        <v>2.72838</v>
      </c>
      <c r="EA275">
        <v>0.162943</v>
      </c>
      <c r="EB275">
        <v>0.16733</v>
      </c>
      <c r="EC275">
        <v>0.0539721</v>
      </c>
      <c r="ED275">
        <v>0.0529448</v>
      </c>
      <c r="EE275">
        <v>25139</v>
      </c>
      <c r="EF275">
        <v>24685</v>
      </c>
      <c r="EG275">
        <v>30559.3</v>
      </c>
      <c r="EH275">
        <v>29889.4</v>
      </c>
      <c r="EI275">
        <v>39910.8</v>
      </c>
      <c r="EJ275">
        <v>37289.4</v>
      </c>
      <c r="EK275">
        <v>46736</v>
      </c>
      <c r="EL275">
        <v>44445.3</v>
      </c>
      <c r="EM275">
        <v>1.88125</v>
      </c>
      <c r="EN275">
        <v>1.86025</v>
      </c>
      <c r="EO275">
        <v>0.0494309</v>
      </c>
      <c r="EP275">
        <v>0</v>
      </c>
      <c r="EQ275">
        <v>19.1674</v>
      </c>
      <c r="ER275">
        <v>999.9</v>
      </c>
      <c r="ES275">
        <v>34.5</v>
      </c>
      <c r="ET275">
        <v>30.4</v>
      </c>
      <c r="EU275">
        <v>16.6874</v>
      </c>
      <c r="EV275">
        <v>63.6312</v>
      </c>
      <c r="EW275">
        <v>23.5096</v>
      </c>
      <c r="EX275">
        <v>1</v>
      </c>
      <c r="EY275">
        <v>-0.0615879</v>
      </c>
      <c r="EZ275">
        <v>4.9705</v>
      </c>
      <c r="FA275">
        <v>20.1361</v>
      </c>
      <c r="FB275">
        <v>5.23137</v>
      </c>
      <c r="FC275">
        <v>11.9725</v>
      </c>
      <c r="FD275">
        <v>4.97115</v>
      </c>
      <c r="FE275">
        <v>3.2895</v>
      </c>
      <c r="FF275">
        <v>9999</v>
      </c>
      <c r="FG275">
        <v>9999</v>
      </c>
      <c r="FH275">
        <v>9999</v>
      </c>
      <c r="FI275">
        <v>999.9</v>
      </c>
      <c r="FJ275">
        <v>4.97292</v>
      </c>
      <c r="FK275">
        <v>1.87712</v>
      </c>
      <c r="FL275">
        <v>1.87517</v>
      </c>
      <c r="FM275">
        <v>1.87801</v>
      </c>
      <c r="FN275">
        <v>1.87471</v>
      </c>
      <c r="FO275">
        <v>1.87836</v>
      </c>
      <c r="FP275">
        <v>1.87543</v>
      </c>
      <c r="FQ275">
        <v>1.87654</v>
      </c>
      <c r="FR275">
        <v>0</v>
      </c>
      <c r="FS275">
        <v>0</v>
      </c>
      <c r="FT275">
        <v>0</v>
      </c>
      <c r="FU275">
        <v>0</v>
      </c>
      <c r="FV275" t="s">
        <v>358</v>
      </c>
      <c r="FW275" t="s">
        <v>359</v>
      </c>
      <c r="FX275" t="s">
        <v>360</v>
      </c>
      <c r="FY275" t="s">
        <v>360</v>
      </c>
      <c r="FZ275" t="s">
        <v>360</v>
      </c>
      <c r="GA275" t="s">
        <v>360</v>
      </c>
      <c r="GB275">
        <v>0</v>
      </c>
      <c r="GC275">
        <v>100</v>
      </c>
      <c r="GD275">
        <v>100</v>
      </c>
      <c r="GE275">
        <v>5.21</v>
      </c>
      <c r="GF275">
        <v>0.07779999999999999</v>
      </c>
      <c r="GG275">
        <v>1.972114183739502</v>
      </c>
      <c r="GH275">
        <v>0.004449671774874308</v>
      </c>
      <c r="GI275">
        <v>-1.829466635312074E-06</v>
      </c>
      <c r="GJ275">
        <v>4.661545964856727E-10</v>
      </c>
      <c r="GK275">
        <v>0.005649818396270764</v>
      </c>
      <c r="GL275">
        <v>0.003047750899037379</v>
      </c>
      <c r="GM275">
        <v>0.0005145890388989142</v>
      </c>
      <c r="GN275">
        <v>-5.930110997495773E-07</v>
      </c>
      <c r="GO275">
        <v>0</v>
      </c>
      <c r="GP275">
        <v>2134</v>
      </c>
      <c r="GQ275">
        <v>1</v>
      </c>
      <c r="GR275">
        <v>23</v>
      </c>
      <c r="GS275">
        <v>926.3</v>
      </c>
      <c r="GT275">
        <v>926.3</v>
      </c>
      <c r="GU275">
        <v>2.41211</v>
      </c>
      <c r="GV275">
        <v>2.53296</v>
      </c>
      <c r="GW275">
        <v>1.39893</v>
      </c>
      <c r="GX275">
        <v>2.34009</v>
      </c>
      <c r="GY275">
        <v>1.44897</v>
      </c>
      <c r="GZ275">
        <v>2.48535</v>
      </c>
      <c r="HA275">
        <v>36.4814</v>
      </c>
      <c r="HB275">
        <v>24.0175</v>
      </c>
      <c r="HC275">
        <v>18</v>
      </c>
      <c r="HD275">
        <v>489.901</v>
      </c>
      <c r="HE275">
        <v>447.973</v>
      </c>
      <c r="HF275">
        <v>13.523</v>
      </c>
      <c r="HG275">
        <v>26.013</v>
      </c>
      <c r="HH275">
        <v>29.9999</v>
      </c>
      <c r="HI275">
        <v>25.8988</v>
      </c>
      <c r="HJ275">
        <v>25.9775</v>
      </c>
      <c r="HK275">
        <v>48.2839</v>
      </c>
      <c r="HL275">
        <v>42.5658</v>
      </c>
      <c r="HM275">
        <v>46.6409</v>
      </c>
      <c r="HN275">
        <v>13.5295</v>
      </c>
      <c r="HO275">
        <v>1123.37</v>
      </c>
      <c r="HP275">
        <v>9.0823</v>
      </c>
      <c r="HQ275">
        <v>101.011</v>
      </c>
      <c r="HR275">
        <v>102.203</v>
      </c>
    </row>
    <row r="276" spans="1:226">
      <c r="A276">
        <v>260</v>
      </c>
      <c r="B276">
        <v>1679509945</v>
      </c>
      <c r="C276">
        <v>4688.900000095367</v>
      </c>
      <c r="D276" t="s">
        <v>880</v>
      </c>
      <c r="E276" t="s">
        <v>881</v>
      </c>
      <c r="F276">
        <v>5</v>
      </c>
      <c r="G276" t="s">
        <v>353</v>
      </c>
      <c r="H276" t="s">
        <v>747</v>
      </c>
      <c r="I276">
        <v>1679509937.214286</v>
      </c>
      <c r="J276">
        <f>(K276)/1000</f>
        <v>0</v>
      </c>
      <c r="K276">
        <f>IF(BF276, AN276, AH276)</f>
        <v>0</v>
      </c>
      <c r="L276">
        <f>IF(BF276, AI276, AG276)</f>
        <v>0</v>
      </c>
      <c r="M276">
        <f>BH276 - IF(AU276&gt;1, L276*BB276*100.0/(AW276*BV276), 0)</f>
        <v>0</v>
      </c>
      <c r="N276">
        <f>((T276-J276/2)*M276-L276)/(T276+J276/2)</f>
        <v>0</v>
      </c>
      <c r="O276">
        <f>N276*(BO276+BP276)/1000.0</f>
        <v>0</v>
      </c>
      <c r="P276">
        <f>(BH276 - IF(AU276&gt;1, L276*BB276*100.0/(AW276*BV276), 0))*(BO276+BP276)/1000.0</f>
        <v>0</v>
      </c>
      <c r="Q276">
        <f>2.0/((1/S276-1/R276)+SIGN(S276)*SQRT((1/S276-1/R276)*(1/S276-1/R276) + 4*BC276/((BC276+1)*(BC276+1))*(2*1/S276*1/R276-1/R276*1/R276)))</f>
        <v>0</v>
      </c>
      <c r="R276">
        <f>IF(LEFT(BD276,1)&lt;&gt;"0",IF(LEFT(BD276,1)="1",3.0,BE276),$D$5+$E$5*(BV276*BO276/($K$5*1000))+$F$5*(BV276*BO276/($K$5*1000))*MAX(MIN(BB276,$J$5),$I$5)*MAX(MIN(BB276,$J$5),$I$5)+$G$5*MAX(MIN(BB276,$J$5),$I$5)*(BV276*BO276/($K$5*1000))+$H$5*(BV276*BO276/($K$5*1000))*(BV276*BO276/($K$5*1000)))</f>
        <v>0</v>
      </c>
      <c r="S276">
        <f>J276*(1000-(1000*0.61365*exp(17.502*W276/(240.97+W276))/(BO276+BP276)+BJ276)/2)/(1000*0.61365*exp(17.502*W276/(240.97+W276))/(BO276+BP276)-BJ276)</f>
        <v>0</v>
      </c>
      <c r="T276">
        <f>1/((BC276+1)/(Q276/1.6)+1/(R276/1.37)) + BC276/((BC276+1)/(Q276/1.6) + BC276/(R276/1.37))</f>
        <v>0</v>
      </c>
      <c r="U276">
        <f>(AX276*BA276)</f>
        <v>0</v>
      </c>
      <c r="V276">
        <f>(BQ276+(U276+2*0.95*5.67E-8*(((BQ276+$B$7)+273)^4-(BQ276+273)^4)-44100*J276)/(1.84*29.3*R276+8*0.95*5.67E-8*(BQ276+273)^3))</f>
        <v>0</v>
      </c>
      <c r="W276">
        <f>($C$7*BR276+$D$7*BS276+$E$7*V276)</f>
        <v>0</v>
      </c>
      <c r="X276">
        <f>0.61365*exp(17.502*W276/(240.97+W276))</f>
        <v>0</v>
      </c>
      <c r="Y276">
        <f>(Z276/AA276*100)</f>
        <v>0</v>
      </c>
      <c r="Z276">
        <f>BJ276*(BO276+BP276)/1000</f>
        <v>0</v>
      </c>
      <c r="AA276">
        <f>0.61365*exp(17.502*BQ276/(240.97+BQ276))</f>
        <v>0</v>
      </c>
      <c r="AB276">
        <f>(X276-BJ276*(BO276+BP276)/1000)</f>
        <v>0</v>
      </c>
      <c r="AC276">
        <f>(-J276*44100)</f>
        <v>0</v>
      </c>
      <c r="AD276">
        <f>2*29.3*R276*0.92*(BQ276-W276)</f>
        <v>0</v>
      </c>
      <c r="AE276">
        <f>2*0.95*5.67E-8*(((BQ276+$B$7)+273)^4-(W276+273)^4)</f>
        <v>0</v>
      </c>
      <c r="AF276">
        <f>U276+AE276+AC276+AD276</f>
        <v>0</v>
      </c>
      <c r="AG276">
        <f>BN276*AU276*(BI276-BH276*(1000-AU276*BK276)/(1000-AU276*BJ276))/(100*BB276)</f>
        <v>0</v>
      </c>
      <c r="AH276">
        <f>1000*BN276*AU276*(BJ276-BK276)/(100*BB276*(1000-AU276*BJ276))</f>
        <v>0</v>
      </c>
      <c r="AI276">
        <f>(AJ276 - AK276 - BO276*1E3/(8.314*(BQ276+273.15)) * AM276/BN276 * AL276) * BN276/(100*BB276) * (1000 - BK276)/1000</f>
        <v>0</v>
      </c>
      <c r="AJ276">
        <v>1118.950431772819</v>
      </c>
      <c r="AK276">
        <v>1097.325333333332</v>
      </c>
      <c r="AL276">
        <v>3.380835398072371</v>
      </c>
      <c r="AM276">
        <v>63.74903472312772</v>
      </c>
      <c r="AN276">
        <f>(AP276 - AO276 + BO276*1E3/(8.314*(BQ276+273.15)) * AR276/BN276 * AQ276) * BN276/(100*BB276) * 1000/(1000 - AP276)</f>
        <v>0</v>
      </c>
      <c r="AO276">
        <v>9.016901544889988</v>
      </c>
      <c r="AP276">
        <v>9.356896545454541</v>
      </c>
      <c r="AQ276">
        <v>-6.353130973825505E-06</v>
      </c>
      <c r="AR276">
        <v>101.983239414424</v>
      </c>
      <c r="AS276">
        <v>2</v>
      </c>
      <c r="AT276">
        <v>0</v>
      </c>
      <c r="AU276">
        <f>IF(AS276*$H$13&gt;=AW276,1.0,(AW276/(AW276-AS276*$H$13)))</f>
        <v>0</v>
      </c>
      <c r="AV276">
        <f>(AU276-1)*100</f>
        <v>0</v>
      </c>
      <c r="AW276">
        <f>MAX(0,($B$13+$C$13*BV276)/(1+$D$13*BV276)*BO276/(BQ276+273)*$E$13)</f>
        <v>0</v>
      </c>
      <c r="AX276">
        <f>$B$11*BW276+$C$11*BX276+$F$11*CI276*(1-CL276)</f>
        <v>0</v>
      </c>
      <c r="AY276">
        <f>AX276*AZ276</f>
        <v>0</v>
      </c>
      <c r="AZ276">
        <f>($B$11*$D$9+$C$11*$D$9+$F$11*((CV276+CN276)/MAX(CV276+CN276+CW276, 0.1)*$I$9+CW276/MAX(CV276+CN276+CW276, 0.1)*$J$9))/($B$11+$C$11+$F$11)</f>
        <v>0</v>
      </c>
      <c r="BA276">
        <f>($B$11*$K$9+$C$11*$K$9+$F$11*((CV276+CN276)/MAX(CV276+CN276+CW276, 0.1)*$P$9+CW276/MAX(CV276+CN276+CW276, 0.1)*$Q$9))/($B$11+$C$11+$F$11)</f>
        <v>0</v>
      </c>
      <c r="BB276">
        <v>1.91</v>
      </c>
      <c r="BC276">
        <v>0.5</v>
      </c>
      <c r="BD276" t="s">
        <v>355</v>
      </c>
      <c r="BE276">
        <v>2</v>
      </c>
      <c r="BF276" t="b">
        <v>1</v>
      </c>
      <c r="BG276">
        <v>1679509937.214286</v>
      </c>
      <c r="BH276">
        <v>1062.693928571429</v>
      </c>
      <c r="BI276">
        <v>1092.5725</v>
      </c>
      <c r="BJ276">
        <v>9.366771428571427</v>
      </c>
      <c r="BK276">
        <v>9.010656071428571</v>
      </c>
      <c r="BL276">
        <v>1057.512142857143</v>
      </c>
      <c r="BM276">
        <v>9.288885714285714</v>
      </c>
      <c r="BN276">
        <v>500.0656785714286</v>
      </c>
      <c r="BO276">
        <v>90.11158928571429</v>
      </c>
      <c r="BP276">
        <v>0.09988509999999999</v>
      </c>
      <c r="BQ276">
        <v>19.00268571428572</v>
      </c>
      <c r="BR276">
        <v>19.985075</v>
      </c>
      <c r="BS276">
        <v>999.9000000000002</v>
      </c>
      <c r="BT276">
        <v>0</v>
      </c>
      <c r="BU276">
        <v>0</v>
      </c>
      <c r="BV276">
        <v>10005.78821428571</v>
      </c>
      <c r="BW276">
        <v>0</v>
      </c>
      <c r="BX276">
        <v>9.349472142857143</v>
      </c>
      <c r="BY276">
        <v>-29.87748571428571</v>
      </c>
      <c r="BZ276">
        <v>1072.742142857143</v>
      </c>
      <c r="CA276">
        <v>1102.506071428571</v>
      </c>
      <c r="CB276">
        <v>0.3561136785714285</v>
      </c>
      <c r="CC276">
        <v>1092.5725</v>
      </c>
      <c r="CD276">
        <v>9.010656071428571</v>
      </c>
      <c r="CE276">
        <v>0.8440545357142858</v>
      </c>
      <c r="CF276">
        <v>0.8119645357142857</v>
      </c>
      <c r="CG276">
        <v>4.470602857142857</v>
      </c>
      <c r="CH276">
        <v>3.9181975</v>
      </c>
      <c r="CI276">
        <v>1999.981428571429</v>
      </c>
      <c r="CJ276">
        <v>0.9799992857142857</v>
      </c>
      <c r="CK276">
        <v>0.02000057142857143</v>
      </c>
      <c r="CL276">
        <v>0</v>
      </c>
      <c r="CM276">
        <v>2.045017857142857</v>
      </c>
      <c r="CN276">
        <v>0</v>
      </c>
      <c r="CO276">
        <v>3936.582142857143</v>
      </c>
      <c r="CP276">
        <v>17338.06428571428</v>
      </c>
      <c r="CQ276">
        <v>38.38375</v>
      </c>
      <c r="CR276">
        <v>39.76317857142856</v>
      </c>
      <c r="CS276">
        <v>38.81446428571428</v>
      </c>
      <c r="CT276">
        <v>37.4975</v>
      </c>
      <c r="CU276">
        <v>37.49975</v>
      </c>
      <c r="CV276">
        <v>1959.981428571429</v>
      </c>
      <c r="CW276">
        <v>40</v>
      </c>
      <c r="CX276">
        <v>0</v>
      </c>
      <c r="CY276">
        <v>1679509974.9</v>
      </c>
      <c r="CZ276">
        <v>0</v>
      </c>
      <c r="DA276">
        <v>0</v>
      </c>
      <c r="DB276" t="s">
        <v>356</v>
      </c>
      <c r="DC276">
        <v>1679454360.5</v>
      </c>
      <c r="DD276">
        <v>1679454360.5</v>
      </c>
      <c r="DE276">
        <v>0</v>
      </c>
      <c r="DF276">
        <v>-0.152</v>
      </c>
      <c r="DG276">
        <v>-0.046</v>
      </c>
      <c r="DH276">
        <v>3.296</v>
      </c>
      <c r="DI276">
        <v>0.35</v>
      </c>
      <c r="DJ276">
        <v>420</v>
      </c>
      <c r="DK276">
        <v>24</v>
      </c>
      <c r="DL276">
        <v>0.27</v>
      </c>
      <c r="DM276">
        <v>0.09</v>
      </c>
      <c r="DN276">
        <v>-29.8636925</v>
      </c>
      <c r="DO276">
        <v>0.03678461538468739</v>
      </c>
      <c r="DP276">
        <v>0.08187543400648316</v>
      </c>
      <c r="DQ276">
        <v>1</v>
      </c>
      <c r="DR276">
        <v>0.3542472250000001</v>
      </c>
      <c r="DS276">
        <v>0.02221660412757817</v>
      </c>
      <c r="DT276">
        <v>0.01204087348884519</v>
      </c>
      <c r="DU276">
        <v>1</v>
      </c>
      <c r="DV276">
        <v>2</v>
      </c>
      <c r="DW276">
        <v>2</v>
      </c>
      <c r="DX276" t="s">
        <v>438</v>
      </c>
      <c r="DY276">
        <v>2.98027</v>
      </c>
      <c r="DZ276">
        <v>2.72832</v>
      </c>
      <c r="EA276">
        <v>0.164552</v>
      </c>
      <c r="EB276">
        <v>0.168949</v>
      </c>
      <c r="EC276">
        <v>0.0539681</v>
      </c>
      <c r="ED276">
        <v>0.0529705</v>
      </c>
      <c r="EE276">
        <v>25090.8</v>
      </c>
      <c r="EF276">
        <v>24637.4</v>
      </c>
      <c r="EG276">
        <v>30559.4</v>
      </c>
      <c r="EH276">
        <v>29889.9</v>
      </c>
      <c r="EI276">
        <v>39911.2</v>
      </c>
      <c r="EJ276">
        <v>37289</v>
      </c>
      <c r="EK276">
        <v>46736.2</v>
      </c>
      <c r="EL276">
        <v>44445.9</v>
      </c>
      <c r="EM276">
        <v>1.8816</v>
      </c>
      <c r="EN276">
        <v>1.86015</v>
      </c>
      <c r="EO276">
        <v>0.0494905</v>
      </c>
      <c r="EP276">
        <v>0</v>
      </c>
      <c r="EQ276">
        <v>19.1674</v>
      </c>
      <c r="ER276">
        <v>999.9</v>
      </c>
      <c r="ES276">
        <v>34.5</v>
      </c>
      <c r="ET276">
        <v>30.4</v>
      </c>
      <c r="EU276">
        <v>16.688</v>
      </c>
      <c r="EV276">
        <v>63.7012</v>
      </c>
      <c r="EW276">
        <v>23.2252</v>
      </c>
      <c r="EX276">
        <v>1</v>
      </c>
      <c r="EY276">
        <v>-0.061969</v>
      </c>
      <c r="EZ276">
        <v>4.97042</v>
      </c>
      <c r="FA276">
        <v>20.1361</v>
      </c>
      <c r="FB276">
        <v>5.23197</v>
      </c>
      <c r="FC276">
        <v>11.9718</v>
      </c>
      <c r="FD276">
        <v>4.9713</v>
      </c>
      <c r="FE276">
        <v>3.28958</v>
      </c>
      <c r="FF276">
        <v>9999</v>
      </c>
      <c r="FG276">
        <v>9999</v>
      </c>
      <c r="FH276">
        <v>9999</v>
      </c>
      <c r="FI276">
        <v>999.9</v>
      </c>
      <c r="FJ276">
        <v>4.97291</v>
      </c>
      <c r="FK276">
        <v>1.87711</v>
      </c>
      <c r="FL276">
        <v>1.87517</v>
      </c>
      <c r="FM276">
        <v>1.87801</v>
      </c>
      <c r="FN276">
        <v>1.87469</v>
      </c>
      <c r="FO276">
        <v>1.87836</v>
      </c>
      <c r="FP276">
        <v>1.87539</v>
      </c>
      <c r="FQ276">
        <v>1.87653</v>
      </c>
      <c r="FR276">
        <v>0</v>
      </c>
      <c r="FS276">
        <v>0</v>
      </c>
      <c r="FT276">
        <v>0</v>
      </c>
      <c r="FU276">
        <v>0</v>
      </c>
      <c r="FV276" t="s">
        <v>358</v>
      </c>
      <c r="FW276" t="s">
        <v>359</v>
      </c>
      <c r="FX276" t="s">
        <v>360</v>
      </c>
      <c r="FY276" t="s">
        <v>360</v>
      </c>
      <c r="FZ276" t="s">
        <v>360</v>
      </c>
      <c r="GA276" t="s">
        <v>360</v>
      </c>
      <c r="GB276">
        <v>0</v>
      </c>
      <c r="GC276">
        <v>100</v>
      </c>
      <c r="GD276">
        <v>100</v>
      </c>
      <c r="GE276">
        <v>5.24</v>
      </c>
      <c r="GF276">
        <v>0.07779999999999999</v>
      </c>
      <c r="GG276">
        <v>1.972114183739502</v>
      </c>
      <c r="GH276">
        <v>0.004449671774874308</v>
      </c>
      <c r="GI276">
        <v>-1.829466635312074E-06</v>
      </c>
      <c r="GJ276">
        <v>4.661545964856727E-10</v>
      </c>
      <c r="GK276">
        <v>0.005649818396270764</v>
      </c>
      <c r="GL276">
        <v>0.003047750899037379</v>
      </c>
      <c r="GM276">
        <v>0.0005145890388989142</v>
      </c>
      <c r="GN276">
        <v>-5.930110997495773E-07</v>
      </c>
      <c r="GO276">
        <v>0</v>
      </c>
      <c r="GP276">
        <v>2134</v>
      </c>
      <c r="GQ276">
        <v>1</v>
      </c>
      <c r="GR276">
        <v>23</v>
      </c>
      <c r="GS276">
        <v>926.4</v>
      </c>
      <c r="GT276">
        <v>926.4</v>
      </c>
      <c r="GU276">
        <v>2.43896</v>
      </c>
      <c r="GV276">
        <v>2.5293</v>
      </c>
      <c r="GW276">
        <v>1.39893</v>
      </c>
      <c r="GX276">
        <v>2.34009</v>
      </c>
      <c r="GY276">
        <v>1.44897</v>
      </c>
      <c r="GZ276">
        <v>2.42676</v>
      </c>
      <c r="HA276">
        <v>36.5051</v>
      </c>
      <c r="HB276">
        <v>24.0175</v>
      </c>
      <c r="HC276">
        <v>18</v>
      </c>
      <c r="HD276">
        <v>490.077</v>
      </c>
      <c r="HE276">
        <v>447.908</v>
      </c>
      <c r="HF276">
        <v>13.5331</v>
      </c>
      <c r="HG276">
        <v>26.0118</v>
      </c>
      <c r="HH276">
        <v>29.9999</v>
      </c>
      <c r="HI276">
        <v>25.8966</v>
      </c>
      <c r="HJ276">
        <v>25.977</v>
      </c>
      <c r="HK276">
        <v>48.8273</v>
      </c>
      <c r="HL276">
        <v>42.2681</v>
      </c>
      <c r="HM276">
        <v>46.27</v>
      </c>
      <c r="HN276">
        <v>13.5403</v>
      </c>
      <c r="HO276">
        <v>1136.73</v>
      </c>
      <c r="HP276">
        <v>9.0823</v>
      </c>
      <c r="HQ276">
        <v>101.011</v>
      </c>
      <c r="HR276">
        <v>102.204</v>
      </c>
    </row>
    <row r="277" spans="1:226">
      <c r="A277">
        <v>261</v>
      </c>
      <c r="B277">
        <v>1679509950</v>
      </c>
      <c r="C277">
        <v>4693.900000095367</v>
      </c>
      <c r="D277" t="s">
        <v>882</v>
      </c>
      <c r="E277" t="s">
        <v>883</v>
      </c>
      <c r="F277">
        <v>5</v>
      </c>
      <c r="G277" t="s">
        <v>353</v>
      </c>
      <c r="H277" t="s">
        <v>747</v>
      </c>
      <c r="I277">
        <v>1679509942.5</v>
      </c>
      <c r="J277">
        <f>(K277)/1000</f>
        <v>0</v>
      </c>
      <c r="K277">
        <f>IF(BF277, AN277, AH277)</f>
        <v>0</v>
      </c>
      <c r="L277">
        <f>IF(BF277, AI277, AG277)</f>
        <v>0</v>
      </c>
      <c r="M277">
        <f>BH277 - IF(AU277&gt;1, L277*BB277*100.0/(AW277*BV277), 0)</f>
        <v>0</v>
      </c>
      <c r="N277">
        <f>((T277-J277/2)*M277-L277)/(T277+J277/2)</f>
        <v>0</v>
      </c>
      <c r="O277">
        <f>N277*(BO277+BP277)/1000.0</f>
        <v>0</v>
      </c>
      <c r="P277">
        <f>(BH277 - IF(AU277&gt;1, L277*BB277*100.0/(AW277*BV277), 0))*(BO277+BP277)/1000.0</f>
        <v>0</v>
      </c>
      <c r="Q277">
        <f>2.0/((1/S277-1/R277)+SIGN(S277)*SQRT((1/S277-1/R277)*(1/S277-1/R277) + 4*BC277/((BC277+1)*(BC277+1))*(2*1/S277*1/R277-1/R277*1/R277)))</f>
        <v>0</v>
      </c>
      <c r="R277">
        <f>IF(LEFT(BD277,1)&lt;&gt;"0",IF(LEFT(BD277,1)="1",3.0,BE277),$D$5+$E$5*(BV277*BO277/($K$5*1000))+$F$5*(BV277*BO277/($K$5*1000))*MAX(MIN(BB277,$J$5),$I$5)*MAX(MIN(BB277,$J$5),$I$5)+$G$5*MAX(MIN(BB277,$J$5),$I$5)*(BV277*BO277/($K$5*1000))+$H$5*(BV277*BO277/($K$5*1000))*(BV277*BO277/($K$5*1000)))</f>
        <v>0</v>
      </c>
      <c r="S277">
        <f>J277*(1000-(1000*0.61365*exp(17.502*W277/(240.97+W277))/(BO277+BP277)+BJ277)/2)/(1000*0.61365*exp(17.502*W277/(240.97+W277))/(BO277+BP277)-BJ277)</f>
        <v>0</v>
      </c>
      <c r="T277">
        <f>1/((BC277+1)/(Q277/1.6)+1/(R277/1.37)) + BC277/((BC277+1)/(Q277/1.6) + BC277/(R277/1.37))</f>
        <v>0</v>
      </c>
      <c r="U277">
        <f>(AX277*BA277)</f>
        <v>0</v>
      </c>
      <c r="V277">
        <f>(BQ277+(U277+2*0.95*5.67E-8*(((BQ277+$B$7)+273)^4-(BQ277+273)^4)-44100*J277)/(1.84*29.3*R277+8*0.95*5.67E-8*(BQ277+273)^3))</f>
        <v>0</v>
      </c>
      <c r="W277">
        <f>($C$7*BR277+$D$7*BS277+$E$7*V277)</f>
        <v>0</v>
      </c>
      <c r="X277">
        <f>0.61365*exp(17.502*W277/(240.97+W277))</f>
        <v>0</v>
      </c>
      <c r="Y277">
        <f>(Z277/AA277*100)</f>
        <v>0</v>
      </c>
      <c r="Z277">
        <f>BJ277*(BO277+BP277)/1000</f>
        <v>0</v>
      </c>
      <c r="AA277">
        <f>0.61365*exp(17.502*BQ277/(240.97+BQ277))</f>
        <v>0</v>
      </c>
      <c r="AB277">
        <f>(X277-BJ277*(BO277+BP277)/1000)</f>
        <v>0</v>
      </c>
      <c r="AC277">
        <f>(-J277*44100)</f>
        <v>0</v>
      </c>
      <c r="AD277">
        <f>2*29.3*R277*0.92*(BQ277-W277)</f>
        <v>0</v>
      </c>
      <c r="AE277">
        <f>2*0.95*5.67E-8*(((BQ277+$B$7)+273)^4-(W277+273)^4)</f>
        <v>0</v>
      </c>
      <c r="AF277">
        <f>U277+AE277+AC277+AD277</f>
        <v>0</v>
      </c>
      <c r="AG277">
        <f>BN277*AU277*(BI277-BH277*(1000-AU277*BK277)/(1000-AU277*BJ277))/(100*BB277)</f>
        <v>0</v>
      </c>
      <c r="AH277">
        <f>1000*BN277*AU277*(BJ277-BK277)/(100*BB277*(1000-AU277*BJ277))</f>
        <v>0</v>
      </c>
      <c r="AI277">
        <f>(AJ277 - AK277 - BO277*1E3/(8.314*(BQ277+273.15)) * AM277/BN277 * AL277) * BN277/(100*BB277) * (1000 - BK277)/1000</f>
        <v>0</v>
      </c>
      <c r="AJ277">
        <v>1135.999429266193</v>
      </c>
      <c r="AK277">
        <v>1114.185393939394</v>
      </c>
      <c r="AL277">
        <v>3.368549396657413</v>
      </c>
      <c r="AM277">
        <v>63.74903472312772</v>
      </c>
      <c r="AN277">
        <f>(AP277 - AO277 + BO277*1E3/(8.314*(BQ277+273.15)) * AR277/BN277 * AQ277) * BN277/(100*BB277) * 1000/(1000 - AP277)</f>
        <v>0</v>
      </c>
      <c r="AO277">
        <v>8.99104592781571</v>
      </c>
      <c r="AP277">
        <v>9.349433030303031</v>
      </c>
      <c r="AQ277">
        <v>-3.821144392974329E-05</v>
      </c>
      <c r="AR277">
        <v>101.983239414424</v>
      </c>
      <c r="AS277">
        <v>2</v>
      </c>
      <c r="AT277">
        <v>0</v>
      </c>
      <c r="AU277">
        <f>IF(AS277*$H$13&gt;=AW277,1.0,(AW277/(AW277-AS277*$H$13)))</f>
        <v>0</v>
      </c>
      <c r="AV277">
        <f>(AU277-1)*100</f>
        <v>0</v>
      </c>
      <c r="AW277">
        <f>MAX(0,($B$13+$C$13*BV277)/(1+$D$13*BV277)*BO277/(BQ277+273)*$E$13)</f>
        <v>0</v>
      </c>
      <c r="AX277">
        <f>$B$11*BW277+$C$11*BX277+$F$11*CI277*(1-CL277)</f>
        <v>0</v>
      </c>
      <c r="AY277">
        <f>AX277*AZ277</f>
        <v>0</v>
      </c>
      <c r="AZ277">
        <f>($B$11*$D$9+$C$11*$D$9+$F$11*((CV277+CN277)/MAX(CV277+CN277+CW277, 0.1)*$I$9+CW277/MAX(CV277+CN277+CW277, 0.1)*$J$9))/($B$11+$C$11+$F$11)</f>
        <v>0</v>
      </c>
      <c r="BA277">
        <f>($B$11*$K$9+$C$11*$K$9+$F$11*((CV277+CN277)/MAX(CV277+CN277+CW277, 0.1)*$P$9+CW277/MAX(CV277+CN277+CW277, 0.1)*$Q$9))/($B$11+$C$11+$F$11)</f>
        <v>0</v>
      </c>
      <c r="BB277">
        <v>1.91</v>
      </c>
      <c r="BC277">
        <v>0.5</v>
      </c>
      <c r="BD277" t="s">
        <v>355</v>
      </c>
      <c r="BE277">
        <v>2</v>
      </c>
      <c r="BF277" t="b">
        <v>1</v>
      </c>
      <c r="BG277">
        <v>1679509942.5</v>
      </c>
      <c r="BH277">
        <v>1080.372592592593</v>
      </c>
      <c r="BI277">
        <v>1110.284444444444</v>
      </c>
      <c r="BJ277">
        <v>9.35892111111111</v>
      </c>
      <c r="BK277">
        <v>9.001251851851851</v>
      </c>
      <c r="BL277">
        <v>1075.152962962963</v>
      </c>
      <c r="BM277">
        <v>9.281132222222222</v>
      </c>
      <c r="BN277">
        <v>500.0733333333334</v>
      </c>
      <c r="BO277">
        <v>90.11463333333333</v>
      </c>
      <c r="BP277">
        <v>0.09997017407407406</v>
      </c>
      <c r="BQ277">
        <v>19.00076296296296</v>
      </c>
      <c r="BR277">
        <v>19.9890962962963</v>
      </c>
      <c r="BS277">
        <v>999.9000000000001</v>
      </c>
      <c r="BT277">
        <v>0</v>
      </c>
      <c r="BU277">
        <v>0</v>
      </c>
      <c r="BV277">
        <v>9996.714074074074</v>
      </c>
      <c r="BW277">
        <v>0</v>
      </c>
      <c r="BX277">
        <v>9.35031</v>
      </c>
      <c r="BY277">
        <v>-29.91052592592592</v>
      </c>
      <c r="BZ277">
        <v>1090.57962962963</v>
      </c>
      <c r="CA277">
        <v>1120.368148148148</v>
      </c>
      <c r="CB277">
        <v>0.3576681481481482</v>
      </c>
      <c r="CC277">
        <v>1110.284444444444</v>
      </c>
      <c r="CD277">
        <v>9.001251851851851</v>
      </c>
      <c r="CE277">
        <v>0.8433757037037035</v>
      </c>
      <c r="CF277">
        <v>0.8111445925925926</v>
      </c>
      <c r="CG277">
        <v>4.459114074074074</v>
      </c>
      <c r="CH277">
        <v>3.903837037037038</v>
      </c>
      <c r="CI277">
        <v>1999.951481481481</v>
      </c>
      <c r="CJ277">
        <v>0.9799995555555555</v>
      </c>
      <c r="CK277">
        <v>0.02000029259259259</v>
      </c>
      <c r="CL277">
        <v>0</v>
      </c>
      <c r="CM277">
        <v>2.042992592592593</v>
      </c>
      <c r="CN277">
        <v>0</v>
      </c>
      <c r="CO277">
        <v>3936.615925925926</v>
      </c>
      <c r="CP277">
        <v>17337.81481481481</v>
      </c>
      <c r="CQ277">
        <v>38.27759259259259</v>
      </c>
      <c r="CR277">
        <v>39.72199999999999</v>
      </c>
      <c r="CS277">
        <v>38.78218518518518</v>
      </c>
      <c r="CT277">
        <v>37.46033333333333</v>
      </c>
      <c r="CU277">
        <v>37.46725925925926</v>
      </c>
      <c r="CV277">
        <v>1959.951481481481</v>
      </c>
      <c r="CW277">
        <v>40</v>
      </c>
      <c r="CX277">
        <v>0</v>
      </c>
      <c r="CY277">
        <v>1679509980.3</v>
      </c>
      <c r="CZ277">
        <v>0</v>
      </c>
      <c r="DA277">
        <v>0</v>
      </c>
      <c r="DB277" t="s">
        <v>356</v>
      </c>
      <c r="DC277">
        <v>1679454360.5</v>
      </c>
      <c r="DD277">
        <v>1679454360.5</v>
      </c>
      <c r="DE277">
        <v>0</v>
      </c>
      <c r="DF277">
        <v>-0.152</v>
      </c>
      <c r="DG277">
        <v>-0.046</v>
      </c>
      <c r="DH277">
        <v>3.296</v>
      </c>
      <c r="DI277">
        <v>0.35</v>
      </c>
      <c r="DJ277">
        <v>420</v>
      </c>
      <c r="DK277">
        <v>24</v>
      </c>
      <c r="DL277">
        <v>0.27</v>
      </c>
      <c r="DM277">
        <v>0.09</v>
      </c>
      <c r="DN277">
        <v>-29.90328</v>
      </c>
      <c r="DO277">
        <v>-0.2537313320825207</v>
      </c>
      <c r="DP277">
        <v>0.09561321352198129</v>
      </c>
      <c r="DQ277">
        <v>0</v>
      </c>
      <c r="DR277">
        <v>0.3568358</v>
      </c>
      <c r="DS277">
        <v>-0.01129722326454067</v>
      </c>
      <c r="DT277">
        <v>0.01148460945178372</v>
      </c>
      <c r="DU277">
        <v>1</v>
      </c>
      <c r="DV277">
        <v>1</v>
      </c>
      <c r="DW277">
        <v>2</v>
      </c>
      <c r="DX277" t="s">
        <v>357</v>
      </c>
      <c r="DY277">
        <v>2.98032</v>
      </c>
      <c r="DZ277">
        <v>2.72846</v>
      </c>
      <c r="EA277">
        <v>0.166132</v>
      </c>
      <c r="EB277">
        <v>0.170518</v>
      </c>
      <c r="EC277">
        <v>0.0539354</v>
      </c>
      <c r="ED277">
        <v>0.0530158</v>
      </c>
      <c r="EE277">
        <v>25043</v>
      </c>
      <c r="EF277">
        <v>24590.5</v>
      </c>
      <c r="EG277">
        <v>30559</v>
      </c>
      <c r="EH277">
        <v>29889.4</v>
      </c>
      <c r="EI277">
        <v>39912.7</v>
      </c>
      <c r="EJ277">
        <v>37286.7</v>
      </c>
      <c r="EK277">
        <v>46736.2</v>
      </c>
      <c r="EL277">
        <v>44445.1</v>
      </c>
      <c r="EM277">
        <v>1.88172</v>
      </c>
      <c r="EN277">
        <v>1.86027</v>
      </c>
      <c r="EO277">
        <v>0.0508092</v>
      </c>
      <c r="EP277">
        <v>0</v>
      </c>
      <c r="EQ277">
        <v>19.1674</v>
      </c>
      <c r="ER277">
        <v>999.9</v>
      </c>
      <c r="ES277">
        <v>34.4</v>
      </c>
      <c r="ET277">
        <v>30.4</v>
      </c>
      <c r="EU277">
        <v>16.6406</v>
      </c>
      <c r="EV277">
        <v>63.6812</v>
      </c>
      <c r="EW277">
        <v>23.0929</v>
      </c>
      <c r="EX277">
        <v>1</v>
      </c>
      <c r="EY277">
        <v>-0.0619817</v>
      </c>
      <c r="EZ277">
        <v>4.96426</v>
      </c>
      <c r="FA277">
        <v>20.1364</v>
      </c>
      <c r="FB277">
        <v>5.23107</v>
      </c>
      <c r="FC277">
        <v>11.9728</v>
      </c>
      <c r="FD277">
        <v>4.9712</v>
      </c>
      <c r="FE277">
        <v>3.28955</v>
      </c>
      <c r="FF277">
        <v>9999</v>
      </c>
      <c r="FG277">
        <v>9999</v>
      </c>
      <c r="FH277">
        <v>9999</v>
      </c>
      <c r="FI277">
        <v>999.9</v>
      </c>
      <c r="FJ277">
        <v>4.97293</v>
      </c>
      <c r="FK277">
        <v>1.8771</v>
      </c>
      <c r="FL277">
        <v>1.87515</v>
      </c>
      <c r="FM277">
        <v>1.87799</v>
      </c>
      <c r="FN277">
        <v>1.87469</v>
      </c>
      <c r="FO277">
        <v>1.87835</v>
      </c>
      <c r="FP277">
        <v>1.87537</v>
      </c>
      <c r="FQ277">
        <v>1.87653</v>
      </c>
      <c r="FR277">
        <v>0</v>
      </c>
      <c r="FS277">
        <v>0</v>
      </c>
      <c r="FT277">
        <v>0</v>
      </c>
      <c r="FU277">
        <v>0</v>
      </c>
      <c r="FV277" t="s">
        <v>358</v>
      </c>
      <c r="FW277" t="s">
        <v>359</v>
      </c>
      <c r="FX277" t="s">
        <v>360</v>
      </c>
      <c r="FY277" t="s">
        <v>360</v>
      </c>
      <c r="FZ277" t="s">
        <v>360</v>
      </c>
      <c r="GA277" t="s">
        <v>360</v>
      </c>
      <c r="GB277">
        <v>0</v>
      </c>
      <c r="GC277">
        <v>100</v>
      </c>
      <c r="GD277">
        <v>100</v>
      </c>
      <c r="GE277">
        <v>5.27</v>
      </c>
      <c r="GF277">
        <v>0.07770000000000001</v>
      </c>
      <c r="GG277">
        <v>1.972114183739502</v>
      </c>
      <c r="GH277">
        <v>0.004449671774874308</v>
      </c>
      <c r="GI277">
        <v>-1.829466635312074E-06</v>
      </c>
      <c r="GJ277">
        <v>4.661545964856727E-10</v>
      </c>
      <c r="GK277">
        <v>0.005649818396270764</v>
      </c>
      <c r="GL277">
        <v>0.003047750899037379</v>
      </c>
      <c r="GM277">
        <v>0.0005145890388989142</v>
      </c>
      <c r="GN277">
        <v>-5.930110997495773E-07</v>
      </c>
      <c r="GO277">
        <v>0</v>
      </c>
      <c r="GP277">
        <v>2134</v>
      </c>
      <c r="GQ277">
        <v>1</v>
      </c>
      <c r="GR277">
        <v>23</v>
      </c>
      <c r="GS277">
        <v>926.5</v>
      </c>
      <c r="GT277">
        <v>926.5</v>
      </c>
      <c r="GU277">
        <v>2.46338</v>
      </c>
      <c r="GV277">
        <v>2.5415</v>
      </c>
      <c r="GW277">
        <v>1.39893</v>
      </c>
      <c r="GX277">
        <v>2.34009</v>
      </c>
      <c r="GY277">
        <v>1.44897</v>
      </c>
      <c r="GZ277">
        <v>2.36206</v>
      </c>
      <c r="HA277">
        <v>36.4814</v>
      </c>
      <c r="HB277">
        <v>24.0175</v>
      </c>
      <c r="HC277">
        <v>18</v>
      </c>
      <c r="HD277">
        <v>490.145</v>
      </c>
      <c r="HE277">
        <v>447.971</v>
      </c>
      <c r="HF277">
        <v>13.5433</v>
      </c>
      <c r="HG277">
        <v>26.0107</v>
      </c>
      <c r="HH277">
        <v>30.0001</v>
      </c>
      <c r="HI277">
        <v>25.8966</v>
      </c>
      <c r="HJ277">
        <v>25.9753</v>
      </c>
      <c r="HK277">
        <v>49.4305</v>
      </c>
      <c r="HL277">
        <v>42.2681</v>
      </c>
      <c r="HM277">
        <v>46.27</v>
      </c>
      <c r="HN277">
        <v>13.5492</v>
      </c>
      <c r="HO277">
        <v>1156.76</v>
      </c>
      <c r="HP277">
        <v>9.0823</v>
      </c>
      <c r="HQ277">
        <v>101.011</v>
      </c>
      <c r="HR277">
        <v>102.202</v>
      </c>
    </row>
    <row r="278" spans="1:226">
      <c r="A278">
        <v>262</v>
      </c>
      <c r="B278">
        <v>1679509955</v>
      </c>
      <c r="C278">
        <v>4698.900000095367</v>
      </c>
      <c r="D278" t="s">
        <v>884</v>
      </c>
      <c r="E278" t="s">
        <v>885</v>
      </c>
      <c r="F278">
        <v>5</v>
      </c>
      <c r="G278" t="s">
        <v>353</v>
      </c>
      <c r="H278" t="s">
        <v>747</v>
      </c>
      <c r="I278">
        <v>1679509947.214286</v>
      </c>
      <c r="J278">
        <f>(K278)/1000</f>
        <v>0</v>
      </c>
      <c r="K278">
        <f>IF(BF278, AN278, AH278)</f>
        <v>0</v>
      </c>
      <c r="L278">
        <f>IF(BF278, AI278, AG278)</f>
        <v>0</v>
      </c>
      <c r="M278">
        <f>BH278 - IF(AU278&gt;1, L278*BB278*100.0/(AW278*BV278), 0)</f>
        <v>0</v>
      </c>
      <c r="N278">
        <f>((T278-J278/2)*M278-L278)/(T278+J278/2)</f>
        <v>0</v>
      </c>
      <c r="O278">
        <f>N278*(BO278+BP278)/1000.0</f>
        <v>0</v>
      </c>
      <c r="P278">
        <f>(BH278 - IF(AU278&gt;1, L278*BB278*100.0/(AW278*BV278), 0))*(BO278+BP278)/1000.0</f>
        <v>0</v>
      </c>
      <c r="Q278">
        <f>2.0/((1/S278-1/R278)+SIGN(S278)*SQRT((1/S278-1/R278)*(1/S278-1/R278) + 4*BC278/((BC278+1)*(BC278+1))*(2*1/S278*1/R278-1/R278*1/R278)))</f>
        <v>0</v>
      </c>
      <c r="R278">
        <f>IF(LEFT(BD278,1)&lt;&gt;"0",IF(LEFT(BD278,1)="1",3.0,BE278),$D$5+$E$5*(BV278*BO278/($K$5*1000))+$F$5*(BV278*BO278/($K$5*1000))*MAX(MIN(BB278,$J$5),$I$5)*MAX(MIN(BB278,$J$5),$I$5)+$G$5*MAX(MIN(BB278,$J$5),$I$5)*(BV278*BO278/($K$5*1000))+$H$5*(BV278*BO278/($K$5*1000))*(BV278*BO278/($K$5*1000)))</f>
        <v>0</v>
      </c>
      <c r="S278">
        <f>J278*(1000-(1000*0.61365*exp(17.502*W278/(240.97+W278))/(BO278+BP278)+BJ278)/2)/(1000*0.61365*exp(17.502*W278/(240.97+W278))/(BO278+BP278)-BJ278)</f>
        <v>0</v>
      </c>
      <c r="T278">
        <f>1/((BC278+1)/(Q278/1.6)+1/(R278/1.37)) + BC278/((BC278+1)/(Q278/1.6) + BC278/(R278/1.37))</f>
        <v>0</v>
      </c>
      <c r="U278">
        <f>(AX278*BA278)</f>
        <v>0</v>
      </c>
      <c r="V278">
        <f>(BQ278+(U278+2*0.95*5.67E-8*(((BQ278+$B$7)+273)^4-(BQ278+273)^4)-44100*J278)/(1.84*29.3*R278+8*0.95*5.67E-8*(BQ278+273)^3))</f>
        <v>0</v>
      </c>
      <c r="W278">
        <f>($C$7*BR278+$D$7*BS278+$E$7*V278)</f>
        <v>0</v>
      </c>
      <c r="X278">
        <f>0.61365*exp(17.502*W278/(240.97+W278))</f>
        <v>0</v>
      </c>
      <c r="Y278">
        <f>(Z278/AA278*100)</f>
        <v>0</v>
      </c>
      <c r="Z278">
        <f>BJ278*(BO278+BP278)/1000</f>
        <v>0</v>
      </c>
      <c r="AA278">
        <f>0.61365*exp(17.502*BQ278/(240.97+BQ278))</f>
        <v>0</v>
      </c>
      <c r="AB278">
        <f>(X278-BJ278*(BO278+BP278)/1000)</f>
        <v>0</v>
      </c>
      <c r="AC278">
        <f>(-J278*44100)</f>
        <v>0</v>
      </c>
      <c r="AD278">
        <f>2*29.3*R278*0.92*(BQ278-W278)</f>
        <v>0</v>
      </c>
      <c r="AE278">
        <f>2*0.95*5.67E-8*(((BQ278+$B$7)+273)^4-(W278+273)^4)</f>
        <v>0</v>
      </c>
      <c r="AF278">
        <f>U278+AE278+AC278+AD278</f>
        <v>0</v>
      </c>
      <c r="AG278">
        <f>BN278*AU278*(BI278-BH278*(1000-AU278*BK278)/(1000-AU278*BJ278))/(100*BB278)</f>
        <v>0</v>
      </c>
      <c r="AH278">
        <f>1000*BN278*AU278*(BJ278-BK278)/(100*BB278*(1000-AU278*BJ278))</f>
        <v>0</v>
      </c>
      <c r="AI278">
        <f>(AJ278 - AK278 - BO278*1E3/(8.314*(BQ278+273.15)) * AM278/BN278 * AL278) * BN278/(100*BB278) * (1000 - BK278)/1000</f>
        <v>0</v>
      </c>
      <c r="AJ278">
        <v>1152.866544702173</v>
      </c>
      <c r="AK278">
        <v>1131.149939393939</v>
      </c>
      <c r="AL278">
        <v>3.39836623763942</v>
      </c>
      <c r="AM278">
        <v>63.74903472312772</v>
      </c>
      <c r="AN278">
        <f>(AP278 - AO278 + BO278*1E3/(8.314*(BQ278+273.15)) * AR278/BN278 * AQ278) * BN278/(100*BB278) * 1000/(1000 - AP278)</f>
        <v>0</v>
      </c>
      <c r="AO278">
        <v>9.031738310156483</v>
      </c>
      <c r="AP278">
        <v>9.356902060606057</v>
      </c>
      <c r="AQ278">
        <v>3.368832522252736E-05</v>
      </c>
      <c r="AR278">
        <v>101.983239414424</v>
      </c>
      <c r="AS278">
        <v>2</v>
      </c>
      <c r="AT278">
        <v>0</v>
      </c>
      <c r="AU278">
        <f>IF(AS278*$H$13&gt;=AW278,1.0,(AW278/(AW278-AS278*$H$13)))</f>
        <v>0</v>
      </c>
      <c r="AV278">
        <f>(AU278-1)*100</f>
        <v>0</v>
      </c>
      <c r="AW278">
        <f>MAX(0,($B$13+$C$13*BV278)/(1+$D$13*BV278)*BO278/(BQ278+273)*$E$13)</f>
        <v>0</v>
      </c>
      <c r="AX278">
        <f>$B$11*BW278+$C$11*BX278+$F$11*CI278*(1-CL278)</f>
        <v>0</v>
      </c>
      <c r="AY278">
        <f>AX278*AZ278</f>
        <v>0</v>
      </c>
      <c r="AZ278">
        <f>($B$11*$D$9+$C$11*$D$9+$F$11*((CV278+CN278)/MAX(CV278+CN278+CW278, 0.1)*$I$9+CW278/MAX(CV278+CN278+CW278, 0.1)*$J$9))/($B$11+$C$11+$F$11)</f>
        <v>0</v>
      </c>
      <c r="BA278">
        <f>($B$11*$K$9+$C$11*$K$9+$F$11*((CV278+CN278)/MAX(CV278+CN278+CW278, 0.1)*$P$9+CW278/MAX(CV278+CN278+CW278, 0.1)*$Q$9))/($B$11+$C$11+$F$11)</f>
        <v>0</v>
      </c>
      <c r="BB278">
        <v>1.91</v>
      </c>
      <c r="BC278">
        <v>0.5</v>
      </c>
      <c r="BD278" t="s">
        <v>355</v>
      </c>
      <c r="BE278">
        <v>2</v>
      </c>
      <c r="BF278" t="b">
        <v>1</v>
      </c>
      <c r="BG278">
        <v>1679509947.214286</v>
      </c>
      <c r="BH278">
        <v>1096.138214285714</v>
      </c>
      <c r="BI278">
        <v>1126.061428571428</v>
      </c>
      <c r="BJ278">
        <v>9.354577857142857</v>
      </c>
      <c r="BK278">
        <v>9.012443571428571</v>
      </c>
      <c r="BL278">
        <v>1090.884642857143</v>
      </c>
      <c r="BM278">
        <v>9.276842500000001</v>
      </c>
      <c r="BN278">
        <v>500.0810714285714</v>
      </c>
      <c r="BO278">
        <v>90.11605000000002</v>
      </c>
      <c r="BP278">
        <v>0.09998892857142859</v>
      </c>
      <c r="BQ278">
        <v>19.000375</v>
      </c>
      <c r="BR278">
        <v>19.99516428571429</v>
      </c>
      <c r="BS278">
        <v>999.9000000000002</v>
      </c>
      <c r="BT278">
        <v>0</v>
      </c>
      <c r="BU278">
        <v>0</v>
      </c>
      <c r="BV278">
        <v>9993.793214285713</v>
      </c>
      <c r="BW278">
        <v>0</v>
      </c>
      <c r="BX278">
        <v>9.348190714285716</v>
      </c>
      <c r="BY278">
        <v>-29.92218571428572</v>
      </c>
      <c r="BZ278">
        <v>1106.489285714286</v>
      </c>
      <c r="CA278">
        <v>1136.301785714286</v>
      </c>
      <c r="CB278">
        <v>0.3421339642857142</v>
      </c>
      <c r="CC278">
        <v>1126.061428571428</v>
      </c>
      <c r="CD278">
        <v>9.012443571428571</v>
      </c>
      <c r="CE278">
        <v>0.8429975714285715</v>
      </c>
      <c r="CF278">
        <v>0.8121658214285715</v>
      </c>
      <c r="CG278">
        <v>4.452709642857143</v>
      </c>
      <c r="CH278">
        <v>3.9217175</v>
      </c>
      <c r="CI278">
        <v>1999.985714285714</v>
      </c>
      <c r="CJ278">
        <v>0.9800002500000001</v>
      </c>
      <c r="CK278">
        <v>0.019999575</v>
      </c>
      <c r="CL278">
        <v>0</v>
      </c>
      <c r="CM278">
        <v>2.061278571428571</v>
      </c>
      <c r="CN278">
        <v>0</v>
      </c>
      <c r="CO278">
        <v>3936.692142857143</v>
      </c>
      <c r="CP278">
        <v>17338.1</v>
      </c>
      <c r="CQ278">
        <v>38.31225</v>
      </c>
      <c r="CR278">
        <v>39.68725</v>
      </c>
      <c r="CS278">
        <v>38.73857142857143</v>
      </c>
      <c r="CT278">
        <v>37.42375</v>
      </c>
      <c r="CU278">
        <v>37.43275</v>
      </c>
      <c r="CV278">
        <v>1959.985714285714</v>
      </c>
      <c r="CW278">
        <v>40</v>
      </c>
      <c r="CX278">
        <v>0</v>
      </c>
      <c r="CY278">
        <v>1679509985.1</v>
      </c>
      <c r="CZ278">
        <v>0</v>
      </c>
      <c r="DA278">
        <v>0</v>
      </c>
      <c r="DB278" t="s">
        <v>356</v>
      </c>
      <c r="DC278">
        <v>1679454360.5</v>
      </c>
      <c r="DD278">
        <v>1679454360.5</v>
      </c>
      <c r="DE278">
        <v>0</v>
      </c>
      <c r="DF278">
        <v>-0.152</v>
      </c>
      <c r="DG278">
        <v>-0.046</v>
      </c>
      <c r="DH278">
        <v>3.296</v>
      </c>
      <c r="DI278">
        <v>0.35</v>
      </c>
      <c r="DJ278">
        <v>420</v>
      </c>
      <c r="DK278">
        <v>24</v>
      </c>
      <c r="DL278">
        <v>0.27</v>
      </c>
      <c r="DM278">
        <v>0.09</v>
      </c>
      <c r="DN278">
        <v>-29.9126268292683</v>
      </c>
      <c r="DO278">
        <v>-0.3694641114982516</v>
      </c>
      <c r="DP278">
        <v>0.09519623128528812</v>
      </c>
      <c r="DQ278">
        <v>0</v>
      </c>
      <c r="DR278">
        <v>0.3499105853658536</v>
      </c>
      <c r="DS278">
        <v>-0.1491163693379785</v>
      </c>
      <c r="DT278">
        <v>0.01818754792061492</v>
      </c>
      <c r="DU278">
        <v>0</v>
      </c>
      <c r="DV278">
        <v>0</v>
      </c>
      <c r="DW278">
        <v>2</v>
      </c>
      <c r="DX278" t="s">
        <v>397</v>
      </c>
      <c r="DY278">
        <v>2.98011</v>
      </c>
      <c r="DZ278">
        <v>2.7278</v>
      </c>
      <c r="EA278">
        <v>0.167702</v>
      </c>
      <c r="EB278">
        <v>0.17207</v>
      </c>
      <c r="EC278">
        <v>0.0539678</v>
      </c>
      <c r="ED278">
        <v>0.0530744</v>
      </c>
      <c r="EE278">
        <v>24995.9</v>
      </c>
      <c r="EF278">
        <v>24544.4</v>
      </c>
      <c r="EG278">
        <v>30559.1</v>
      </c>
      <c r="EH278">
        <v>29889.2</v>
      </c>
      <c r="EI278">
        <v>39911.3</v>
      </c>
      <c r="EJ278">
        <v>37284.5</v>
      </c>
      <c r="EK278">
        <v>46736</v>
      </c>
      <c r="EL278">
        <v>44445.2</v>
      </c>
      <c r="EM278">
        <v>1.88172</v>
      </c>
      <c r="EN278">
        <v>1.86057</v>
      </c>
      <c r="EO278">
        <v>0.0507347</v>
      </c>
      <c r="EP278">
        <v>0</v>
      </c>
      <c r="EQ278">
        <v>19.1657</v>
      </c>
      <c r="ER278">
        <v>999.9</v>
      </c>
      <c r="ES278">
        <v>34.3</v>
      </c>
      <c r="ET278">
        <v>30.4</v>
      </c>
      <c r="EU278">
        <v>16.5948</v>
      </c>
      <c r="EV278">
        <v>63.6612</v>
      </c>
      <c r="EW278">
        <v>23.3013</v>
      </c>
      <c r="EX278">
        <v>1</v>
      </c>
      <c r="EY278">
        <v>-0.0618902</v>
      </c>
      <c r="EZ278">
        <v>5.06207</v>
      </c>
      <c r="FA278">
        <v>20.1329</v>
      </c>
      <c r="FB278">
        <v>5.22852</v>
      </c>
      <c r="FC278">
        <v>11.9722</v>
      </c>
      <c r="FD278">
        <v>4.97095</v>
      </c>
      <c r="FE278">
        <v>3.2891</v>
      </c>
      <c r="FF278">
        <v>9999</v>
      </c>
      <c r="FG278">
        <v>9999</v>
      </c>
      <c r="FH278">
        <v>9999</v>
      </c>
      <c r="FI278">
        <v>999.9</v>
      </c>
      <c r="FJ278">
        <v>4.97293</v>
      </c>
      <c r="FK278">
        <v>1.87709</v>
      </c>
      <c r="FL278">
        <v>1.87517</v>
      </c>
      <c r="FM278">
        <v>1.878</v>
      </c>
      <c r="FN278">
        <v>1.87469</v>
      </c>
      <c r="FO278">
        <v>1.87835</v>
      </c>
      <c r="FP278">
        <v>1.87537</v>
      </c>
      <c r="FQ278">
        <v>1.87654</v>
      </c>
      <c r="FR278">
        <v>0</v>
      </c>
      <c r="FS278">
        <v>0</v>
      </c>
      <c r="FT278">
        <v>0</v>
      </c>
      <c r="FU278">
        <v>0</v>
      </c>
      <c r="FV278" t="s">
        <v>358</v>
      </c>
      <c r="FW278" t="s">
        <v>359</v>
      </c>
      <c r="FX278" t="s">
        <v>360</v>
      </c>
      <c r="FY278" t="s">
        <v>360</v>
      </c>
      <c r="FZ278" t="s">
        <v>360</v>
      </c>
      <c r="GA278" t="s">
        <v>360</v>
      </c>
      <c r="GB278">
        <v>0</v>
      </c>
      <c r="GC278">
        <v>100</v>
      </c>
      <c r="GD278">
        <v>100</v>
      </c>
      <c r="GE278">
        <v>5.31</v>
      </c>
      <c r="GF278">
        <v>0.07779999999999999</v>
      </c>
      <c r="GG278">
        <v>1.972114183739502</v>
      </c>
      <c r="GH278">
        <v>0.004449671774874308</v>
      </c>
      <c r="GI278">
        <v>-1.829466635312074E-06</v>
      </c>
      <c r="GJ278">
        <v>4.661545964856727E-10</v>
      </c>
      <c r="GK278">
        <v>0.005649818396270764</v>
      </c>
      <c r="GL278">
        <v>0.003047750899037379</v>
      </c>
      <c r="GM278">
        <v>0.0005145890388989142</v>
      </c>
      <c r="GN278">
        <v>-5.930110997495773E-07</v>
      </c>
      <c r="GO278">
        <v>0</v>
      </c>
      <c r="GP278">
        <v>2134</v>
      </c>
      <c r="GQ278">
        <v>1</v>
      </c>
      <c r="GR278">
        <v>23</v>
      </c>
      <c r="GS278">
        <v>926.6</v>
      </c>
      <c r="GT278">
        <v>926.6</v>
      </c>
      <c r="GU278">
        <v>2.49634</v>
      </c>
      <c r="GV278">
        <v>2.54517</v>
      </c>
      <c r="GW278">
        <v>1.39893</v>
      </c>
      <c r="GX278">
        <v>2.34009</v>
      </c>
      <c r="GY278">
        <v>1.44897</v>
      </c>
      <c r="GZ278">
        <v>2.3877</v>
      </c>
      <c r="HA278">
        <v>36.4814</v>
      </c>
      <c r="HB278">
        <v>23.9999</v>
      </c>
      <c r="HC278">
        <v>18</v>
      </c>
      <c r="HD278">
        <v>490.138</v>
      </c>
      <c r="HE278">
        <v>448.157</v>
      </c>
      <c r="HF278">
        <v>13.5497</v>
      </c>
      <c r="HG278">
        <v>26.009</v>
      </c>
      <c r="HH278">
        <v>30.0001</v>
      </c>
      <c r="HI278">
        <v>25.8955</v>
      </c>
      <c r="HJ278">
        <v>25.9753</v>
      </c>
      <c r="HK278">
        <v>49.9736</v>
      </c>
      <c r="HL278">
        <v>42.2681</v>
      </c>
      <c r="HM278">
        <v>45.8932</v>
      </c>
      <c r="HN278">
        <v>13.5168</v>
      </c>
      <c r="HO278">
        <v>1170.12</v>
      </c>
      <c r="HP278">
        <v>9.09071</v>
      </c>
      <c r="HQ278">
        <v>101.011</v>
      </c>
      <c r="HR278">
        <v>102.202</v>
      </c>
    </row>
    <row r="279" spans="1:226">
      <c r="A279">
        <v>263</v>
      </c>
      <c r="B279">
        <v>1679509960</v>
      </c>
      <c r="C279">
        <v>4703.900000095367</v>
      </c>
      <c r="D279" t="s">
        <v>886</v>
      </c>
      <c r="E279" t="s">
        <v>887</v>
      </c>
      <c r="F279">
        <v>5</v>
      </c>
      <c r="G279" t="s">
        <v>353</v>
      </c>
      <c r="H279" t="s">
        <v>747</v>
      </c>
      <c r="I279">
        <v>1679509952.5</v>
      </c>
      <c r="J279">
        <f>(K279)/1000</f>
        <v>0</v>
      </c>
      <c r="K279">
        <f>IF(BF279, AN279, AH279)</f>
        <v>0</v>
      </c>
      <c r="L279">
        <f>IF(BF279, AI279, AG279)</f>
        <v>0</v>
      </c>
      <c r="M279">
        <f>BH279 - IF(AU279&gt;1, L279*BB279*100.0/(AW279*BV279), 0)</f>
        <v>0</v>
      </c>
      <c r="N279">
        <f>((T279-J279/2)*M279-L279)/(T279+J279/2)</f>
        <v>0</v>
      </c>
      <c r="O279">
        <f>N279*(BO279+BP279)/1000.0</f>
        <v>0</v>
      </c>
      <c r="P279">
        <f>(BH279 - IF(AU279&gt;1, L279*BB279*100.0/(AW279*BV279), 0))*(BO279+BP279)/1000.0</f>
        <v>0</v>
      </c>
      <c r="Q279">
        <f>2.0/((1/S279-1/R279)+SIGN(S279)*SQRT((1/S279-1/R279)*(1/S279-1/R279) + 4*BC279/((BC279+1)*(BC279+1))*(2*1/S279*1/R279-1/R279*1/R279)))</f>
        <v>0</v>
      </c>
      <c r="R279">
        <f>IF(LEFT(BD279,1)&lt;&gt;"0",IF(LEFT(BD279,1)="1",3.0,BE279),$D$5+$E$5*(BV279*BO279/($K$5*1000))+$F$5*(BV279*BO279/($K$5*1000))*MAX(MIN(BB279,$J$5),$I$5)*MAX(MIN(BB279,$J$5),$I$5)+$G$5*MAX(MIN(BB279,$J$5),$I$5)*(BV279*BO279/($K$5*1000))+$H$5*(BV279*BO279/($K$5*1000))*(BV279*BO279/($K$5*1000)))</f>
        <v>0</v>
      </c>
      <c r="S279">
        <f>J279*(1000-(1000*0.61365*exp(17.502*W279/(240.97+W279))/(BO279+BP279)+BJ279)/2)/(1000*0.61365*exp(17.502*W279/(240.97+W279))/(BO279+BP279)-BJ279)</f>
        <v>0</v>
      </c>
      <c r="T279">
        <f>1/((BC279+1)/(Q279/1.6)+1/(R279/1.37)) + BC279/((BC279+1)/(Q279/1.6) + BC279/(R279/1.37))</f>
        <v>0</v>
      </c>
      <c r="U279">
        <f>(AX279*BA279)</f>
        <v>0</v>
      </c>
      <c r="V279">
        <f>(BQ279+(U279+2*0.95*5.67E-8*(((BQ279+$B$7)+273)^4-(BQ279+273)^4)-44100*J279)/(1.84*29.3*R279+8*0.95*5.67E-8*(BQ279+273)^3))</f>
        <v>0</v>
      </c>
      <c r="W279">
        <f>($C$7*BR279+$D$7*BS279+$E$7*V279)</f>
        <v>0</v>
      </c>
      <c r="X279">
        <f>0.61365*exp(17.502*W279/(240.97+W279))</f>
        <v>0</v>
      </c>
      <c r="Y279">
        <f>(Z279/AA279*100)</f>
        <v>0</v>
      </c>
      <c r="Z279">
        <f>BJ279*(BO279+BP279)/1000</f>
        <v>0</v>
      </c>
      <c r="AA279">
        <f>0.61365*exp(17.502*BQ279/(240.97+BQ279))</f>
        <v>0</v>
      </c>
      <c r="AB279">
        <f>(X279-BJ279*(BO279+BP279)/1000)</f>
        <v>0</v>
      </c>
      <c r="AC279">
        <f>(-J279*44100)</f>
        <v>0</v>
      </c>
      <c r="AD279">
        <f>2*29.3*R279*0.92*(BQ279-W279)</f>
        <v>0</v>
      </c>
      <c r="AE279">
        <f>2*0.95*5.67E-8*(((BQ279+$B$7)+273)^4-(W279+273)^4)</f>
        <v>0</v>
      </c>
      <c r="AF279">
        <f>U279+AE279+AC279+AD279</f>
        <v>0</v>
      </c>
      <c r="AG279">
        <f>BN279*AU279*(BI279-BH279*(1000-AU279*BK279)/(1000-AU279*BJ279))/(100*BB279)</f>
        <v>0</v>
      </c>
      <c r="AH279">
        <f>1000*BN279*AU279*(BJ279-BK279)/(100*BB279*(1000-AU279*BJ279))</f>
        <v>0</v>
      </c>
      <c r="AI279">
        <f>(AJ279 - AK279 - BO279*1E3/(8.314*(BQ279+273.15)) * AM279/BN279 * AL279) * BN279/(100*BB279) * (1000 - BK279)/1000</f>
        <v>0</v>
      </c>
      <c r="AJ279">
        <v>1169.606800032193</v>
      </c>
      <c r="AK279">
        <v>1147.909818181819</v>
      </c>
      <c r="AL279">
        <v>3.343926736392961</v>
      </c>
      <c r="AM279">
        <v>63.74903472312772</v>
      </c>
      <c r="AN279">
        <f>(AP279 - AO279 + BO279*1E3/(8.314*(BQ279+273.15)) * AR279/BN279 * AQ279) * BN279/(100*BB279) * 1000/(1000 - AP279)</f>
        <v>0</v>
      </c>
      <c r="AO279">
        <v>9.008218334567687</v>
      </c>
      <c r="AP279">
        <v>9.357242242424242</v>
      </c>
      <c r="AQ279">
        <v>-2.162022448763072E-06</v>
      </c>
      <c r="AR279">
        <v>101.983239414424</v>
      </c>
      <c r="AS279">
        <v>2</v>
      </c>
      <c r="AT279">
        <v>0</v>
      </c>
      <c r="AU279">
        <f>IF(AS279*$H$13&gt;=AW279,1.0,(AW279/(AW279-AS279*$H$13)))</f>
        <v>0</v>
      </c>
      <c r="AV279">
        <f>(AU279-1)*100</f>
        <v>0</v>
      </c>
      <c r="AW279">
        <f>MAX(0,($B$13+$C$13*BV279)/(1+$D$13*BV279)*BO279/(BQ279+273)*$E$13)</f>
        <v>0</v>
      </c>
      <c r="AX279">
        <f>$B$11*BW279+$C$11*BX279+$F$11*CI279*(1-CL279)</f>
        <v>0</v>
      </c>
      <c r="AY279">
        <f>AX279*AZ279</f>
        <v>0</v>
      </c>
      <c r="AZ279">
        <f>($B$11*$D$9+$C$11*$D$9+$F$11*((CV279+CN279)/MAX(CV279+CN279+CW279, 0.1)*$I$9+CW279/MAX(CV279+CN279+CW279, 0.1)*$J$9))/($B$11+$C$11+$F$11)</f>
        <v>0</v>
      </c>
      <c r="BA279">
        <f>($B$11*$K$9+$C$11*$K$9+$F$11*((CV279+CN279)/MAX(CV279+CN279+CW279, 0.1)*$P$9+CW279/MAX(CV279+CN279+CW279, 0.1)*$Q$9))/($B$11+$C$11+$F$11)</f>
        <v>0</v>
      </c>
      <c r="BB279">
        <v>1.91</v>
      </c>
      <c r="BC279">
        <v>0.5</v>
      </c>
      <c r="BD279" t="s">
        <v>355</v>
      </c>
      <c r="BE279">
        <v>2</v>
      </c>
      <c r="BF279" t="b">
        <v>1</v>
      </c>
      <c r="BG279">
        <v>1679509952.5</v>
      </c>
      <c r="BH279">
        <v>1113.825925925926</v>
      </c>
      <c r="BI279">
        <v>1143.769259259259</v>
      </c>
      <c r="BJ279">
        <v>9.355294814814815</v>
      </c>
      <c r="BK279">
        <v>9.012458518518518</v>
      </c>
      <c r="BL279">
        <v>1108.533333333333</v>
      </c>
      <c r="BM279">
        <v>9.27755</v>
      </c>
      <c r="BN279">
        <v>500.0595925925926</v>
      </c>
      <c r="BO279">
        <v>90.11463703703703</v>
      </c>
      <c r="BP279">
        <v>0.0999982888888889</v>
      </c>
      <c r="BQ279">
        <v>18.99911481481481</v>
      </c>
      <c r="BR279">
        <v>20.00227407407408</v>
      </c>
      <c r="BS279">
        <v>999.9000000000001</v>
      </c>
      <c r="BT279">
        <v>0</v>
      </c>
      <c r="BU279">
        <v>0</v>
      </c>
      <c r="BV279">
        <v>9996.063703703703</v>
      </c>
      <c r="BW279">
        <v>0</v>
      </c>
      <c r="BX279">
        <v>9.342337777777779</v>
      </c>
      <c r="BY279">
        <v>-29.94318518518519</v>
      </c>
      <c r="BZ279">
        <v>1124.344074074074</v>
      </c>
      <c r="CA279">
        <v>1154.170370370371</v>
      </c>
      <c r="CB279">
        <v>0.3428366296296296</v>
      </c>
      <c r="CC279">
        <v>1143.769259259259</v>
      </c>
      <c r="CD279">
        <v>9.012458518518518</v>
      </c>
      <c r="CE279">
        <v>0.843049037037037</v>
      </c>
      <c r="CF279">
        <v>0.8121543703703703</v>
      </c>
      <c r="CG279">
        <v>4.45358074074074</v>
      </c>
      <c r="CH279">
        <v>3.921515925925926</v>
      </c>
      <c r="CI279">
        <v>1999.989629629629</v>
      </c>
      <c r="CJ279">
        <v>0.9800002222222223</v>
      </c>
      <c r="CK279">
        <v>0.0199996037037037</v>
      </c>
      <c r="CL279">
        <v>0</v>
      </c>
      <c r="CM279">
        <v>2.0784</v>
      </c>
      <c r="CN279">
        <v>0</v>
      </c>
      <c r="CO279">
        <v>3936.224074074074</v>
      </c>
      <c r="CP279">
        <v>17338.13333333333</v>
      </c>
      <c r="CQ279">
        <v>38.24740740740741</v>
      </c>
      <c r="CR279">
        <v>39.64559259259259</v>
      </c>
      <c r="CS279">
        <v>38.70811111111111</v>
      </c>
      <c r="CT279">
        <v>37.38851851851852</v>
      </c>
      <c r="CU279">
        <v>37.40018518518519</v>
      </c>
      <c r="CV279">
        <v>1959.989629629629</v>
      </c>
      <c r="CW279">
        <v>40</v>
      </c>
      <c r="CX279">
        <v>0</v>
      </c>
      <c r="CY279">
        <v>1679509989.9</v>
      </c>
      <c r="CZ279">
        <v>0</v>
      </c>
      <c r="DA279">
        <v>0</v>
      </c>
      <c r="DB279" t="s">
        <v>356</v>
      </c>
      <c r="DC279">
        <v>1679454360.5</v>
      </c>
      <c r="DD279">
        <v>1679454360.5</v>
      </c>
      <c r="DE279">
        <v>0</v>
      </c>
      <c r="DF279">
        <v>-0.152</v>
      </c>
      <c r="DG279">
        <v>-0.046</v>
      </c>
      <c r="DH279">
        <v>3.296</v>
      </c>
      <c r="DI279">
        <v>0.35</v>
      </c>
      <c r="DJ279">
        <v>420</v>
      </c>
      <c r="DK279">
        <v>24</v>
      </c>
      <c r="DL279">
        <v>0.27</v>
      </c>
      <c r="DM279">
        <v>0.09</v>
      </c>
      <c r="DN279">
        <v>-29.91148292682927</v>
      </c>
      <c r="DO279">
        <v>-0.2924404181185279</v>
      </c>
      <c r="DP279">
        <v>0.09671363286361236</v>
      </c>
      <c r="DQ279">
        <v>0</v>
      </c>
      <c r="DR279">
        <v>0.3433998780487805</v>
      </c>
      <c r="DS279">
        <v>-0.03847480139372775</v>
      </c>
      <c r="DT279">
        <v>0.01381766732315627</v>
      </c>
      <c r="DU279">
        <v>1</v>
      </c>
      <c r="DV279">
        <v>1</v>
      </c>
      <c r="DW279">
        <v>2</v>
      </c>
      <c r="DX279" t="s">
        <v>357</v>
      </c>
      <c r="DY279">
        <v>2.98039</v>
      </c>
      <c r="DZ279">
        <v>2.72868</v>
      </c>
      <c r="EA279">
        <v>0.169243</v>
      </c>
      <c r="EB279">
        <v>0.173615</v>
      </c>
      <c r="EC279">
        <v>0.0539596</v>
      </c>
      <c r="ED279">
        <v>0.0529535</v>
      </c>
      <c r="EE279">
        <v>24949.9</v>
      </c>
      <c r="EF279">
        <v>24498.3</v>
      </c>
      <c r="EG279">
        <v>30559.3</v>
      </c>
      <c r="EH279">
        <v>29888.8</v>
      </c>
      <c r="EI279">
        <v>39912.2</v>
      </c>
      <c r="EJ279">
        <v>37288.8</v>
      </c>
      <c r="EK279">
        <v>46736.5</v>
      </c>
      <c r="EL279">
        <v>44444.4</v>
      </c>
      <c r="EM279">
        <v>1.882</v>
      </c>
      <c r="EN279">
        <v>1.86033</v>
      </c>
      <c r="EO279">
        <v>0.050392</v>
      </c>
      <c r="EP279">
        <v>0</v>
      </c>
      <c r="EQ279">
        <v>19.165</v>
      </c>
      <c r="ER279">
        <v>999.9</v>
      </c>
      <c r="ES279">
        <v>34.3</v>
      </c>
      <c r="ET279">
        <v>30.4</v>
      </c>
      <c r="EU279">
        <v>16.5933</v>
      </c>
      <c r="EV279">
        <v>63.7912</v>
      </c>
      <c r="EW279">
        <v>23.6138</v>
      </c>
      <c r="EX279">
        <v>1</v>
      </c>
      <c r="EY279">
        <v>-0.0612093</v>
      </c>
      <c r="EZ279">
        <v>5.11368</v>
      </c>
      <c r="FA279">
        <v>20.1321</v>
      </c>
      <c r="FB279">
        <v>5.23002</v>
      </c>
      <c r="FC279">
        <v>11.9727</v>
      </c>
      <c r="FD279">
        <v>4.97115</v>
      </c>
      <c r="FE279">
        <v>3.2895</v>
      </c>
      <c r="FF279">
        <v>9999</v>
      </c>
      <c r="FG279">
        <v>9999</v>
      </c>
      <c r="FH279">
        <v>9999</v>
      </c>
      <c r="FI279">
        <v>999.9</v>
      </c>
      <c r="FJ279">
        <v>4.97291</v>
      </c>
      <c r="FK279">
        <v>1.87711</v>
      </c>
      <c r="FL279">
        <v>1.87516</v>
      </c>
      <c r="FM279">
        <v>1.87802</v>
      </c>
      <c r="FN279">
        <v>1.87469</v>
      </c>
      <c r="FO279">
        <v>1.87836</v>
      </c>
      <c r="FP279">
        <v>1.87543</v>
      </c>
      <c r="FQ279">
        <v>1.87653</v>
      </c>
      <c r="FR279">
        <v>0</v>
      </c>
      <c r="FS279">
        <v>0</v>
      </c>
      <c r="FT279">
        <v>0</v>
      </c>
      <c r="FU279">
        <v>0</v>
      </c>
      <c r="FV279" t="s">
        <v>358</v>
      </c>
      <c r="FW279" t="s">
        <v>359</v>
      </c>
      <c r="FX279" t="s">
        <v>360</v>
      </c>
      <c r="FY279" t="s">
        <v>360</v>
      </c>
      <c r="FZ279" t="s">
        <v>360</v>
      </c>
      <c r="GA279" t="s">
        <v>360</v>
      </c>
      <c r="GB279">
        <v>0</v>
      </c>
      <c r="GC279">
        <v>100</v>
      </c>
      <c r="GD279">
        <v>100</v>
      </c>
      <c r="GE279">
        <v>5.35</v>
      </c>
      <c r="GF279">
        <v>0.07770000000000001</v>
      </c>
      <c r="GG279">
        <v>1.972114183739502</v>
      </c>
      <c r="GH279">
        <v>0.004449671774874308</v>
      </c>
      <c r="GI279">
        <v>-1.829466635312074E-06</v>
      </c>
      <c r="GJ279">
        <v>4.661545964856727E-10</v>
      </c>
      <c r="GK279">
        <v>0.005649818396270764</v>
      </c>
      <c r="GL279">
        <v>0.003047750899037379</v>
      </c>
      <c r="GM279">
        <v>0.0005145890388989142</v>
      </c>
      <c r="GN279">
        <v>-5.930110997495773E-07</v>
      </c>
      <c r="GO279">
        <v>0</v>
      </c>
      <c r="GP279">
        <v>2134</v>
      </c>
      <c r="GQ279">
        <v>1</v>
      </c>
      <c r="GR279">
        <v>23</v>
      </c>
      <c r="GS279">
        <v>926.7</v>
      </c>
      <c r="GT279">
        <v>926.7</v>
      </c>
      <c r="GU279">
        <v>2.52686</v>
      </c>
      <c r="GV279">
        <v>2.53784</v>
      </c>
      <c r="GW279">
        <v>1.39893</v>
      </c>
      <c r="GX279">
        <v>2.34009</v>
      </c>
      <c r="GY279">
        <v>1.44897</v>
      </c>
      <c r="GZ279">
        <v>2.46094</v>
      </c>
      <c r="HA279">
        <v>36.5051</v>
      </c>
      <c r="HB279">
        <v>24.0087</v>
      </c>
      <c r="HC279">
        <v>18</v>
      </c>
      <c r="HD279">
        <v>490.28</v>
      </c>
      <c r="HE279">
        <v>447.99</v>
      </c>
      <c r="HF279">
        <v>13.5242</v>
      </c>
      <c r="HG279">
        <v>26.0085</v>
      </c>
      <c r="HH279">
        <v>30.0003</v>
      </c>
      <c r="HI279">
        <v>25.8944</v>
      </c>
      <c r="HJ279">
        <v>25.9737</v>
      </c>
      <c r="HK279">
        <v>50.5732</v>
      </c>
      <c r="HL279">
        <v>41.9715</v>
      </c>
      <c r="HM279">
        <v>45.8932</v>
      </c>
      <c r="HN279">
        <v>13.5118</v>
      </c>
      <c r="HO279">
        <v>1190.16</v>
      </c>
      <c r="HP279">
        <v>9.100199999999999</v>
      </c>
      <c r="HQ279">
        <v>101.012</v>
      </c>
      <c r="HR279">
        <v>102.201</v>
      </c>
    </row>
    <row r="280" spans="1:226">
      <c r="A280">
        <v>264</v>
      </c>
      <c r="B280">
        <v>1679509965</v>
      </c>
      <c r="C280">
        <v>4708.900000095367</v>
      </c>
      <c r="D280" t="s">
        <v>888</v>
      </c>
      <c r="E280" t="s">
        <v>889</v>
      </c>
      <c r="F280">
        <v>5</v>
      </c>
      <c r="G280" t="s">
        <v>353</v>
      </c>
      <c r="H280" t="s">
        <v>747</v>
      </c>
      <c r="I280">
        <v>1679509957.214286</v>
      </c>
      <c r="J280">
        <f>(K280)/1000</f>
        <v>0</v>
      </c>
      <c r="K280">
        <f>IF(BF280, AN280, AH280)</f>
        <v>0</v>
      </c>
      <c r="L280">
        <f>IF(BF280, AI280, AG280)</f>
        <v>0</v>
      </c>
      <c r="M280">
        <f>BH280 - IF(AU280&gt;1, L280*BB280*100.0/(AW280*BV280), 0)</f>
        <v>0</v>
      </c>
      <c r="N280">
        <f>((T280-J280/2)*M280-L280)/(T280+J280/2)</f>
        <v>0</v>
      </c>
      <c r="O280">
        <f>N280*(BO280+BP280)/1000.0</f>
        <v>0</v>
      </c>
      <c r="P280">
        <f>(BH280 - IF(AU280&gt;1, L280*BB280*100.0/(AW280*BV280), 0))*(BO280+BP280)/1000.0</f>
        <v>0</v>
      </c>
      <c r="Q280">
        <f>2.0/((1/S280-1/R280)+SIGN(S280)*SQRT((1/S280-1/R280)*(1/S280-1/R280) + 4*BC280/((BC280+1)*(BC280+1))*(2*1/S280*1/R280-1/R280*1/R280)))</f>
        <v>0</v>
      </c>
      <c r="R280">
        <f>IF(LEFT(BD280,1)&lt;&gt;"0",IF(LEFT(BD280,1)="1",3.0,BE280),$D$5+$E$5*(BV280*BO280/($K$5*1000))+$F$5*(BV280*BO280/($K$5*1000))*MAX(MIN(BB280,$J$5),$I$5)*MAX(MIN(BB280,$J$5),$I$5)+$G$5*MAX(MIN(BB280,$J$5),$I$5)*(BV280*BO280/($K$5*1000))+$H$5*(BV280*BO280/($K$5*1000))*(BV280*BO280/($K$5*1000)))</f>
        <v>0</v>
      </c>
      <c r="S280">
        <f>J280*(1000-(1000*0.61365*exp(17.502*W280/(240.97+W280))/(BO280+BP280)+BJ280)/2)/(1000*0.61365*exp(17.502*W280/(240.97+W280))/(BO280+BP280)-BJ280)</f>
        <v>0</v>
      </c>
      <c r="T280">
        <f>1/((BC280+1)/(Q280/1.6)+1/(R280/1.37)) + BC280/((BC280+1)/(Q280/1.6) + BC280/(R280/1.37))</f>
        <v>0</v>
      </c>
      <c r="U280">
        <f>(AX280*BA280)</f>
        <v>0</v>
      </c>
      <c r="V280">
        <f>(BQ280+(U280+2*0.95*5.67E-8*(((BQ280+$B$7)+273)^4-(BQ280+273)^4)-44100*J280)/(1.84*29.3*R280+8*0.95*5.67E-8*(BQ280+273)^3))</f>
        <v>0</v>
      </c>
      <c r="W280">
        <f>($C$7*BR280+$D$7*BS280+$E$7*V280)</f>
        <v>0</v>
      </c>
      <c r="X280">
        <f>0.61365*exp(17.502*W280/(240.97+W280))</f>
        <v>0</v>
      </c>
      <c r="Y280">
        <f>(Z280/AA280*100)</f>
        <v>0</v>
      </c>
      <c r="Z280">
        <f>BJ280*(BO280+BP280)/1000</f>
        <v>0</v>
      </c>
      <c r="AA280">
        <f>0.61365*exp(17.502*BQ280/(240.97+BQ280))</f>
        <v>0</v>
      </c>
      <c r="AB280">
        <f>(X280-BJ280*(BO280+BP280)/1000)</f>
        <v>0</v>
      </c>
      <c r="AC280">
        <f>(-J280*44100)</f>
        <v>0</v>
      </c>
      <c r="AD280">
        <f>2*29.3*R280*0.92*(BQ280-W280)</f>
        <v>0</v>
      </c>
      <c r="AE280">
        <f>2*0.95*5.67E-8*(((BQ280+$B$7)+273)^4-(W280+273)^4)</f>
        <v>0</v>
      </c>
      <c r="AF280">
        <f>U280+AE280+AC280+AD280</f>
        <v>0</v>
      </c>
      <c r="AG280">
        <f>BN280*AU280*(BI280-BH280*(1000-AU280*BK280)/(1000-AU280*BJ280))/(100*BB280)</f>
        <v>0</v>
      </c>
      <c r="AH280">
        <f>1000*BN280*AU280*(BJ280-BK280)/(100*BB280*(1000-AU280*BJ280))</f>
        <v>0</v>
      </c>
      <c r="AI280">
        <f>(AJ280 - AK280 - BO280*1E3/(8.314*(BQ280+273.15)) * AM280/BN280 * AL280) * BN280/(100*BB280) * (1000 - BK280)/1000</f>
        <v>0</v>
      </c>
      <c r="AJ280">
        <v>1186.584042886745</v>
      </c>
      <c r="AK280">
        <v>1164.780060606061</v>
      </c>
      <c r="AL280">
        <v>3.37108420491046</v>
      </c>
      <c r="AM280">
        <v>63.74903472312772</v>
      </c>
      <c r="AN280">
        <f>(AP280 - AO280 + BO280*1E3/(8.314*(BQ280+273.15)) * AR280/BN280 * AQ280) * BN280/(100*BB280) * 1000/(1000 - AP280)</f>
        <v>0</v>
      </c>
      <c r="AO280">
        <v>9.021545125269839</v>
      </c>
      <c r="AP280">
        <v>9.35308327272727</v>
      </c>
      <c r="AQ280">
        <v>-1.073864816793215E-05</v>
      </c>
      <c r="AR280">
        <v>101.983239414424</v>
      </c>
      <c r="AS280">
        <v>2</v>
      </c>
      <c r="AT280">
        <v>0</v>
      </c>
      <c r="AU280">
        <f>IF(AS280*$H$13&gt;=AW280,1.0,(AW280/(AW280-AS280*$H$13)))</f>
        <v>0</v>
      </c>
      <c r="AV280">
        <f>(AU280-1)*100</f>
        <v>0</v>
      </c>
      <c r="AW280">
        <f>MAX(0,($B$13+$C$13*BV280)/(1+$D$13*BV280)*BO280/(BQ280+273)*$E$13)</f>
        <v>0</v>
      </c>
      <c r="AX280">
        <f>$B$11*BW280+$C$11*BX280+$F$11*CI280*(1-CL280)</f>
        <v>0</v>
      </c>
      <c r="AY280">
        <f>AX280*AZ280</f>
        <v>0</v>
      </c>
      <c r="AZ280">
        <f>($B$11*$D$9+$C$11*$D$9+$F$11*((CV280+CN280)/MAX(CV280+CN280+CW280, 0.1)*$I$9+CW280/MAX(CV280+CN280+CW280, 0.1)*$J$9))/($B$11+$C$11+$F$11)</f>
        <v>0</v>
      </c>
      <c r="BA280">
        <f>($B$11*$K$9+$C$11*$K$9+$F$11*((CV280+CN280)/MAX(CV280+CN280+CW280, 0.1)*$P$9+CW280/MAX(CV280+CN280+CW280, 0.1)*$Q$9))/($B$11+$C$11+$F$11)</f>
        <v>0</v>
      </c>
      <c r="BB280">
        <v>1.91</v>
      </c>
      <c r="BC280">
        <v>0.5</v>
      </c>
      <c r="BD280" t="s">
        <v>355</v>
      </c>
      <c r="BE280">
        <v>2</v>
      </c>
      <c r="BF280" t="b">
        <v>1</v>
      </c>
      <c r="BG280">
        <v>1679509957.214286</v>
      </c>
      <c r="BH280">
        <v>1129.576428571429</v>
      </c>
      <c r="BI280">
        <v>1159.519285714286</v>
      </c>
      <c r="BJ280">
        <v>9.354856785714288</v>
      </c>
      <c r="BK280">
        <v>9.019511428571429</v>
      </c>
      <c r="BL280">
        <v>1124.250714285714</v>
      </c>
      <c r="BM280">
        <v>9.277118214285716</v>
      </c>
      <c r="BN280">
        <v>500.0671785714286</v>
      </c>
      <c r="BO280">
        <v>90.11216428571427</v>
      </c>
      <c r="BP280">
        <v>0.1000514321428571</v>
      </c>
      <c r="BQ280">
        <v>18.99788928571428</v>
      </c>
      <c r="BR280">
        <v>20.00087142857143</v>
      </c>
      <c r="BS280">
        <v>999.9000000000002</v>
      </c>
      <c r="BT280">
        <v>0</v>
      </c>
      <c r="BU280">
        <v>0</v>
      </c>
      <c r="BV280">
        <v>9995.266428571427</v>
      </c>
      <c r="BW280">
        <v>0</v>
      </c>
      <c r="BX280">
        <v>9.333754285714287</v>
      </c>
      <c r="BY280">
        <v>-29.94333571428572</v>
      </c>
      <c r="BZ280">
        <v>1140.242142857143</v>
      </c>
      <c r="CA280">
        <v>1170.072142857143</v>
      </c>
      <c r="CB280">
        <v>0.3353457857142856</v>
      </c>
      <c r="CC280">
        <v>1159.519285714286</v>
      </c>
      <c r="CD280">
        <v>9.019511428571429</v>
      </c>
      <c r="CE280">
        <v>0.8429864642857142</v>
      </c>
      <c r="CF280">
        <v>0.8127676428571429</v>
      </c>
      <c r="CG280">
        <v>4.452520000000001</v>
      </c>
      <c r="CH280">
        <v>3.932259285714285</v>
      </c>
      <c r="CI280">
        <v>2000.018214285714</v>
      </c>
      <c r="CJ280">
        <v>0.9800001428571429</v>
      </c>
      <c r="CK280">
        <v>0.01999968571428571</v>
      </c>
      <c r="CL280">
        <v>0</v>
      </c>
      <c r="CM280">
        <v>2.049285714285714</v>
      </c>
      <c r="CN280">
        <v>0</v>
      </c>
      <c r="CO280">
        <v>3935.832142857143</v>
      </c>
      <c r="CP280">
        <v>17338.36428571429</v>
      </c>
      <c r="CQ280">
        <v>38.26978571428571</v>
      </c>
      <c r="CR280">
        <v>39.60689285714285</v>
      </c>
      <c r="CS280">
        <v>38.65603571428571</v>
      </c>
      <c r="CT280">
        <v>37.35678571428571</v>
      </c>
      <c r="CU280">
        <v>37.36589285714285</v>
      </c>
      <c r="CV280">
        <v>1960.017857142857</v>
      </c>
      <c r="CW280">
        <v>40.00035714285714</v>
      </c>
      <c r="CX280">
        <v>0</v>
      </c>
      <c r="CY280">
        <v>1679509995.3</v>
      </c>
      <c r="CZ280">
        <v>0</v>
      </c>
      <c r="DA280">
        <v>0</v>
      </c>
      <c r="DB280" t="s">
        <v>356</v>
      </c>
      <c r="DC280">
        <v>1679454360.5</v>
      </c>
      <c r="DD280">
        <v>1679454360.5</v>
      </c>
      <c r="DE280">
        <v>0</v>
      </c>
      <c r="DF280">
        <v>-0.152</v>
      </c>
      <c r="DG280">
        <v>-0.046</v>
      </c>
      <c r="DH280">
        <v>3.296</v>
      </c>
      <c r="DI280">
        <v>0.35</v>
      </c>
      <c r="DJ280">
        <v>420</v>
      </c>
      <c r="DK280">
        <v>24</v>
      </c>
      <c r="DL280">
        <v>0.27</v>
      </c>
      <c r="DM280">
        <v>0.09</v>
      </c>
      <c r="DN280">
        <v>-29.9573512195122</v>
      </c>
      <c r="DO280">
        <v>0.007703832752614683</v>
      </c>
      <c r="DP280">
        <v>0.07083629399745088</v>
      </c>
      <c r="DQ280">
        <v>1</v>
      </c>
      <c r="DR280">
        <v>0.3417383414634146</v>
      </c>
      <c r="DS280">
        <v>-0.03364777003484319</v>
      </c>
      <c r="DT280">
        <v>0.01381587647989779</v>
      </c>
      <c r="DU280">
        <v>1</v>
      </c>
      <c r="DV280">
        <v>2</v>
      </c>
      <c r="DW280">
        <v>2</v>
      </c>
      <c r="DX280" t="s">
        <v>438</v>
      </c>
      <c r="DY280">
        <v>2.98029</v>
      </c>
      <c r="DZ280">
        <v>2.72839</v>
      </c>
      <c r="EA280">
        <v>0.170791</v>
      </c>
      <c r="EB280">
        <v>0.175148</v>
      </c>
      <c r="EC280">
        <v>0.0539509</v>
      </c>
      <c r="ED280">
        <v>0.0530767</v>
      </c>
      <c r="EE280">
        <v>24903.1</v>
      </c>
      <c r="EF280">
        <v>24453.2</v>
      </c>
      <c r="EG280">
        <v>30558.9</v>
      </c>
      <c r="EH280">
        <v>29889.2</v>
      </c>
      <c r="EI280">
        <v>39911.9</v>
      </c>
      <c r="EJ280">
        <v>37284.4</v>
      </c>
      <c r="EK280">
        <v>46735.6</v>
      </c>
      <c r="EL280">
        <v>44444.9</v>
      </c>
      <c r="EM280">
        <v>1.88155</v>
      </c>
      <c r="EN280">
        <v>1.86042</v>
      </c>
      <c r="EO280">
        <v>0.0495538</v>
      </c>
      <c r="EP280">
        <v>0</v>
      </c>
      <c r="EQ280">
        <v>19.1633</v>
      </c>
      <c r="ER280">
        <v>999.9</v>
      </c>
      <c r="ES280">
        <v>34.3</v>
      </c>
      <c r="ET280">
        <v>30.4</v>
      </c>
      <c r="EU280">
        <v>16.5925</v>
      </c>
      <c r="EV280">
        <v>63.7112</v>
      </c>
      <c r="EW280">
        <v>23.6779</v>
      </c>
      <c r="EX280">
        <v>1</v>
      </c>
      <c r="EY280">
        <v>-0.0613364</v>
      </c>
      <c r="EZ280">
        <v>5.08315</v>
      </c>
      <c r="FA280">
        <v>20.133</v>
      </c>
      <c r="FB280">
        <v>5.22972</v>
      </c>
      <c r="FC280">
        <v>11.9734</v>
      </c>
      <c r="FD280">
        <v>4.97155</v>
      </c>
      <c r="FE280">
        <v>3.2895</v>
      </c>
      <c r="FF280">
        <v>9999</v>
      </c>
      <c r="FG280">
        <v>9999</v>
      </c>
      <c r="FH280">
        <v>9999</v>
      </c>
      <c r="FI280">
        <v>999.9</v>
      </c>
      <c r="FJ280">
        <v>4.97291</v>
      </c>
      <c r="FK280">
        <v>1.87707</v>
      </c>
      <c r="FL280">
        <v>1.87516</v>
      </c>
      <c r="FM280">
        <v>1.878</v>
      </c>
      <c r="FN280">
        <v>1.87469</v>
      </c>
      <c r="FO280">
        <v>1.87836</v>
      </c>
      <c r="FP280">
        <v>1.8754</v>
      </c>
      <c r="FQ280">
        <v>1.87653</v>
      </c>
      <c r="FR280">
        <v>0</v>
      </c>
      <c r="FS280">
        <v>0</v>
      </c>
      <c r="FT280">
        <v>0</v>
      </c>
      <c r="FU280">
        <v>0</v>
      </c>
      <c r="FV280" t="s">
        <v>358</v>
      </c>
      <c r="FW280" t="s">
        <v>359</v>
      </c>
      <c r="FX280" t="s">
        <v>360</v>
      </c>
      <c r="FY280" t="s">
        <v>360</v>
      </c>
      <c r="FZ280" t="s">
        <v>360</v>
      </c>
      <c r="GA280" t="s">
        <v>360</v>
      </c>
      <c r="GB280">
        <v>0</v>
      </c>
      <c r="GC280">
        <v>100</v>
      </c>
      <c r="GD280">
        <v>100</v>
      </c>
      <c r="GE280">
        <v>5.38</v>
      </c>
      <c r="GF280">
        <v>0.07770000000000001</v>
      </c>
      <c r="GG280">
        <v>1.972114183739502</v>
      </c>
      <c r="GH280">
        <v>0.004449671774874308</v>
      </c>
      <c r="GI280">
        <v>-1.829466635312074E-06</v>
      </c>
      <c r="GJ280">
        <v>4.661545964856727E-10</v>
      </c>
      <c r="GK280">
        <v>0.005649818396270764</v>
      </c>
      <c r="GL280">
        <v>0.003047750899037379</v>
      </c>
      <c r="GM280">
        <v>0.0005145890388989142</v>
      </c>
      <c r="GN280">
        <v>-5.930110997495773E-07</v>
      </c>
      <c r="GO280">
        <v>0</v>
      </c>
      <c r="GP280">
        <v>2134</v>
      </c>
      <c r="GQ280">
        <v>1</v>
      </c>
      <c r="GR280">
        <v>23</v>
      </c>
      <c r="GS280">
        <v>926.7</v>
      </c>
      <c r="GT280">
        <v>926.7</v>
      </c>
      <c r="GU280">
        <v>2.55127</v>
      </c>
      <c r="GV280">
        <v>2.5293</v>
      </c>
      <c r="GW280">
        <v>1.39893</v>
      </c>
      <c r="GX280">
        <v>2.34009</v>
      </c>
      <c r="GY280">
        <v>1.44897</v>
      </c>
      <c r="GZ280">
        <v>2.50732</v>
      </c>
      <c r="HA280">
        <v>36.5051</v>
      </c>
      <c r="HB280">
        <v>24.0262</v>
      </c>
      <c r="HC280">
        <v>18</v>
      </c>
      <c r="HD280">
        <v>490.034</v>
      </c>
      <c r="HE280">
        <v>448.046</v>
      </c>
      <c r="HF280">
        <v>13.5128</v>
      </c>
      <c r="HG280">
        <v>26.0068</v>
      </c>
      <c r="HH280">
        <v>30.0001</v>
      </c>
      <c r="HI280">
        <v>25.8944</v>
      </c>
      <c r="HJ280">
        <v>25.9731</v>
      </c>
      <c r="HK280">
        <v>51.1151</v>
      </c>
      <c r="HL280">
        <v>41.9715</v>
      </c>
      <c r="HM280">
        <v>45.511</v>
      </c>
      <c r="HN280">
        <v>13.5162</v>
      </c>
      <c r="HO280">
        <v>1203.52</v>
      </c>
      <c r="HP280">
        <v>9.104609999999999</v>
      </c>
      <c r="HQ280">
        <v>101.01</v>
      </c>
      <c r="HR280">
        <v>102.202</v>
      </c>
    </row>
    <row r="281" spans="1:226">
      <c r="A281">
        <v>265</v>
      </c>
      <c r="B281">
        <v>1679509970</v>
      </c>
      <c r="C281">
        <v>4713.900000095367</v>
      </c>
      <c r="D281" t="s">
        <v>890</v>
      </c>
      <c r="E281" t="s">
        <v>891</v>
      </c>
      <c r="F281">
        <v>5</v>
      </c>
      <c r="G281" t="s">
        <v>353</v>
      </c>
      <c r="H281" t="s">
        <v>747</v>
      </c>
      <c r="I281">
        <v>1679509962.5</v>
      </c>
      <c r="J281">
        <f>(K281)/1000</f>
        <v>0</v>
      </c>
      <c r="K281">
        <f>IF(BF281, AN281, AH281)</f>
        <v>0</v>
      </c>
      <c r="L281">
        <f>IF(BF281, AI281, AG281)</f>
        <v>0</v>
      </c>
      <c r="M281">
        <f>BH281 - IF(AU281&gt;1, L281*BB281*100.0/(AW281*BV281), 0)</f>
        <v>0</v>
      </c>
      <c r="N281">
        <f>((T281-J281/2)*M281-L281)/(T281+J281/2)</f>
        <v>0</v>
      </c>
      <c r="O281">
        <f>N281*(BO281+BP281)/1000.0</f>
        <v>0</v>
      </c>
      <c r="P281">
        <f>(BH281 - IF(AU281&gt;1, L281*BB281*100.0/(AW281*BV281), 0))*(BO281+BP281)/1000.0</f>
        <v>0</v>
      </c>
      <c r="Q281">
        <f>2.0/((1/S281-1/R281)+SIGN(S281)*SQRT((1/S281-1/R281)*(1/S281-1/R281) + 4*BC281/((BC281+1)*(BC281+1))*(2*1/S281*1/R281-1/R281*1/R281)))</f>
        <v>0</v>
      </c>
      <c r="R281">
        <f>IF(LEFT(BD281,1)&lt;&gt;"0",IF(LEFT(BD281,1)="1",3.0,BE281),$D$5+$E$5*(BV281*BO281/($K$5*1000))+$F$5*(BV281*BO281/($K$5*1000))*MAX(MIN(BB281,$J$5),$I$5)*MAX(MIN(BB281,$J$5),$I$5)+$G$5*MAX(MIN(BB281,$J$5),$I$5)*(BV281*BO281/($K$5*1000))+$H$5*(BV281*BO281/($K$5*1000))*(BV281*BO281/($K$5*1000)))</f>
        <v>0</v>
      </c>
      <c r="S281">
        <f>J281*(1000-(1000*0.61365*exp(17.502*W281/(240.97+W281))/(BO281+BP281)+BJ281)/2)/(1000*0.61365*exp(17.502*W281/(240.97+W281))/(BO281+BP281)-BJ281)</f>
        <v>0</v>
      </c>
      <c r="T281">
        <f>1/((BC281+1)/(Q281/1.6)+1/(R281/1.37)) + BC281/((BC281+1)/(Q281/1.6) + BC281/(R281/1.37))</f>
        <v>0</v>
      </c>
      <c r="U281">
        <f>(AX281*BA281)</f>
        <v>0</v>
      </c>
      <c r="V281">
        <f>(BQ281+(U281+2*0.95*5.67E-8*(((BQ281+$B$7)+273)^4-(BQ281+273)^4)-44100*J281)/(1.84*29.3*R281+8*0.95*5.67E-8*(BQ281+273)^3))</f>
        <v>0</v>
      </c>
      <c r="W281">
        <f>($C$7*BR281+$D$7*BS281+$E$7*V281)</f>
        <v>0</v>
      </c>
      <c r="X281">
        <f>0.61365*exp(17.502*W281/(240.97+W281))</f>
        <v>0</v>
      </c>
      <c r="Y281">
        <f>(Z281/AA281*100)</f>
        <v>0</v>
      </c>
      <c r="Z281">
        <f>BJ281*(BO281+BP281)/1000</f>
        <v>0</v>
      </c>
      <c r="AA281">
        <f>0.61365*exp(17.502*BQ281/(240.97+BQ281))</f>
        <v>0</v>
      </c>
      <c r="AB281">
        <f>(X281-BJ281*(BO281+BP281)/1000)</f>
        <v>0</v>
      </c>
      <c r="AC281">
        <f>(-J281*44100)</f>
        <v>0</v>
      </c>
      <c r="AD281">
        <f>2*29.3*R281*0.92*(BQ281-W281)</f>
        <v>0</v>
      </c>
      <c r="AE281">
        <f>2*0.95*5.67E-8*(((BQ281+$B$7)+273)^4-(W281+273)^4)</f>
        <v>0</v>
      </c>
      <c r="AF281">
        <f>U281+AE281+AC281+AD281</f>
        <v>0</v>
      </c>
      <c r="AG281">
        <f>BN281*AU281*(BI281-BH281*(1000-AU281*BK281)/(1000-AU281*BJ281))/(100*BB281)</f>
        <v>0</v>
      </c>
      <c r="AH281">
        <f>1000*BN281*AU281*(BJ281-BK281)/(100*BB281*(1000-AU281*BJ281))</f>
        <v>0</v>
      </c>
      <c r="AI281">
        <f>(AJ281 - AK281 - BO281*1E3/(8.314*(BQ281+273.15)) * AM281/BN281 * AL281) * BN281/(100*BB281) * (1000 - BK281)/1000</f>
        <v>0</v>
      </c>
      <c r="AJ281">
        <v>1203.429099201723</v>
      </c>
      <c r="AK281">
        <v>1181.614545454545</v>
      </c>
      <c r="AL281">
        <v>3.361135425118348</v>
      </c>
      <c r="AM281">
        <v>63.74903472312772</v>
      </c>
      <c r="AN281">
        <f>(AP281 - AO281 + BO281*1E3/(8.314*(BQ281+273.15)) * AR281/BN281 * AQ281) * BN281/(100*BB281) * 1000/(1000 - AP281)</f>
        <v>0</v>
      </c>
      <c r="AO281">
        <v>9.019920070465357</v>
      </c>
      <c r="AP281">
        <v>9.35583236363636</v>
      </c>
      <c r="AQ281">
        <v>7.881926659986635E-06</v>
      </c>
      <c r="AR281">
        <v>101.983239414424</v>
      </c>
      <c r="AS281">
        <v>2</v>
      </c>
      <c r="AT281">
        <v>0</v>
      </c>
      <c r="AU281">
        <f>IF(AS281*$H$13&gt;=AW281,1.0,(AW281/(AW281-AS281*$H$13)))</f>
        <v>0</v>
      </c>
      <c r="AV281">
        <f>(AU281-1)*100</f>
        <v>0</v>
      </c>
      <c r="AW281">
        <f>MAX(0,($B$13+$C$13*BV281)/(1+$D$13*BV281)*BO281/(BQ281+273)*$E$13)</f>
        <v>0</v>
      </c>
      <c r="AX281">
        <f>$B$11*BW281+$C$11*BX281+$F$11*CI281*(1-CL281)</f>
        <v>0</v>
      </c>
      <c r="AY281">
        <f>AX281*AZ281</f>
        <v>0</v>
      </c>
      <c r="AZ281">
        <f>($B$11*$D$9+$C$11*$D$9+$F$11*((CV281+CN281)/MAX(CV281+CN281+CW281, 0.1)*$I$9+CW281/MAX(CV281+CN281+CW281, 0.1)*$J$9))/($B$11+$C$11+$F$11)</f>
        <v>0</v>
      </c>
      <c r="BA281">
        <f>($B$11*$K$9+$C$11*$K$9+$F$11*((CV281+CN281)/MAX(CV281+CN281+CW281, 0.1)*$P$9+CW281/MAX(CV281+CN281+CW281, 0.1)*$Q$9))/($B$11+$C$11+$F$11)</f>
        <v>0</v>
      </c>
      <c r="BB281">
        <v>1.91</v>
      </c>
      <c r="BC281">
        <v>0.5</v>
      </c>
      <c r="BD281" t="s">
        <v>355</v>
      </c>
      <c r="BE281">
        <v>2</v>
      </c>
      <c r="BF281" t="b">
        <v>1</v>
      </c>
      <c r="BG281">
        <v>1679509962.5</v>
      </c>
      <c r="BH281">
        <v>1147.220370370371</v>
      </c>
      <c r="BI281">
        <v>1177.167407407407</v>
      </c>
      <c r="BJ281">
        <v>9.356039629629629</v>
      </c>
      <c r="BK281">
        <v>9.01730148148148</v>
      </c>
      <c r="BL281">
        <v>1141.858148148148</v>
      </c>
      <c r="BM281">
        <v>9.278285925925925</v>
      </c>
      <c r="BN281">
        <v>500.0625185185186</v>
      </c>
      <c r="BO281">
        <v>90.11066666666666</v>
      </c>
      <c r="BP281">
        <v>0.09998313333333335</v>
      </c>
      <c r="BQ281">
        <v>18.995</v>
      </c>
      <c r="BR281">
        <v>19.99641111111111</v>
      </c>
      <c r="BS281">
        <v>999.9000000000001</v>
      </c>
      <c r="BT281">
        <v>0</v>
      </c>
      <c r="BU281">
        <v>0</v>
      </c>
      <c r="BV281">
        <v>9998.867037037036</v>
      </c>
      <c r="BW281">
        <v>0</v>
      </c>
      <c r="BX281">
        <v>9.326142222222224</v>
      </c>
      <c r="BY281">
        <v>-29.94831851851852</v>
      </c>
      <c r="BZ281">
        <v>1158.054444444444</v>
      </c>
      <c r="CA281">
        <v>1187.87962962963</v>
      </c>
      <c r="CB281">
        <v>0.3387377407407408</v>
      </c>
      <c r="CC281">
        <v>1177.167407407407</v>
      </c>
      <c r="CD281">
        <v>9.01730148148148</v>
      </c>
      <c r="CE281">
        <v>0.8430789259259259</v>
      </c>
      <c r="CF281">
        <v>0.812555037037037</v>
      </c>
      <c r="CG281">
        <v>4.454088888888889</v>
      </c>
      <c r="CH281">
        <v>3.928542222222223</v>
      </c>
      <c r="CI281">
        <v>2000.012222222222</v>
      </c>
      <c r="CJ281">
        <v>0.9799997777777776</v>
      </c>
      <c r="CK281">
        <v>0.02000006296296297</v>
      </c>
      <c r="CL281">
        <v>0</v>
      </c>
      <c r="CM281">
        <v>1.995874074074074</v>
      </c>
      <c r="CN281">
        <v>0</v>
      </c>
      <c r="CO281">
        <v>3935.545185185185</v>
      </c>
      <c r="CP281">
        <v>17338.31111111111</v>
      </c>
      <c r="CQ281">
        <v>38.28448148148147</v>
      </c>
      <c r="CR281">
        <v>39.5761111111111</v>
      </c>
      <c r="CS281">
        <v>38.61785185185185</v>
      </c>
      <c r="CT281">
        <v>37.32144444444445</v>
      </c>
      <c r="CU281">
        <v>37.32618518518519</v>
      </c>
      <c r="CV281">
        <v>1960.011481481481</v>
      </c>
      <c r="CW281">
        <v>40.00074074074074</v>
      </c>
      <c r="CX281">
        <v>0</v>
      </c>
      <c r="CY281">
        <v>1679510000.1</v>
      </c>
      <c r="CZ281">
        <v>0</v>
      </c>
      <c r="DA281">
        <v>0</v>
      </c>
      <c r="DB281" t="s">
        <v>356</v>
      </c>
      <c r="DC281">
        <v>1679454360.5</v>
      </c>
      <c r="DD281">
        <v>1679454360.5</v>
      </c>
      <c r="DE281">
        <v>0</v>
      </c>
      <c r="DF281">
        <v>-0.152</v>
      </c>
      <c r="DG281">
        <v>-0.046</v>
      </c>
      <c r="DH281">
        <v>3.296</v>
      </c>
      <c r="DI281">
        <v>0.35</v>
      </c>
      <c r="DJ281">
        <v>420</v>
      </c>
      <c r="DK281">
        <v>24</v>
      </c>
      <c r="DL281">
        <v>0.27</v>
      </c>
      <c r="DM281">
        <v>0.09</v>
      </c>
      <c r="DN281">
        <v>-29.9515875</v>
      </c>
      <c r="DO281">
        <v>-0.1899365853658277</v>
      </c>
      <c r="DP281">
        <v>0.07357534297405638</v>
      </c>
      <c r="DQ281">
        <v>0</v>
      </c>
      <c r="DR281">
        <v>0.334952825</v>
      </c>
      <c r="DS281">
        <v>0.01609464540337749</v>
      </c>
      <c r="DT281">
        <v>0.01105493679060966</v>
      </c>
      <c r="DU281">
        <v>1</v>
      </c>
      <c r="DV281">
        <v>1</v>
      </c>
      <c r="DW281">
        <v>2</v>
      </c>
      <c r="DX281" t="s">
        <v>357</v>
      </c>
      <c r="DY281">
        <v>2.98036</v>
      </c>
      <c r="DZ281">
        <v>2.72829</v>
      </c>
      <c r="EA281">
        <v>0.172313</v>
      </c>
      <c r="EB281">
        <v>0.176654</v>
      </c>
      <c r="EC281">
        <v>0.0539557</v>
      </c>
      <c r="ED281">
        <v>0.0530076</v>
      </c>
      <c r="EE281">
        <v>24857.2</v>
      </c>
      <c r="EF281">
        <v>24408.4</v>
      </c>
      <c r="EG281">
        <v>30558.7</v>
      </c>
      <c r="EH281">
        <v>29889</v>
      </c>
      <c r="EI281">
        <v>39911.7</v>
      </c>
      <c r="EJ281">
        <v>37287</v>
      </c>
      <c r="EK281">
        <v>46735.5</v>
      </c>
      <c r="EL281">
        <v>44444.6</v>
      </c>
      <c r="EM281">
        <v>1.88192</v>
      </c>
      <c r="EN281">
        <v>1.86055</v>
      </c>
      <c r="EO281">
        <v>0.0508279</v>
      </c>
      <c r="EP281">
        <v>0</v>
      </c>
      <c r="EQ281">
        <v>19.1613</v>
      </c>
      <c r="ER281">
        <v>999.9</v>
      </c>
      <c r="ES281">
        <v>34.2</v>
      </c>
      <c r="ET281">
        <v>30.4</v>
      </c>
      <c r="EU281">
        <v>16.5465</v>
      </c>
      <c r="EV281">
        <v>63.5712</v>
      </c>
      <c r="EW281">
        <v>23.3934</v>
      </c>
      <c r="EX281">
        <v>1</v>
      </c>
      <c r="EY281">
        <v>-0.0615523</v>
      </c>
      <c r="EZ281">
        <v>5.03299</v>
      </c>
      <c r="FA281">
        <v>20.1344</v>
      </c>
      <c r="FB281">
        <v>5.22882</v>
      </c>
      <c r="FC281">
        <v>11.9724</v>
      </c>
      <c r="FD281">
        <v>4.97115</v>
      </c>
      <c r="FE281">
        <v>3.2895</v>
      </c>
      <c r="FF281">
        <v>9999</v>
      </c>
      <c r="FG281">
        <v>9999</v>
      </c>
      <c r="FH281">
        <v>9999</v>
      </c>
      <c r="FI281">
        <v>999.9</v>
      </c>
      <c r="FJ281">
        <v>4.9729</v>
      </c>
      <c r="FK281">
        <v>1.87706</v>
      </c>
      <c r="FL281">
        <v>1.87515</v>
      </c>
      <c r="FM281">
        <v>1.87797</v>
      </c>
      <c r="FN281">
        <v>1.87468</v>
      </c>
      <c r="FO281">
        <v>1.87834</v>
      </c>
      <c r="FP281">
        <v>1.87535</v>
      </c>
      <c r="FQ281">
        <v>1.87653</v>
      </c>
      <c r="FR281">
        <v>0</v>
      </c>
      <c r="FS281">
        <v>0</v>
      </c>
      <c r="FT281">
        <v>0</v>
      </c>
      <c r="FU281">
        <v>0</v>
      </c>
      <c r="FV281" t="s">
        <v>358</v>
      </c>
      <c r="FW281" t="s">
        <v>359</v>
      </c>
      <c r="FX281" t="s">
        <v>360</v>
      </c>
      <c r="FY281" t="s">
        <v>360</v>
      </c>
      <c r="FZ281" t="s">
        <v>360</v>
      </c>
      <c r="GA281" t="s">
        <v>360</v>
      </c>
      <c r="GB281">
        <v>0</v>
      </c>
      <c r="GC281">
        <v>100</v>
      </c>
      <c r="GD281">
        <v>100</v>
      </c>
      <c r="GE281">
        <v>5.41</v>
      </c>
      <c r="GF281">
        <v>0.07770000000000001</v>
      </c>
      <c r="GG281">
        <v>1.972114183739502</v>
      </c>
      <c r="GH281">
        <v>0.004449671774874308</v>
      </c>
      <c r="GI281">
        <v>-1.829466635312074E-06</v>
      </c>
      <c r="GJ281">
        <v>4.661545964856727E-10</v>
      </c>
      <c r="GK281">
        <v>0.005649818396270764</v>
      </c>
      <c r="GL281">
        <v>0.003047750899037379</v>
      </c>
      <c r="GM281">
        <v>0.0005145890388989142</v>
      </c>
      <c r="GN281">
        <v>-5.930110997495773E-07</v>
      </c>
      <c r="GO281">
        <v>0</v>
      </c>
      <c r="GP281">
        <v>2134</v>
      </c>
      <c r="GQ281">
        <v>1</v>
      </c>
      <c r="GR281">
        <v>23</v>
      </c>
      <c r="GS281">
        <v>926.8</v>
      </c>
      <c r="GT281">
        <v>926.8</v>
      </c>
      <c r="GU281">
        <v>2.58301</v>
      </c>
      <c r="GV281">
        <v>2.52197</v>
      </c>
      <c r="GW281">
        <v>1.39893</v>
      </c>
      <c r="GX281">
        <v>2.34009</v>
      </c>
      <c r="GY281">
        <v>1.44897</v>
      </c>
      <c r="GZ281">
        <v>2.46948</v>
      </c>
      <c r="HA281">
        <v>36.5051</v>
      </c>
      <c r="HB281">
        <v>24.0175</v>
      </c>
      <c r="HC281">
        <v>18</v>
      </c>
      <c r="HD281">
        <v>490.224</v>
      </c>
      <c r="HE281">
        <v>448.124</v>
      </c>
      <c r="HF281">
        <v>13.5122</v>
      </c>
      <c r="HG281">
        <v>26.0063</v>
      </c>
      <c r="HH281">
        <v>30</v>
      </c>
      <c r="HI281">
        <v>25.8923</v>
      </c>
      <c r="HJ281">
        <v>25.9731</v>
      </c>
      <c r="HK281">
        <v>51.7189</v>
      </c>
      <c r="HL281">
        <v>41.6967</v>
      </c>
      <c r="HM281">
        <v>45.511</v>
      </c>
      <c r="HN281">
        <v>13.5235</v>
      </c>
      <c r="HO281">
        <v>1223.55</v>
      </c>
      <c r="HP281">
        <v>9.11159</v>
      </c>
      <c r="HQ281">
        <v>101.009</v>
      </c>
      <c r="HR281">
        <v>102.201</v>
      </c>
    </row>
    <row r="282" spans="1:226">
      <c r="A282">
        <v>266</v>
      </c>
      <c r="B282">
        <v>1679509975</v>
      </c>
      <c r="C282">
        <v>4718.900000095367</v>
      </c>
      <c r="D282" t="s">
        <v>892</v>
      </c>
      <c r="E282" t="s">
        <v>893</v>
      </c>
      <c r="F282">
        <v>5</v>
      </c>
      <c r="G282" t="s">
        <v>353</v>
      </c>
      <c r="H282" t="s">
        <v>747</v>
      </c>
      <c r="I282">
        <v>1679509967.214286</v>
      </c>
      <c r="J282">
        <f>(K282)/1000</f>
        <v>0</v>
      </c>
      <c r="K282">
        <f>IF(BF282, AN282, AH282)</f>
        <v>0</v>
      </c>
      <c r="L282">
        <f>IF(BF282, AI282, AG282)</f>
        <v>0</v>
      </c>
      <c r="M282">
        <f>BH282 - IF(AU282&gt;1, L282*BB282*100.0/(AW282*BV282), 0)</f>
        <v>0</v>
      </c>
      <c r="N282">
        <f>((T282-J282/2)*M282-L282)/(T282+J282/2)</f>
        <v>0</v>
      </c>
      <c r="O282">
        <f>N282*(BO282+BP282)/1000.0</f>
        <v>0</v>
      </c>
      <c r="P282">
        <f>(BH282 - IF(AU282&gt;1, L282*BB282*100.0/(AW282*BV282), 0))*(BO282+BP282)/1000.0</f>
        <v>0</v>
      </c>
      <c r="Q282">
        <f>2.0/((1/S282-1/R282)+SIGN(S282)*SQRT((1/S282-1/R282)*(1/S282-1/R282) + 4*BC282/((BC282+1)*(BC282+1))*(2*1/S282*1/R282-1/R282*1/R282)))</f>
        <v>0</v>
      </c>
      <c r="R282">
        <f>IF(LEFT(BD282,1)&lt;&gt;"0",IF(LEFT(BD282,1)="1",3.0,BE282),$D$5+$E$5*(BV282*BO282/($K$5*1000))+$F$5*(BV282*BO282/($K$5*1000))*MAX(MIN(BB282,$J$5),$I$5)*MAX(MIN(BB282,$J$5),$I$5)+$G$5*MAX(MIN(BB282,$J$5),$I$5)*(BV282*BO282/($K$5*1000))+$H$5*(BV282*BO282/($K$5*1000))*(BV282*BO282/($K$5*1000)))</f>
        <v>0</v>
      </c>
      <c r="S282">
        <f>J282*(1000-(1000*0.61365*exp(17.502*W282/(240.97+W282))/(BO282+BP282)+BJ282)/2)/(1000*0.61365*exp(17.502*W282/(240.97+W282))/(BO282+BP282)-BJ282)</f>
        <v>0</v>
      </c>
      <c r="T282">
        <f>1/((BC282+1)/(Q282/1.6)+1/(R282/1.37)) + BC282/((BC282+1)/(Q282/1.6) + BC282/(R282/1.37))</f>
        <v>0</v>
      </c>
      <c r="U282">
        <f>(AX282*BA282)</f>
        <v>0</v>
      </c>
      <c r="V282">
        <f>(BQ282+(U282+2*0.95*5.67E-8*(((BQ282+$B$7)+273)^4-(BQ282+273)^4)-44100*J282)/(1.84*29.3*R282+8*0.95*5.67E-8*(BQ282+273)^3))</f>
        <v>0</v>
      </c>
      <c r="W282">
        <f>($C$7*BR282+$D$7*BS282+$E$7*V282)</f>
        <v>0</v>
      </c>
      <c r="X282">
        <f>0.61365*exp(17.502*W282/(240.97+W282))</f>
        <v>0</v>
      </c>
      <c r="Y282">
        <f>(Z282/AA282*100)</f>
        <v>0</v>
      </c>
      <c r="Z282">
        <f>BJ282*(BO282+BP282)/1000</f>
        <v>0</v>
      </c>
      <c r="AA282">
        <f>0.61365*exp(17.502*BQ282/(240.97+BQ282))</f>
        <v>0</v>
      </c>
      <c r="AB282">
        <f>(X282-BJ282*(BO282+BP282)/1000)</f>
        <v>0</v>
      </c>
      <c r="AC282">
        <f>(-J282*44100)</f>
        <v>0</v>
      </c>
      <c r="AD282">
        <f>2*29.3*R282*0.92*(BQ282-W282)</f>
        <v>0</v>
      </c>
      <c r="AE282">
        <f>2*0.95*5.67E-8*(((BQ282+$B$7)+273)^4-(W282+273)^4)</f>
        <v>0</v>
      </c>
      <c r="AF282">
        <f>U282+AE282+AC282+AD282</f>
        <v>0</v>
      </c>
      <c r="AG282">
        <f>BN282*AU282*(BI282-BH282*(1000-AU282*BK282)/(1000-AU282*BJ282))/(100*BB282)</f>
        <v>0</v>
      </c>
      <c r="AH282">
        <f>1000*BN282*AU282*(BJ282-BK282)/(100*BB282*(1000-AU282*BJ282))</f>
        <v>0</v>
      </c>
      <c r="AI282">
        <f>(AJ282 - AK282 - BO282*1E3/(8.314*(BQ282+273.15)) * AM282/BN282 * AL282) * BN282/(100*BB282) * (1000 - BK282)/1000</f>
        <v>0</v>
      </c>
      <c r="AJ282">
        <v>1220.386770454961</v>
      </c>
      <c r="AK282">
        <v>1198.406545454545</v>
      </c>
      <c r="AL282">
        <v>3.373875837769586</v>
      </c>
      <c r="AM282">
        <v>63.74903472312772</v>
      </c>
      <c r="AN282">
        <f>(AP282 - AO282 + BO282*1E3/(8.314*(BQ282+273.15)) * AR282/BN282 * AQ282) * BN282/(100*BB282) * 1000/(1000 - AP282)</f>
        <v>0</v>
      </c>
      <c r="AO282">
        <v>9.030332384576331</v>
      </c>
      <c r="AP282">
        <v>9.355342484848485</v>
      </c>
      <c r="AQ282">
        <v>5.479253900830405E-07</v>
      </c>
      <c r="AR282">
        <v>101.983239414424</v>
      </c>
      <c r="AS282">
        <v>2</v>
      </c>
      <c r="AT282">
        <v>0</v>
      </c>
      <c r="AU282">
        <f>IF(AS282*$H$13&gt;=AW282,1.0,(AW282/(AW282-AS282*$H$13)))</f>
        <v>0</v>
      </c>
      <c r="AV282">
        <f>(AU282-1)*100</f>
        <v>0</v>
      </c>
      <c r="AW282">
        <f>MAX(0,($B$13+$C$13*BV282)/(1+$D$13*BV282)*BO282/(BQ282+273)*$E$13)</f>
        <v>0</v>
      </c>
      <c r="AX282">
        <f>$B$11*BW282+$C$11*BX282+$F$11*CI282*(1-CL282)</f>
        <v>0</v>
      </c>
      <c r="AY282">
        <f>AX282*AZ282</f>
        <v>0</v>
      </c>
      <c r="AZ282">
        <f>($B$11*$D$9+$C$11*$D$9+$F$11*((CV282+CN282)/MAX(CV282+CN282+CW282, 0.1)*$I$9+CW282/MAX(CV282+CN282+CW282, 0.1)*$J$9))/($B$11+$C$11+$F$11)</f>
        <v>0</v>
      </c>
      <c r="BA282">
        <f>($B$11*$K$9+$C$11*$K$9+$F$11*((CV282+CN282)/MAX(CV282+CN282+CW282, 0.1)*$P$9+CW282/MAX(CV282+CN282+CW282, 0.1)*$Q$9))/($B$11+$C$11+$F$11)</f>
        <v>0</v>
      </c>
      <c r="BB282">
        <v>1.91</v>
      </c>
      <c r="BC282">
        <v>0.5</v>
      </c>
      <c r="BD282" t="s">
        <v>355</v>
      </c>
      <c r="BE282">
        <v>2</v>
      </c>
      <c r="BF282" t="b">
        <v>1</v>
      </c>
      <c r="BG282">
        <v>1679509967.214286</v>
      </c>
      <c r="BH282">
        <v>1162.914285714286</v>
      </c>
      <c r="BI282">
        <v>1192.955714285714</v>
      </c>
      <c r="BJ282">
        <v>9.354492500000001</v>
      </c>
      <c r="BK282">
        <v>9.023043214285716</v>
      </c>
      <c r="BL282">
        <v>1157.520357142857</v>
      </c>
      <c r="BM282">
        <v>9.276758214285715</v>
      </c>
      <c r="BN282">
        <v>500.0886428571429</v>
      </c>
      <c r="BO282">
        <v>90.11033571428571</v>
      </c>
      <c r="BP282">
        <v>0.1000353928571429</v>
      </c>
      <c r="BQ282">
        <v>18.99102857142858</v>
      </c>
      <c r="BR282">
        <v>19.99194642857143</v>
      </c>
      <c r="BS282">
        <v>999.9000000000002</v>
      </c>
      <c r="BT282">
        <v>0</v>
      </c>
      <c r="BU282">
        <v>0</v>
      </c>
      <c r="BV282">
        <v>9994.779285714289</v>
      </c>
      <c r="BW282">
        <v>0</v>
      </c>
      <c r="BX282">
        <v>9.32272</v>
      </c>
      <c r="BY282">
        <v>-30.04236785714286</v>
      </c>
      <c r="BZ282">
        <v>1173.895</v>
      </c>
      <c r="CA282">
        <v>1203.819285714286</v>
      </c>
      <c r="CB282">
        <v>0.331449</v>
      </c>
      <c r="CC282">
        <v>1192.955714285714</v>
      </c>
      <c r="CD282">
        <v>9.023043214285716</v>
      </c>
      <c r="CE282">
        <v>0.8429364285714286</v>
      </c>
      <c r="CF282">
        <v>0.8130694642857144</v>
      </c>
      <c r="CG282">
        <v>4.451675714285714</v>
      </c>
      <c r="CH282">
        <v>3.93754</v>
      </c>
      <c r="CI282">
        <v>2000.013571428572</v>
      </c>
      <c r="CJ282">
        <v>0.9799993928571427</v>
      </c>
      <c r="CK282">
        <v>0.02000046071428572</v>
      </c>
      <c r="CL282">
        <v>0</v>
      </c>
      <c r="CM282">
        <v>1.997932142857143</v>
      </c>
      <c r="CN282">
        <v>0</v>
      </c>
      <c r="CO282">
        <v>3935.277857142857</v>
      </c>
      <c r="CP282">
        <v>17338.31785714286</v>
      </c>
      <c r="CQ282">
        <v>38.26985714285714</v>
      </c>
      <c r="CR282">
        <v>39.55103571428571</v>
      </c>
      <c r="CS282">
        <v>38.57117857142857</v>
      </c>
      <c r="CT282">
        <v>37.28992857142857</v>
      </c>
      <c r="CU282">
        <v>37.28775</v>
      </c>
      <c r="CV282">
        <v>1960.012142857143</v>
      </c>
      <c r="CW282">
        <v>40.00142857142857</v>
      </c>
      <c r="CX282">
        <v>0</v>
      </c>
      <c r="CY282">
        <v>1679510004.9</v>
      </c>
      <c r="CZ282">
        <v>0</v>
      </c>
      <c r="DA282">
        <v>0</v>
      </c>
      <c r="DB282" t="s">
        <v>356</v>
      </c>
      <c r="DC282">
        <v>1679454360.5</v>
      </c>
      <c r="DD282">
        <v>1679454360.5</v>
      </c>
      <c r="DE282">
        <v>0</v>
      </c>
      <c r="DF282">
        <v>-0.152</v>
      </c>
      <c r="DG282">
        <v>-0.046</v>
      </c>
      <c r="DH282">
        <v>3.296</v>
      </c>
      <c r="DI282">
        <v>0.35</v>
      </c>
      <c r="DJ282">
        <v>420</v>
      </c>
      <c r="DK282">
        <v>24</v>
      </c>
      <c r="DL282">
        <v>0.27</v>
      </c>
      <c r="DM282">
        <v>0.09</v>
      </c>
      <c r="DN282">
        <v>-29.9987175</v>
      </c>
      <c r="DO282">
        <v>-0.8223951219511884</v>
      </c>
      <c r="DP282">
        <v>0.1196923115481945</v>
      </c>
      <c r="DQ282">
        <v>0</v>
      </c>
      <c r="DR282">
        <v>0.335485625</v>
      </c>
      <c r="DS282">
        <v>-0.0580258874296453</v>
      </c>
      <c r="DT282">
        <v>0.01135319520815065</v>
      </c>
      <c r="DU282">
        <v>1</v>
      </c>
      <c r="DV282">
        <v>1</v>
      </c>
      <c r="DW282">
        <v>2</v>
      </c>
      <c r="DX282" t="s">
        <v>357</v>
      </c>
      <c r="DY282">
        <v>2.98035</v>
      </c>
      <c r="DZ282">
        <v>2.72843</v>
      </c>
      <c r="EA282">
        <v>0.173828</v>
      </c>
      <c r="EB282">
        <v>0.17817</v>
      </c>
      <c r="EC282">
        <v>0.0539634</v>
      </c>
      <c r="ED282">
        <v>0.0532028</v>
      </c>
      <c r="EE282">
        <v>24812.2</v>
      </c>
      <c r="EF282">
        <v>24363.7</v>
      </c>
      <c r="EG282">
        <v>30559.3</v>
      </c>
      <c r="EH282">
        <v>29889.3</v>
      </c>
      <c r="EI282">
        <v>39912.2</v>
      </c>
      <c r="EJ282">
        <v>37279.8</v>
      </c>
      <c r="EK282">
        <v>46736.3</v>
      </c>
      <c r="EL282">
        <v>44445.2</v>
      </c>
      <c r="EM282">
        <v>1.88188</v>
      </c>
      <c r="EN282">
        <v>1.86073</v>
      </c>
      <c r="EO282">
        <v>0.0498481</v>
      </c>
      <c r="EP282">
        <v>0</v>
      </c>
      <c r="EQ282">
        <v>19.1596</v>
      </c>
      <c r="ER282">
        <v>999.9</v>
      </c>
      <c r="ES282">
        <v>34.1</v>
      </c>
      <c r="ET282">
        <v>30.4</v>
      </c>
      <c r="EU282">
        <v>16.4973</v>
      </c>
      <c r="EV282">
        <v>63.7912</v>
      </c>
      <c r="EW282">
        <v>23.113</v>
      </c>
      <c r="EX282">
        <v>1</v>
      </c>
      <c r="EY282">
        <v>-0.0619157</v>
      </c>
      <c r="EZ282">
        <v>5.00162</v>
      </c>
      <c r="FA282">
        <v>20.1352</v>
      </c>
      <c r="FB282">
        <v>5.22942</v>
      </c>
      <c r="FC282">
        <v>11.9725</v>
      </c>
      <c r="FD282">
        <v>4.97125</v>
      </c>
      <c r="FE282">
        <v>3.28948</v>
      </c>
      <c r="FF282">
        <v>9999</v>
      </c>
      <c r="FG282">
        <v>9999</v>
      </c>
      <c r="FH282">
        <v>9999</v>
      </c>
      <c r="FI282">
        <v>999.9</v>
      </c>
      <c r="FJ282">
        <v>4.97291</v>
      </c>
      <c r="FK282">
        <v>1.87711</v>
      </c>
      <c r="FL282">
        <v>1.87515</v>
      </c>
      <c r="FM282">
        <v>1.87801</v>
      </c>
      <c r="FN282">
        <v>1.87469</v>
      </c>
      <c r="FO282">
        <v>1.87836</v>
      </c>
      <c r="FP282">
        <v>1.87539</v>
      </c>
      <c r="FQ282">
        <v>1.87653</v>
      </c>
      <c r="FR282">
        <v>0</v>
      </c>
      <c r="FS282">
        <v>0</v>
      </c>
      <c r="FT282">
        <v>0</v>
      </c>
      <c r="FU282">
        <v>0</v>
      </c>
      <c r="FV282" t="s">
        <v>358</v>
      </c>
      <c r="FW282" t="s">
        <v>359</v>
      </c>
      <c r="FX282" t="s">
        <v>360</v>
      </c>
      <c r="FY282" t="s">
        <v>360</v>
      </c>
      <c r="FZ282" t="s">
        <v>360</v>
      </c>
      <c r="GA282" t="s">
        <v>360</v>
      </c>
      <c r="GB282">
        <v>0</v>
      </c>
      <c r="GC282">
        <v>100</v>
      </c>
      <c r="GD282">
        <v>100</v>
      </c>
      <c r="GE282">
        <v>5.45</v>
      </c>
      <c r="GF282">
        <v>0.07779999999999999</v>
      </c>
      <c r="GG282">
        <v>1.972114183739502</v>
      </c>
      <c r="GH282">
        <v>0.004449671774874308</v>
      </c>
      <c r="GI282">
        <v>-1.829466635312074E-06</v>
      </c>
      <c r="GJ282">
        <v>4.661545964856727E-10</v>
      </c>
      <c r="GK282">
        <v>0.005649818396270764</v>
      </c>
      <c r="GL282">
        <v>0.003047750899037379</v>
      </c>
      <c r="GM282">
        <v>0.0005145890388989142</v>
      </c>
      <c r="GN282">
        <v>-5.930110997495773E-07</v>
      </c>
      <c r="GO282">
        <v>0</v>
      </c>
      <c r="GP282">
        <v>2134</v>
      </c>
      <c r="GQ282">
        <v>1</v>
      </c>
      <c r="GR282">
        <v>23</v>
      </c>
      <c r="GS282">
        <v>926.9</v>
      </c>
      <c r="GT282">
        <v>926.9</v>
      </c>
      <c r="GU282">
        <v>2.60986</v>
      </c>
      <c r="GV282">
        <v>2.53174</v>
      </c>
      <c r="GW282">
        <v>1.39893</v>
      </c>
      <c r="GX282">
        <v>2.34009</v>
      </c>
      <c r="GY282">
        <v>1.44897</v>
      </c>
      <c r="GZ282">
        <v>2.3999</v>
      </c>
      <c r="HA282">
        <v>36.4814</v>
      </c>
      <c r="HB282">
        <v>24.0175</v>
      </c>
      <c r="HC282">
        <v>18</v>
      </c>
      <c r="HD282">
        <v>490.196</v>
      </c>
      <c r="HE282">
        <v>448.216</v>
      </c>
      <c r="HF282">
        <v>13.5186</v>
      </c>
      <c r="HG282">
        <v>26.0046</v>
      </c>
      <c r="HH282">
        <v>29.9999</v>
      </c>
      <c r="HI282">
        <v>25.8923</v>
      </c>
      <c r="HJ282">
        <v>25.971</v>
      </c>
      <c r="HK282">
        <v>52.2579</v>
      </c>
      <c r="HL282">
        <v>41.4214</v>
      </c>
      <c r="HM282">
        <v>45.511</v>
      </c>
      <c r="HN282">
        <v>13.526</v>
      </c>
      <c r="HO282">
        <v>1236.91</v>
      </c>
      <c r="HP282">
        <v>9.10913</v>
      </c>
      <c r="HQ282">
        <v>101.011</v>
      </c>
      <c r="HR282">
        <v>102.202</v>
      </c>
    </row>
    <row r="283" spans="1:226">
      <c r="A283">
        <v>267</v>
      </c>
      <c r="B283">
        <v>1679509980</v>
      </c>
      <c r="C283">
        <v>4723.900000095367</v>
      </c>
      <c r="D283" t="s">
        <v>894</v>
      </c>
      <c r="E283" t="s">
        <v>895</v>
      </c>
      <c r="F283">
        <v>5</v>
      </c>
      <c r="G283" t="s">
        <v>353</v>
      </c>
      <c r="H283" t="s">
        <v>747</v>
      </c>
      <c r="I283">
        <v>1679509972.5</v>
      </c>
      <c r="J283">
        <f>(K283)/1000</f>
        <v>0</v>
      </c>
      <c r="K283">
        <f>IF(BF283, AN283, AH283)</f>
        <v>0</v>
      </c>
      <c r="L283">
        <f>IF(BF283, AI283, AG283)</f>
        <v>0</v>
      </c>
      <c r="M283">
        <f>BH283 - IF(AU283&gt;1, L283*BB283*100.0/(AW283*BV283), 0)</f>
        <v>0</v>
      </c>
      <c r="N283">
        <f>((T283-J283/2)*M283-L283)/(T283+J283/2)</f>
        <v>0</v>
      </c>
      <c r="O283">
        <f>N283*(BO283+BP283)/1000.0</f>
        <v>0</v>
      </c>
      <c r="P283">
        <f>(BH283 - IF(AU283&gt;1, L283*BB283*100.0/(AW283*BV283), 0))*(BO283+BP283)/1000.0</f>
        <v>0</v>
      </c>
      <c r="Q283">
        <f>2.0/((1/S283-1/R283)+SIGN(S283)*SQRT((1/S283-1/R283)*(1/S283-1/R283) + 4*BC283/((BC283+1)*(BC283+1))*(2*1/S283*1/R283-1/R283*1/R283)))</f>
        <v>0</v>
      </c>
      <c r="R283">
        <f>IF(LEFT(BD283,1)&lt;&gt;"0",IF(LEFT(BD283,1)="1",3.0,BE283),$D$5+$E$5*(BV283*BO283/($K$5*1000))+$F$5*(BV283*BO283/($K$5*1000))*MAX(MIN(BB283,$J$5),$I$5)*MAX(MIN(BB283,$J$5),$I$5)+$G$5*MAX(MIN(BB283,$J$5),$I$5)*(BV283*BO283/($K$5*1000))+$H$5*(BV283*BO283/($K$5*1000))*(BV283*BO283/($K$5*1000)))</f>
        <v>0</v>
      </c>
      <c r="S283">
        <f>J283*(1000-(1000*0.61365*exp(17.502*W283/(240.97+W283))/(BO283+BP283)+BJ283)/2)/(1000*0.61365*exp(17.502*W283/(240.97+W283))/(BO283+BP283)-BJ283)</f>
        <v>0</v>
      </c>
      <c r="T283">
        <f>1/((BC283+1)/(Q283/1.6)+1/(R283/1.37)) + BC283/((BC283+1)/(Q283/1.6) + BC283/(R283/1.37))</f>
        <v>0</v>
      </c>
      <c r="U283">
        <f>(AX283*BA283)</f>
        <v>0</v>
      </c>
      <c r="V283">
        <f>(BQ283+(U283+2*0.95*5.67E-8*(((BQ283+$B$7)+273)^4-(BQ283+273)^4)-44100*J283)/(1.84*29.3*R283+8*0.95*5.67E-8*(BQ283+273)^3))</f>
        <v>0</v>
      </c>
      <c r="W283">
        <f>($C$7*BR283+$D$7*BS283+$E$7*V283)</f>
        <v>0</v>
      </c>
      <c r="X283">
        <f>0.61365*exp(17.502*W283/(240.97+W283))</f>
        <v>0</v>
      </c>
      <c r="Y283">
        <f>(Z283/AA283*100)</f>
        <v>0</v>
      </c>
      <c r="Z283">
        <f>BJ283*(BO283+BP283)/1000</f>
        <v>0</v>
      </c>
      <c r="AA283">
        <f>0.61365*exp(17.502*BQ283/(240.97+BQ283))</f>
        <v>0</v>
      </c>
      <c r="AB283">
        <f>(X283-BJ283*(BO283+BP283)/1000)</f>
        <v>0</v>
      </c>
      <c r="AC283">
        <f>(-J283*44100)</f>
        <v>0</v>
      </c>
      <c r="AD283">
        <f>2*29.3*R283*0.92*(BQ283-W283)</f>
        <v>0</v>
      </c>
      <c r="AE283">
        <f>2*0.95*5.67E-8*(((BQ283+$B$7)+273)^4-(W283+273)^4)</f>
        <v>0</v>
      </c>
      <c r="AF283">
        <f>U283+AE283+AC283+AD283</f>
        <v>0</v>
      </c>
      <c r="AG283">
        <f>BN283*AU283*(BI283-BH283*(1000-AU283*BK283)/(1000-AU283*BJ283))/(100*BB283)</f>
        <v>0</v>
      </c>
      <c r="AH283">
        <f>1000*BN283*AU283*(BJ283-BK283)/(100*BB283*(1000-AU283*BJ283))</f>
        <v>0</v>
      </c>
      <c r="AI283">
        <f>(AJ283 - AK283 - BO283*1E3/(8.314*(BQ283+273.15)) * AM283/BN283 * AL283) * BN283/(100*BB283) * (1000 - BK283)/1000</f>
        <v>0</v>
      </c>
      <c r="AJ283">
        <v>1237.327155326177</v>
      </c>
      <c r="AK283">
        <v>1215.345999999999</v>
      </c>
      <c r="AL283">
        <v>3.374080236224223</v>
      </c>
      <c r="AM283">
        <v>63.74903472312772</v>
      </c>
      <c r="AN283">
        <f>(AP283 - AO283 + BO283*1E3/(8.314*(BQ283+273.15)) * AR283/BN283 * AQ283) * BN283/(100*BB283) * 1000/(1000 - AP283)</f>
        <v>0</v>
      </c>
      <c r="AO283">
        <v>9.090337779477977</v>
      </c>
      <c r="AP283">
        <v>9.378057878787878</v>
      </c>
      <c r="AQ283">
        <v>7.232058914002828E-05</v>
      </c>
      <c r="AR283">
        <v>101.983239414424</v>
      </c>
      <c r="AS283">
        <v>2</v>
      </c>
      <c r="AT283">
        <v>0</v>
      </c>
      <c r="AU283">
        <f>IF(AS283*$H$13&gt;=AW283,1.0,(AW283/(AW283-AS283*$H$13)))</f>
        <v>0</v>
      </c>
      <c r="AV283">
        <f>(AU283-1)*100</f>
        <v>0</v>
      </c>
      <c r="AW283">
        <f>MAX(0,($B$13+$C$13*BV283)/(1+$D$13*BV283)*BO283/(BQ283+273)*$E$13)</f>
        <v>0</v>
      </c>
      <c r="AX283">
        <f>$B$11*BW283+$C$11*BX283+$F$11*CI283*(1-CL283)</f>
        <v>0</v>
      </c>
      <c r="AY283">
        <f>AX283*AZ283</f>
        <v>0</v>
      </c>
      <c r="AZ283">
        <f>($B$11*$D$9+$C$11*$D$9+$F$11*((CV283+CN283)/MAX(CV283+CN283+CW283, 0.1)*$I$9+CW283/MAX(CV283+CN283+CW283, 0.1)*$J$9))/($B$11+$C$11+$F$11)</f>
        <v>0</v>
      </c>
      <c r="BA283">
        <f>($B$11*$K$9+$C$11*$K$9+$F$11*((CV283+CN283)/MAX(CV283+CN283+CW283, 0.1)*$P$9+CW283/MAX(CV283+CN283+CW283, 0.1)*$Q$9))/($B$11+$C$11+$F$11)</f>
        <v>0</v>
      </c>
      <c r="BB283">
        <v>1.91</v>
      </c>
      <c r="BC283">
        <v>0.5</v>
      </c>
      <c r="BD283" t="s">
        <v>355</v>
      </c>
      <c r="BE283">
        <v>2</v>
      </c>
      <c r="BF283" t="b">
        <v>1</v>
      </c>
      <c r="BG283">
        <v>1679509972.5</v>
      </c>
      <c r="BH283">
        <v>1180.564074074074</v>
      </c>
      <c r="BI283">
        <v>1210.634074074074</v>
      </c>
      <c r="BJ283">
        <v>9.359386666666666</v>
      </c>
      <c r="BK283">
        <v>9.045338148148149</v>
      </c>
      <c r="BL283">
        <v>1175.134074074074</v>
      </c>
      <c r="BM283">
        <v>9.281591111111112</v>
      </c>
      <c r="BN283">
        <v>500.0774444444444</v>
      </c>
      <c r="BO283">
        <v>90.10978148148149</v>
      </c>
      <c r="BP283">
        <v>0.09994511111111111</v>
      </c>
      <c r="BQ283">
        <v>18.98702592592593</v>
      </c>
      <c r="BR283">
        <v>19.99442222222222</v>
      </c>
      <c r="BS283">
        <v>999.9000000000001</v>
      </c>
      <c r="BT283">
        <v>0</v>
      </c>
      <c r="BU283">
        <v>0</v>
      </c>
      <c r="BV283">
        <v>10000.73037037037</v>
      </c>
      <c r="BW283">
        <v>0</v>
      </c>
      <c r="BX283">
        <v>9.323894814814814</v>
      </c>
      <c r="BY283">
        <v>-30.06982592592593</v>
      </c>
      <c r="BZ283">
        <v>1191.718148148148</v>
      </c>
      <c r="CA283">
        <v>1221.685925925926</v>
      </c>
      <c r="CB283">
        <v>0.3140475185185185</v>
      </c>
      <c r="CC283">
        <v>1210.634074074074</v>
      </c>
      <c r="CD283">
        <v>9.045338148148149</v>
      </c>
      <c r="CE283">
        <v>0.8433721851851851</v>
      </c>
      <c r="CF283">
        <v>0.8150734074074074</v>
      </c>
      <c r="CG283">
        <v>4.459053703703703</v>
      </c>
      <c r="CH283">
        <v>3.972500370370371</v>
      </c>
      <c r="CI283">
        <v>2000.003703703704</v>
      </c>
      <c r="CJ283">
        <v>0.979999111111111</v>
      </c>
      <c r="CK283">
        <v>0.02000075185185185</v>
      </c>
      <c r="CL283">
        <v>0</v>
      </c>
      <c r="CM283">
        <v>2.016681481481482</v>
      </c>
      <c r="CN283">
        <v>0</v>
      </c>
      <c r="CO283">
        <v>3934.965185185185</v>
      </c>
      <c r="CP283">
        <v>17338.24814814815</v>
      </c>
      <c r="CQ283">
        <v>38.22433333333333</v>
      </c>
      <c r="CR283">
        <v>39.53451851851851</v>
      </c>
      <c r="CS283">
        <v>38.54833333333332</v>
      </c>
      <c r="CT283">
        <v>37.25666666666667</v>
      </c>
      <c r="CU283">
        <v>37.24744444444444</v>
      </c>
      <c r="CV283">
        <v>1960.002222222222</v>
      </c>
      <c r="CW283">
        <v>40.00148148148148</v>
      </c>
      <c r="CX283">
        <v>0</v>
      </c>
      <c r="CY283">
        <v>1679510010.3</v>
      </c>
      <c r="CZ283">
        <v>0</v>
      </c>
      <c r="DA283">
        <v>0</v>
      </c>
      <c r="DB283" t="s">
        <v>356</v>
      </c>
      <c r="DC283">
        <v>1679454360.5</v>
      </c>
      <c r="DD283">
        <v>1679454360.5</v>
      </c>
      <c r="DE283">
        <v>0</v>
      </c>
      <c r="DF283">
        <v>-0.152</v>
      </c>
      <c r="DG283">
        <v>-0.046</v>
      </c>
      <c r="DH283">
        <v>3.296</v>
      </c>
      <c r="DI283">
        <v>0.35</v>
      </c>
      <c r="DJ283">
        <v>420</v>
      </c>
      <c r="DK283">
        <v>24</v>
      </c>
      <c r="DL283">
        <v>0.27</v>
      </c>
      <c r="DM283">
        <v>0.09</v>
      </c>
      <c r="DN283">
        <v>-30.0503275</v>
      </c>
      <c r="DO283">
        <v>-0.4074540337709806</v>
      </c>
      <c r="DP283">
        <v>0.09338961127315006</v>
      </c>
      <c r="DQ283">
        <v>0</v>
      </c>
      <c r="DR283">
        <v>0.321627675</v>
      </c>
      <c r="DS283">
        <v>-0.1925727016885559</v>
      </c>
      <c r="DT283">
        <v>0.02227589599924939</v>
      </c>
      <c r="DU283">
        <v>0</v>
      </c>
      <c r="DV283">
        <v>0</v>
      </c>
      <c r="DW283">
        <v>2</v>
      </c>
      <c r="DX283" t="s">
        <v>397</v>
      </c>
      <c r="DY283">
        <v>2.98029</v>
      </c>
      <c r="DZ283">
        <v>2.72827</v>
      </c>
      <c r="EA283">
        <v>0.175347</v>
      </c>
      <c r="EB283">
        <v>0.179682</v>
      </c>
      <c r="EC283">
        <v>0.0540664</v>
      </c>
      <c r="ED283">
        <v>0.053302</v>
      </c>
      <c r="EE283">
        <v>24766.5</v>
      </c>
      <c r="EF283">
        <v>24318.8</v>
      </c>
      <c r="EG283">
        <v>30559.2</v>
      </c>
      <c r="EH283">
        <v>29889.2</v>
      </c>
      <c r="EI283">
        <v>39907.6</v>
      </c>
      <c r="EJ283">
        <v>37275.8</v>
      </c>
      <c r="EK283">
        <v>46735.9</v>
      </c>
      <c r="EL283">
        <v>44444.9</v>
      </c>
      <c r="EM283">
        <v>1.8818</v>
      </c>
      <c r="EN283">
        <v>1.86055</v>
      </c>
      <c r="EO283">
        <v>0.0508316</v>
      </c>
      <c r="EP283">
        <v>0</v>
      </c>
      <c r="EQ283">
        <v>19.1575</v>
      </c>
      <c r="ER283">
        <v>999.9</v>
      </c>
      <c r="ES283">
        <v>34.1</v>
      </c>
      <c r="ET283">
        <v>30.4</v>
      </c>
      <c r="EU283">
        <v>16.4956</v>
      </c>
      <c r="EV283">
        <v>63.6812</v>
      </c>
      <c r="EW283">
        <v>23.149</v>
      </c>
      <c r="EX283">
        <v>1</v>
      </c>
      <c r="EY283">
        <v>-0.0620935</v>
      </c>
      <c r="EZ283">
        <v>4.98842</v>
      </c>
      <c r="FA283">
        <v>20.1356</v>
      </c>
      <c r="FB283">
        <v>5.23002</v>
      </c>
      <c r="FC283">
        <v>11.9725</v>
      </c>
      <c r="FD283">
        <v>4.9716</v>
      </c>
      <c r="FE283">
        <v>3.28965</v>
      </c>
      <c r="FF283">
        <v>9999</v>
      </c>
      <c r="FG283">
        <v>9999</v>
      </c>
      <c r="FH283">
        <v>9999</v>
      </c>
      <c r="FI283">
        <v>999.9</v>
      </c>
      <c r="FJ283">
        <v>4.97293</v>
      </c>
      <c r="FK283">
        <v>1.8771</v>
      </c>
      <c r="FL283">
        <v>1.87516</v>
      </c>
      <c r="FM283">
        <v>1.878</v>
      </c>
      <c r="FN283">
        <v>1.87469</v>
      </c>
      <c r="FO283">
        <v>1.87832</v>
      </c>
      <c r="FP283">
        <v>1.87536</v>
      </c>
      <c r="FQ283">
        <v>1.87653</v>
      </c>
      <c r="FR283">
        <v>0</v>
      </c>
      <c r="FS283">
        <v>0</v>
      </c>
      <c r="FT283">
        <v>0</v>
      </c>
      <c r="FU283">
        <v>0</v>
      </c>
      <c r="FV283" t="s">
        <v>358</v>
      </c>
      <c r="FW283" t="s">
        <v>359</v>
      </c>
      <c r="FX283" t="s">
        <v>360</v>
      </c>
      <c r="FY283" t="s">
        <v>360</v>
      </c>
      <c r="FZ283" t="s">
        <v>360</v>
      </c>
      <c r="GA283" t="s">
        <v>360</v>
      </c>
      <c r="GB283">
        <v>0</v>
      </c>
      <c r="GC283">
        <v>100</v>
      </c>
      <c r="GD283">
        <v>100</v>
      </c>
      <c r="GE283">
        <v>5.49</v>
      </c>
      <c r="GF283">
        <v>0.078</v>
      </c>
      <c r="GG283">
        <v>1.972114183739502</v>
      </c>
      <c r="GH283">
        <v>0.004449671774874308</v>
      </c>
      <c r="GI283">
        <v>-1.829466635312074E-06</v>
      </c>
      <c r="GJ283">
        <v>4.661545964856727E-10</v>
      </c>
      <c r="GK283">
        <v>0.005649818396270764</v>
      </c>
      <c r="GL283">
        <v>0.003047750899037379</v>
      </c>
      <c r="GM283">
        <v>0.0005145890388989142</v>
      </c>
      <c r="GN283">
        <v>-5.930110997495773E-07</v>
      </c>
      <c r="GO283">
        <v>0</v>
      </c>
      <c r="GP283">
        <v>2134</v>
      </c>
      <c r="GQ283">
        <v>1</v>
      </c>
      <c r="GR283">
        <v>23</v>
      </c>
      <c r="GS283">
        <v>927</v>
      </c>
      <c r="GT283">
        <v>927</v>
      </c>
      <c r="GU283">
        <v>2.6355</v>
      </c>
      <c r="GV283">
        <v>2.53906</v>
      </c>
      <c r="GW283">
        <v>1.39893</v>
      </c>
      <c r="GX283">
        <v>2.34009</v>
      </c>
      <c r="GY283">
        <v>1.44897</v>
      </c>
      <c r="GZ283">
        <v>2.35352</v>
      </c>
      <c r="HA283">
        <v>36.4814</v>
      </c>
      <c r="HB283">
        <v>24.0175</v>
      </c>
      <c r="HC283">
        <v>18</v>
      </c>
      <c r="HD283">
        <v>490.152</v>
      </c>
      <c r="HE283">
        <v>448.106</v>
      </c>
      <c r="HF283">
        <v>13.5248</v>
      </c>
      <c r="HG283">
        <v>26.0042</v>
      </c>
      <c r="HH283">
        <v>30</v>
      </c>
      <c r="HI283">
        <v>25.8917</v>
      </c>
      <c r="HJ283">
        <v>25.9709</v>
      </c>
      <c r="HK283">
        <v>52.8541</v>
      </c>
      <c r="HL283">
        <v>41.4214</v>
      </c>
      <c r="HM283">
        <v>45.1252</v>
      </c>
      <c r="HN283">
        <v>13.5325</v>
      </c>
      <c r="HO283">
        <v>1256.96</v>
      </c>
      <c r="HP283">
        <v>9.10408</v>
      </c>
      <c r="HQ283">
        <v>101.01</v>
      </c>
      <c r="HR283">
        <v>102.202</v>
      </c>
    </row>
    <row r="284" spans="1:226">
      <c r="A284">
        <v>268</v>
      </c>
      <c r="B284">
        <v>1679509985</v>
      </c>
      <c r="C284">
        <v>4728.900000095367</v>
      </c>
      <c r="D284" t="s">
        <v>896</v>
      </c>
      <c r="E284" t="s">
        <v>897</v>
      </c>
      <c r="F284">
        <v>5</v>
      </c>
      <c r="G284" t="s">
        <v>353</v>
      </c>
      <c r="H284" t="s">
        <v>747</v>
      </c>
      <c r="I284">
        <v>1679509977.214286</v>
      </c>
      <c r="J284">
        <f>(K284)/1000</f>
        <v>0</v>
      </c>
      <c r="K284">
        <f>IF(BF284, AN284, AH284)</f>
        <v>0</v>
      </c>
      <c r="L284">
        <f>IF(BF284, AI284, AG284)</f>
        <v>0</v>
      </c>
      <c r="M284">
        <f>BH284 - IF(AU284&gt;1, L284*BB284*100.0/(AW284*BV284), 0)</f>
        <v>0</v>
      </c>
      <c r="N284">
        <f>((T284-J284/2)*M284-L284)/(T284+J284/2)</f>
        <v>0</v>
      </c>
      <c r="O284">
        <f>N284*(BO284+BP284)/1000.0</f>
        <v>0</v>
      </c>
      <c r="P284">
        <f>(BH284 - IF(AU284&gt;1, L284*BB284*100.0/(AW284*BV284), 0))*(BO284+BP284)/1000.0</f>
        <v>0</v>
      </c>
      <c r="Q284">
        <f>2.0/((1/S284-1/R284)+SIGN(S284)*SQRT((1/S284-1/R284)*(1/S284-1/R284) + 4*BC284/((BC284+1)*(BC284+1))*(2*1/S284*1/R284-1/R284*1/R284)))</f>
        <v>0</v>
      </c>
      <c r="R284">
        <f>IF(LEFT(BD284,1)&lt;&gt;"0",IF(LEFT(BD284,1)="1",3.0,BE284),$D$5+$E$5*(BV284*BO284/($K$5*1000))+$F$5*(BV284*BO284/($K$5*1000))*MAX(MIN(BB284,$J$5),$I$5)*MAX(MIN(BB284,$J$5),$I$5)+$G$5*MAX(MIN(BB284,$J$5),$I$5)*(BV284*BO284/($K$5*1000))+$H$5*(BV284*BO284/($K$5*1000))*(BV284*BO284/($K$5*1000)))</f>
        <v>0</v>
      </c>
      <c r="S284">
        <f>J284*(1000-(1000*0.61365*exp(17.502*W284/(240.97+W284))/(BO284+BP284)+BJ284)/2)/(1000*0.61365*exp(17.502*W284/(240.97+W284))/(BO284+BP284)-BJ284)</f>
        <v>0</v>
      </c>
      <c r="T284">
        <f>1/((BC284+1)/(Q284/1.6)+1/(R284/1.37)) + BC284/((BC284+1)/(Q284/1.6) + BC284/(R284/1.37))</f>
        <v>0</v>
      </c>
      <c r="U284">
        <f>(AX284*BA284)</f>
        <v>0</v>
      </c>
      <c r="V284">
        <f>(BQ284+(U284+2*0.95*5.67E-8*(((BQ284+$B$7)+273)^4-(BQ284+273)^4)-44100*J284)/(1.84*29.3*R284+8*0.95*5.67E-8*(BQ284+273)^3))</f>
        <v>0</v>
      </c>
      <c r="W284">
        <f>($C$7*BR284+$D$7*BS284+$E$7*V284)</f>
        <v>0</v>
      </c>
      <c r="X284">
        <f>0.61365*exp(17.502*W284/(240.97+W284))</f>
        <v>0</v>
      </c>
      <c r="Y284">
        <f>(Z284/AA284*100)</f>
        <v>0</v>
      </c>
      <c r="Z284">
        <f>BJ284*(BO284+BP284)/1000</f>
        <v>0</v>
      </c>
      <c r="AA284">
        <f>0.61365*exp(17.502*BQ284/(240.97+BQ284))</f>
        <v>0</v>
      </c>
      <c r="AB284">
        <f>(X284-BJ284*(BO284+BP284)/1000)</f>
        <v>0</v>
      </c>
      <c r="AC284">
        <f>(-J284*44100)</f>
        <v>0</v>
      </c>
      <c r="AD284">
        <f>2*29.3*R284*0.92*(BQ284-W284)</f>
        <v>0</v>
      </c>
      <c r="AE284">
        <f>2*0.95*5.67E-8*(((BQ284+$B$7)+273)^4-(W284+273)^4)</f>
        <v>0</v>
      </c>
      <c r="AF284">
        <f>U284+AE284+AC284+AD284</f>
        <v>0</v>
      </c>
      <c r="AG284">
        <f>BN284*AU284*(BI284-BH284*(1000-AU284*BK284)/(1000-AU284*BJ284))/(100*BB284)</f>
        <v>0</v>
      </c>
      <c r="AH284">
        <f>1000*BN284*AU284*(BJ284-BK284)/(100*BB284*(1000-AU284*BJ284))</f>
        <v>0</v>
      </c>
      <c r="AI284">
        <f>(AJ284 - AK284 - BO284*1E3/(8.314*(BQ284+273.15)) * AM284/BN284 * AL284) * BN284/(100*BB284) * (1000 - BK284)/1000</f>
        <v>0</v>
      </c>
      <c r="AJ284">
        <v>1254.377508062417</v>
      </c>
      <c r="AK284">
        <v>1232.287818181818</v>
      </c>
      <c r="AL284">
        <v>3.400857119886632</v>
      </c>
      <c r="AM284">
        <v>63.74903472312772</v>
      </c>
      <c r="AN284">
        <f>(AP284 - AO284 + BO284*1E3/(8.314*(BQ284+273.15)) * AR284/BN284 * AQ284) * BN284/(100*BB284) * 1000/(1000 - AP284)</f>
        <v>0</v>
      </c>
      <c r="AO284">
        <v>9.061498938596069</v>
      </c>
      <c r="AP284">
        <v>9.386158545454547</v>
      </c>
      <c r="AQ284">
        <v>1.752488981843368E-05</v>
      </c>
      <c r="AR284">
        <v>101.983239414424</v>
      </c>
      <c r="AS284">
        <v>2</v>
      </c>
      <c r="AT284">
        <v>0</v>
      </c>
      <c r="AU284">
        <f>IF(AS284*$H$13&gt;=AW284,1.0,(AW284/(AW284-AS284*$H$13)))</f>
        <v>0</v>
      </c>
      <c r="AV284">
        <f>(AU284-1)*100</f>
        <v>0</v>
      </c>
      <c r="AW284">
        <f>MAX(0,($B$13+$C$13*BV284)/(1+$D$13*BV284)*BO284/(BQ284+273)*$E$13)</f>
        <v>0</v>
      </c>
      <c r="AX284">
        <f>$B$11*BW284+$C$11*BX284+$F$11*CI284*(1-CL284)</f>
        <v>0</v>
      </c>
      <c r="AY284">
        <f>AX284*AZ284</f>
        <v>0</v>
      </c>
      <c r="AZ284">
        <f>($B$11*$D$9+$C$11*$D$9+$F$11*((CV284+CN284)/MAX(CV284+CN284+CW284, 0.1)*$I$9+CW284/MAX(CV284+CN284+CW284, 0.1)*$J$9))/($B$11+$C$11+$F$11)</f>
        <v>0</v>
      </c>
      <c r="BA284">
        <f>($B$11*$K$9+$C$11*$K$9+$F$11*((CV284+CN284)/MAX(CV284+CN284+CW284, 0.1)*$P$9+CW284/MAX(CV284+CN284+CW284, 0.1)*$Q$9))/($B$11+$C$11+$F$11)</f>
        <v>0</v>
      </c>
      <c r="BB284">
        <v>1.91</v>
      </c>
      <c r="BC284">
        <v>0.5</v>
      </c>
      <c r="BD284" t="s">
        <v>355</v>
      </c>
      <c r="BE284">
        <v>2</v>
      </c>
      <c r="BF284" t="b">
        <v>1</v>
      </c>
      <c r="BG284">
        <v>1679509977.214286</v>
      </c>
      <c r="BH284">
        <v>1196.304285714286</v>
      </c>
      <c r="BI284">
        <v>1226.491428571428</v>
      </c>
      <c r="BJ284">
        <v>9.368574999999998</v>
      </c>
      <c r="BK284">
        <v>9.058034285714285</v>
      </c>
      <c r="BL284">
        <v>1190.840357142857</v>
      </c>
      <c r="BM284">
        <v>9.290667142857144</v>
      </c>
      <c r="BN284">
        <v>500.0745000000001</v>
      </c>
      <c r="BO284">
        <v>90.11016071428573</v>
      </c>
      <c r="BP284">
        <v>0.1000202107142857</v>
      </c>
      <c r="BQ284">
        <v>18.984975</v>
      </c>
      <c r="BR284">
        <v>19.99403571428571</v>
      </c>
      <c r="BS284">
        <v>999.9000000000002</v>
      </c>
      <c r="BT284">
        <v>0</v>
      </c>
      <c r="BU284">
        <v>0</v>
      </c>
      <c r="BV284">
        <v>9996.127142857144</v>
      </c>
      <c r="BW284">
        <v>0</v>
      </c>
      <c r="BX284">
        <v>9.335429285714287</v>
      </c>
      <c r="BY284">
        <v>-30.18754999999999</v>
      </c>
      <c r="BZ284">
        <v>1207.6175</v>
      </c>
      <c r="CA284">
        <v>1237.703214285714</v>
      </c>
      <c r="CB284">
        <v>0.3105403928571429</v>
      </c>
      <c r="CC284">
        <v>1226.491428571428</v>
      </c>
      <c r="CD284">
        <v>9.058034285714285</v>
      </c>
      <c r="CE284">
        <v>0.8442039285714287</v>
      </c>
      <c r="CF284">
        <v>0.8162208928571429</v>
      </c>
      <c r="CG284">
        <v>4.473121071428571</v>
      </c>
      <c r="CH284">
        <v>3.992532142857143</v>
      </c>
      <c r="CI284">
        <v>2000.007857142857</v>
      </c>
      <c r="CJ284">
        <v>0.979998964285714</v>
      </c>
      <c r="CK284">
        <v>0.02000090357142858</v>
      </c>
      <c r="CL284">
        <v>0</v>
      </c>
      <c r="CM284">
        <v>2.045307142857143</v>
      </c>
      <c r="CN284">
        <v>0</v>
      </c>
      <c r="CO284">
        <v>3934.726785714285</v>
      </c>
      <c r="CP284">
        <v>17338.28928571429</v>
      </c>
      <c r="CQ284">
        <v>38.09792857142856</v>
      </c>
      <c r="CR284">
        <v>39.5065</v>
      </c>
      <c r="CS284">
        <v>38.53096428571428</v>
      </c>
      <c r="CT284">
        <v>37.22510714285714</v>
      </c>
      <c r="CU284">
        <v>37.22067857142857</v>
      </c>
      <c r="CV284">
        <v>1960.006428571429</v>
      </c>
      <c r="CW284">
        <v>40.00142857142857</v>
      </c>
      <c r="CX284">
        <v>0</v>
      </c>
      <c r="CY284">
        <v>1679510015.1</v>
      </c>
      <c r="CZ284">
        <v>0</v>
      </c>
      <c r="DA284">
        <v>0</v>
      </c>
      <c r="DB284" t="s">
        <v>356</v>
      </c>
      <c r="DC284">
        <v>1679454360.5</v>
      </c>
      <c r="DD284">
        <v>1679454360.5</v>
      </c>
      <c r="DE284">
        <v>0</v>
      </c>
      <c r="DF284">
        <v>-0.152</v>
      </c>
      <c r="DG284">
        <v>-0.046</v>
      </c>
      <c r="DH284">
        <v>3.296</v>
      </c>
      <c r="DI284">
        <v>0.35</v>
      </c>
      <c r="DJ284">
        <v>420</v>
      </c>
      <c r="DK284">
        <v>24</v>
      </c>
      <c r="DL284">
        <v>0.27</v>
      </c>
      <c r="DM284">
        <v>0.09</v>
      </c>
      <c r="DN284">
        <v>-30.12630487804878</v>
      </c>
      <c r="DO284">
        <v>-1.156670383275228</v>
      </c>
      <c r="DP284">
        <v>0.146854568762598</v>
      </c>
      <c r="DQ284">
        <v>0</v>
      </c>
      <c r="DR284">
        <v>0.315878</v>
      </c>
      <c r="DS284">
        <v>-0.08888117770034806</v>
      </c>
      <c r="DT284">
        <v>0.01967473446686037</v>
      </c>
      <c r="DU284">
        <v>1</v>
      </c>
      <c r="DV284">
        <v>1</v>
      </c>
      <c r="DW284">
        <v>2</v>
      </c>
      <c r="DX284" t="s">
        <v>357</v>
      </c>
      <c r="DY284">
        <v>2.98032</v>
      </c>
      <c r="DZ284">
        <v>2.7283</v>
      </c>
      <c r="EA284">
        <v>0.176846</v>
      </c>
      <c r="EB284">
        <v>0.181189</v>
      </c>
      <c r="EC284">
        <v>0.0540922</v>
      </c>
      <c r="ED284">
        <v>0.0532064</v>
      </c>
      <c r="EE284">
        <v>24721.5</v>
      </c>
      <c r="EF284">
        <v>24274.2</v>
      </c>
      <c r="EG284">
        <v>30559.2</v>
      </c>
      <c r="EH284">
        <v>29889.2</v>
      </c>
      <c r="EI284">
        <v>39906.7</v>
      </c>
      <c r="EJ284">
        <v>37279.6</v>
      </c>
      <c r="EK284">
        <v>46736.1</v>
      </c>
      <c r="EL284">
        <v>44444.9</v>
      </c>
      <c r="EM284">
        <v>1.88185</v>
      </c>
      <c r="EN284">
        <v>1.86055</v>
      </c>
      <c r="EO284">
        <v>0.0502244</v>
      </c>
      <c r="EP284">
        <v>0</v>
      </c>
      <c r="EQ284">
        <v>19.1559</v>
      </c>
      <c r="ER284">
        <v>999.9</v>
      </c>
      <c r="ES284">
        <v>34</v>
      </c>
      <c r="ET284">
        <v>30.4</v>
      </c>
      <c r="EU284">
        <v>16.4476</v>
      </c>
      <c r="EV284">
        <v>63.5112</v>
      </c>
      <c r="EW284">
        <v>23.4696</v>
      </c>
      <c r="EX284">
        <v>1</v>
      </c>
      <c r="EY284">
        <v>-0.0621646</v>
      </c>
      <c r="EZ284">
        <v>4.9893</v>
      </c>
      <c r="FA284">
        <v>20.1355</v>
      </c>
      <c r="FB284">
        <v>5.22987</v>
      </c>
      <c r="FC284">
        <v>11.9725</v>
      </c>
      <c r="FD284">
        <v>4.9715</v>
      </c>
      <c r="FE284">
        <v>3.28965</v>
      </c>
      <c r="FF284">
        <v>9999</v>
      </c>
      <c r="FG284">
        <v>9999</v>
      </c>
      <c r="FH284">
        <v>9999</v>
      </c>
      <c r="FI284">
        <v>999.9</v>
      </c>
      <c r="FJ284">
        <v>4.97292</v>
      </c>
      <c r="FK284">
        <v>1.87713</v>
      </c>
      <c r="FL284">
        <v>1.87516</v>
      </c>
      <c r="FM284">
        <v>1.87803</v>
      </c>
      <c r="FN284">
        <v>1.8747</v>
      </c>
      <c r="FO284">
        <v>1.87836</v>
      </c>
      <c r="FP284">
        <v>1.8754</v>
      </c>
      <c r="FQ284">
        <v>1.87653</v>
      </c>
      <c r="FR284">
        <v>0</v>
      </c>
      <c r="FS284">
        <v>0</v>
      </c>
      <c r="FT284">
        <v>0</v>
      </c>
      <c r="FU284">
        <v>0</v>
      </c>
      <c r="FV284" t="s">
        <v>358</v>
      </c>
      <c r="FW284" t="s">
        <v>359</v>
      </c>
      <c r="FX284" t="s">
        <v>360</v>
      </c>
      <c r="FY284" t="s">
        <v>360</v>
      </c>
      <c r="FZ284" t="s">
        <v>360</v>
      </c>
      <c r="GA284" t="s">
        <v>360</v>
      </c>
      <c r="GB284">
        <v>0</v>
      </c>
      <c r="GC284">
        <v>100</v>
      </c>
      <c r="GD284">
        <v>100</v>
      </c>
      <c r="GE284">
        <v>5.52</v>
      </c>
      <c r="GF284">
        <v>0.0781</v>
      </c>
      <c r="GG284">
        <v>1.972114183739502</v>
      </c>
      <c r="GH284">
        <v>0.004449671774874308</v>
      </c>
      <c r="GI284">
        <v>-1.829466635312074E-06</v>
      </c>
      <c r="GJ284">
        <v>4.661545964856727E-10</v>
      </c>
      <c r="GK284">
        <v>0.005649818396270764</v>
      </c>
      <c r="GL284">
        <v>0.003047750899037379</v>
      </c>
      <c r="GM284">
        <v>0.0005145890388989142</v>
      </c>
      <c r="GN284">
        <v>-5.930110997495773E-07</v>
      </c>
      <c r="GO284">
        <v>0</v>
      </c>
      <c r="GP284">
        <v>2134</v>
      </c>
      <c r="GQ284">
        <v>1</v>
      </c>
      <c r="GR284">
        <v>23</v>
      </c>
      <c r="GS284">
        <v>927.1</v>
      </c>
      <c r="GT284">
        <v>927.1</v>
      </c>
      <c r="GU284">
        <v>2.66724</v>
      </c>
      <c r="GV284">
        <v>2.54395</v>
      </c>
      <c r="GW284">
        <v>1.39893</v>
      </c>
      <c r="GX284">
        <v>2.33887</v>
      </c>
      <c r="GY284">
        <v>1.44897</v>
      </c>
      <c r="GZ284">
        <v>2.43164</v>
      </c>
      <c r="HA284">
        <v>36.4814</v>
      </c>
      <c r="HB284">
        <v>24.0087</v>
      </c>
      <c r="HC284">
        <v>18</v>
      </c>
      <c r="HD284">
        <v>490.167</v>
      </c>
      <c r="HE284">
        <v>448.106</v>
      </c>
      <c r="HF284">
        <v>13.5321</v>
      </c>
      <c r="HG284">
        <v>26.0025</v>
      </c>
      <c r="HH284">
        <v>29.9999</v>
      </c>
      <c r="HI284">
        <v>25.89</v>
      </c>
      <c r="HJ284">
        <v>25.9709</v>
      </c>
      <c r="HK284">
        <v>53.3776</v>
      </c>
      <c r="HL284">
        <v>41.4214</v>
      </c>
      <c r="HM284">
        <v>45.1252</v>
      </c>
      <c r="HN284">
        <v>13.5336</v>
      </c>
      <c r="HO284">
        <v>1270.32</v>
      </c>
      <c r="HP284">
        <v>9.10408</v>
      </c>
      <c r="HQ284">
        <v>101.011</v>
      </c>
      <c r="HR284">
        <v>102.202</v>
      </c>
    </row>
    <row r="285" spans="1:226">
      <c r="A285">
        <v>269</v>
      </c>
      <c r="B285">
        <v>1679509990</v>
      </c>
      <c r="C285">
        <v>4733.900000095367</v>
      </c>
      <c r="D285" t="s">
        <v>898</v>
      </c>
      <c r="E285" t="s">
        <v>899</v>
      </c>
      <c r="F285">
        <v>5</v>
      </c>
      <c r="G285" t="s">
        <v>353</v>
      </c>
      <c r="H285" t="s">
        <v>747</v>
      </c>
      <c r="I285">
        <v>1679509982.5</v>
      </c>
      <c r="J285">
        <f>(K285)/1000</f>
        <v>0</v>
      </c>
      <c r="K285">
        <f>IF(BF285, AN285, AH285)</f>
        <v>0</v>
      </c>
      <c r="L285">
        <f>IF(BF285, AI285, AG285)</f>
        <v>0</v>
      </c>
      <c r="M285">
        <f>BH285 - IF(AU285&gt;1, L285*BB285*100.0/(AW285*BV285), 0)</f>
        <v>0</v>
      </c>
      <c r="N285">
        <f>((T285-J285/2)*M285-L285)/(T285+J285/2)</f>
        <v>0</v>
      </c>
      <c r="O285">
        <f>N285*(BO285+BP285)/1000.0</f>
        <v>0</v>
      </c>
      <c r="P285">
        <f>(BH285 - IF(AU285&gt;1, L285*BB285*100.0/(AW285*BV285), 0))*(BO285+BP285)/1000.0</f>
        <v>0</v>
      </c>
      <c r="Q285">
        <f>2.0/((1/S285-1/R285)+SIGN(S285)*SQRT((1/S285-1/R285)*(1/S285-1/R285) + 4*BC285/((BC285+1)*(BC285+1))*(2*1/S285*1/R285-1/R285*1/R285)))</f>
        <v>0</v>
      </c>
      <c r="R285">
        <f>IF(LEFT(BD285,1)&lt;&gt;"0",IF(LEFT(BD285,1)="1",3.0,BE285),$D$5+$E$5*(BV285*BO285/($K$5*1000))+$F$5*(BV285*BO285/($K$5*1000))*MAX(MIN(BB285,$J$5),$I$5)*MAX(MIN(BB285,$J$5),$I$5)+$G$5*MAX(MIN(BB285,$J$5),$I$5)*(BV285*BO285/($K$5*1000))+$H$5*(BV285*BO285/($K$5*1000))*(BV285*BO285/($K$5*1000)))</f>
        <v>0</v>
      </c>
      <c r="S285">
        <f>J285*(1000-(1000*0.61365*exp(17.502*W285/(240.97+W285))/(BO285+BP285)+BJ285)/2)/(1000*0.61365*exp(17.502*W285/(240.97+W285))/(BO285+BP285)-BJ285)</f>
        <v>0</v>
      </c>
      <c r="T285">
        <f>1/((BC285+1)/(Q285/1.6)+1/(R285/1.37)) + BC285/((BC285+1)/(Q285/1.6) + BC285/(R285/1.37))</f>
        <v>0</v>
      </c>
      <c r="U285">
        <f>(AX285*BA285)</f>
        <v>0</v>
      </c>
      <c r="V285">
        <f>(BQ285+(U285+2*0.95*5.67E-8*(((BQ285+$B$7)+273)^4-(BQ285+273)^4)-44100*J285)/(1.84*29.3*R285+8*0.95*5.67E-8*(BQ285+273)^3))</f>
        <v>0</v>
      </c>
      <c r="W285">
        <f>($C$7*BR285+$D$7*BS285+$E$7*V285)</f>
        <v>0</v>
      </c>
      <c r="X285">
        <f>0.61365*exp(17.502*W285/(240.97+W285))</f>
        <v>0</v>
      </c>
      <c r="Y285">
        <f>(Z285/AA285*100)</f>
        <v>0</v>
      </c>
      <c r="Z285">
        <f>BJ285*(BO285+BP285)/1000</f>
        <v>0</v>
      </c>
      <c r="AA285">
        <f>0.61365*exp(17.502*BQ285/(240.97+BQ285))</f>
        <v>0</v>
      </c>
      <c r="AB285">
        <f>(X285-BJ285*(BO285+BP285)/1000)</f>
        <v>0</v>
      </c>
      <c r="AC285">
        <f>(-J285*44100)</f>
        <v>0</v>
      </c>
      <c r="AD285">
        <f>2*29.3*R285*0.92*(BQ285-W285)</f>
        <v>0</v>
      </c>
      <c r="AE285">
        <f>2*0.95*5.67E-8*(((BQ285+$B$7)+273)^4-(W285+273)^4)</f>
        <v>0</v>
      </c>
      <c r="AF285">
        <f>U285+AE285+AC285+AD285</f>
        <v>0</v>
      </c>
      <c r="AG285">
        <f>BN285*AU285*(BI285-BH285*(1000-AU285*BK285)/(1000-AU285*BJ285))/(100*BB285)</f>
        <v>0</v>
      </c>
      <c r="AH285">
        <f>1000*BN285*AU285*(BJ285-BK285)/(100*BB285*(1000-AU285*BJ285))</f>
        <v>0</v>
      </c>
      <c r="AI285">
        <f>(AJ285 - AK285 - BO285*1E3/(8.314*(BQ285+273.15)) * AM285/BN285 * AL285) * BN285/(100*BB285) * (1000 - BK285)/1000</f>
        <v>0</v>
      </c>
      <c r="AJ285">
        <v>1271.322888078254</v>
      </c>
      <c r="AK285">
        <v>1249.148727272727</v>
      </c>
      <c r="AL285">
        <v>3.363457656356057</v>
      </c>
      <c r="AM285">
        <v>63.74903472312772</v>
      </c>
      <c r="AN285">
        <f>(AP285 - AO285 + BO285*1E3/(8.314*(BQ285+273.15)) * AR285/BN285 * AQ285) * BN285/(100*BB285) * 1000/(1000 - AP285)</f>
        <v>0</v>
      </c>
      <c r="AO285">
        <v>9.058563290005015</v>
      </c>
      <c r="AP285">
        <v>9.385648666666667</v>
      </c>
      <c r="AQ285">
        <v>-2.720942069067149E-06</v>
      </c>
      <c r="AR285">
        <v>101.983239414424</v>
      </c>
      <c r="AS285">
        <v>2</v>
      </c>
      <c r="AT285">
        <v>0</v>
      </c>
      <c r="AU285">
        <f>IF(AS285*$H$13&gt;=AW285,1.0,(AW285/(AW285-AS285*$H$13)))</f>
        <v>0</v>
      </c>
      <c r="AV285">
        <f>(AU285-1)*100</f>
        <v>0</v>
      </c>
      <c r="AW285">
        <f>MAX(0,($B$13+$C$13*BV285)/(1+$D$13*BV285)*BO285/(BQ285+273)*$E$13)</f>
        <v>0</v>
      </c>
      <c r="AX285">
        <f>$B$11*BW285+$C$11*BX285+$F$11*CI285*(1-CL285)</f>
        <v>0</v>
      </c>
      <c r="AY285">
        <f>AX285*AZ285</f>
        <v>0</v>
      </c>
      <c r="AZ285">
        <f>($B$11*$D$9+$C$11*$D$9+$F$11*((CV285+CN285)/MAX(CV285+CN285+CW285, 0.1)*$I$9+CW285/MAX(CV285+CN285+CW285, 0.1)*$J$9))/($B$11+$C$11+$F$11)</f>
        <v>0</v>
      </c>
      <c r="BA285">
        <f>($B$11*$K$9+$C$11*$K$9+$F$11*((CV285+CN285)/MAX(CV285+CN285+CW285, 0.1)*$P$9+CW285/MAX(CV285+CN285+CW285, 0.1)*$Q$9))/($B$11+$C$11+$F$11)</f>
        <v>0</v>
      </c>
      <c r="BB285">
        <v>1.91</v>
      </c>
      <c r="BC285">
        <v>0.5</v>
      </c>
      <c r="BD285" t="s">
        <v>355</v>
      </c>
      <c r="BE285">
        <v>2</v>
      </c>
      <c r="BF285" t="b">
        <v>1</v>
      </c>
      <c r="BG285">
        <v>1679509982.5</v>
      </c>
      <c r="BH285">
        <v>1214.022592592593</v>
      </c>
      <c r="BI285">
        <v>1244.271481481481</v>
      </c>
      <c r="BJ285">
        <v>9.379650370370371</v>
      </c>
      <c r="BK285">
        <v>9.068775555555554</v>
      </c>
      <c r="BL285">
        <v>1208.521111111111</v>
      </c>
      <c r="BM285">
        <v>9.301605925925925</v>
      </c>
      <c r="BN285">
        <v>500.0581851851853</v>
      </c>
      <c r="BO285">
        <v>90.1110851851852</v>
      </c>
      <c r="BP285">
        <v>0.09998571481481479</v>
      </c>
      <c r="BQ285">
        <v>18.98365185185185</v>
      </c>
      <c r="BR285">
        <v>19.99570740740741</v>
      </c>
      <c r="BS285">
        <v>999.9000000000001</v>
      </c>
      <c r="BT285">
        <v>0</v>
      </c>
      <c r="BU285">
        <v>0</v>
      </c>
      <c r="BV285">
        <v>9998.943703703702</v>
      </c>
      <c r="BW285">
        <v>0</v>
      </c>
      <c r="BX285">
        <v>9.347649629629631</v>
      </c>
      <c r="BY285">
        <v>-30.24978888888889</v>
      </c>
      <c r="BZ285">
        <v>1225.516296296296</v>
      </c>
      <c r="CA285">
        <v>1255.658518518519</v>
      </c>
      <c r="CB285">
        <v>0.310874</v>
      </c>
      <c r="CC285">
        <v>1244.271481481481</v>
      </c>
      <c r="CD285">
        <v>9.068775555555554</v>
      </c>
      <c r="CE285">
        <v>0.8452105555555557</v>
      </c>
      <c r="CF285">
        <v>0.8171971481481483</v>
      </c>
      <c r="CG285">
        <v>4.490151481481481</v>
      </c>
      <c r="CH285">
        <v>4.009575925925926</v>
      </c>
      <c r="CI285">
        <v>1999.98</v>
      </c>
      <c r="CJ285">
        <v>0.9799987777777776</v>
      </c>
      <c r="CK285">
        <v>0.0200010962962963</v>
      </c>
      <c r="CL285">
        <v>0</v>
      </c>
      <c r="CM285">
        <v>2.071107407407407</v>
      </c>
      <c r="CN285">
        <v>0</v>
      </c>
      <c r="CO285">
        <v>3934.519629629629</v>
      </c>
      <c r="CP285">
        <v>17338.05185185185</v>
      </c>
      <c r="CQ285">
        <v>38.05525925925926</v>
      </c>
      <c r="CR285">
        <v>39.47655555555554</v>
      </c>
      <c r="CS285">
        <v>38.49518518518518</v>
      </c>
      <c r="CT285">
        <v>37.19403703703704</v>
      </c>
      <c r="CU285">
        <v>37.18948148148148</v>
      </c>
      <c r="CV285">
        <v>1959.979629629629</v>
      </c>
      <c r="CW285">
        <v>40.00037037037037</v>
      </c>
      <c r="CX285">
        <v>0</v>
      </c>
      <c r="CY285">
        <v>1679510019.9</v>
      </c>
      <c r="CZ285">
        <v>0</v>
      </c>
      <c r="DA285">
        <v>0</v>
      </c>
      <c r="DB285" t="s">
        <v>356</v>
      </c>
      <c r="DC285">
        <v>1679454360.5</v>
      </c>
      <c r="DD285">
        <v>1679454360.5</v>
      </c>
      <c r="DE285">
        <v>0</v>
      </c>
      <c r="DF285">
        <v>-0.152</v>
      </c>
      <c r="DG285">
        <v>-0.046</v>
      </c>
      <c r="DH285">
        <v>3.296</v>
      </c>
      <c r="DI285">
        <v>0.35</v>
      </c>
      <c r="DJ285">
        <v>420</v>
      </c>
      <c r="DK285">
        <v>24</v>
      </c>
      <c r="DL285">
        <v>0.27</v>
      </c>
      <c r="DM285">
        <v>0.09</v>
      </c>
      <c r="DN285">
        <v>-30.21419268292683</v>
      </c>
      <c r="DO285">
        <v>-1.006839721254377</v>
      </c>
      <c r="DP285">
        <v>0.1320715906938795</v>
      </c>
      <c r="DQ285">
        <v>0</v>
      </c>
      <c r="DR285">
        <v>0.3148291463414634</v>
      </c>
      <c r="DS285">
        <v>0.02861149128919831</v>
      </c>
      <c r="DT285">
        <v>0.0185941180439472</v>
      </c>
      <c r="DU285">
        <v>1</v>
      </c>
      <c r="DV285">
        <v>1</v>
      </c>
      <c r="DW285">
        <v>2</v>
      </c>
      <c r="DX285" t="s">
        <v>357</v>
      </c>
      <c r="DY285">
        <v>2.98025</v>
      </c>
      <c r="DZ285">
        <v>2.72835</v>
      </c>
      <c r="EA285">
        <v>0.178333</v>
      </c>
      <c r="EB285">
        <v>0.18266</v>
      </c>
      <c r="EC285">
        <v>0.0540908</v>
      </c>
      <c r="ED285">
        <v>0.0531866</v>
      </c>
      <c r="EE285">
        <v>24676.8</v>
      </c>
      <c r="EF285">
        <v>24230.7</v>
      </c>
      <c r="EG285">
        <v>30559.1</v>
      </c>
      <c r="EH285">
        <v>29889.4</v>
      </c>
      <c r="EI285">
        <v>39906.9</v>
      </c>
      <c r="EJ285">
        <v>37280.8</v>
      </c>
      <c r="EK285">
        <v>46736</v>
      </c>
      <c r="EL285">
        <v>44445.2</v>
      </c>
      <c r="EM285">
        <v>1.8818</v>
      </c>
      <c r="EN285">
        <v>1.86068</v>
      </c>
      <c r="EO285">
        <v>0.050649</v>
      </c>
      <c r="EP285">
        <v>0</v>
      </c>
      <c r="EQ285">
        <v>19.1542</v>
      </c>
      <c r="ER285">
        <v>999.9</v>
      </c>
      <c r="ES285">
        <v>33.9</v>
      </c>
      <c r="ET285">
        <v>30.4</v>
      </c>
      <c r="EU285">
        <v>16.4008</v>
      </c>
      <c r="EV285">
        <v>63.7312</v>
      </c>
      <c r="EW285">
        <v>23.726</v>
      </c>
      <c r="EX285">
        <v>1</v>
      </c>
      <c r="EY285">
        <v>-0.0621977</v>
      </c>
      <c r="EZ285">
        <v>4.98866</v>
      </c>
      <c r="FA285">
        <v>20.1354</v>
      </c>
      <c r="FB285">
        <v>5.22987</v>
      </c>
      <c r="FC285">
        <v>11.9725</v>
      </c>
      <c r="FD285">
        <v>4.97155</v>
      </c>
      <c r="FE285">
        <v>3.28968</v>
      </c>
      <c r="FF285">
        <v>9999</v>
      </c>
      <c r="FG285">
        <v>9999</v>
      </c>
      <c r="FH285">
        <v>9999</v>
      </c>
      <c r="FI285">
        <v>999.9</v>
      </c>
      <c r="FJ285">
        <v>4.97291</v>
      </c>
      <c r="FK285">
        <v>1.87707</v>
      </c>
      <c r="FL285">
        <v>1.87515</v>
      </c>
      <c r="FM285">
        <v>1.87796</v>
      </c>
      <c r="FN285">
        <v>1.87468</v>
      </c>
      <c r="FO285">
        <v>1.87836</v>
      </c>
      <c r="FP285">
        <v>1.87534</v>
      </c>
      <c r="FQ285">
        <v>1.87653</v>
      </c>
      <c r="FR285">
        <v>0</v>
      </c>
      <c r="FS285">
        <v>0</v>
      </c>
      <c r="FT285">
        <v>0</v>
      </c>
      <c r="FU285">
        <v>0</v>
      </c>
      <c r="FV285" t="s">
        <v>358</v>
      </c>
      <c r="FW285" t="s">
        <v>359</v>
      </c>
      <c r="FX285" t="s">
        <v>360</v>
      </c>
      <c r="FY285" t="s">
        <v>360</v>
      </c>
      <c r="FZ285" t="s">
        <v>360</v>
      </c>
      <c r="GA285" t="s">
        <v>360</v>
      </c>
      <c r="GB285">
        <v>0</v>
      </c>
      <c r="GC285">
        <v>100</v>
      </c>
      <c r="GD285">
        <v>100</v>
      </c>
      <c r="GE285">
        <v>5.55</v>
      </c>
      <c r="GF285">
        <v>0.0781</v>
      </c>
      <c r="GG285">
        <v>1.972114183739502</v>
      </c>
      <c r="GH285">
        <v>0.004449671774874308</v>
      </c>
      <c r="GI285">
        <v>-1.829466635312074E-06</v>
      </c>
      <c r="GJ285">
        <v>4.661545964856727E-10</v>
      </c>
      <c r="GK285">
        <v>0.005649818396270764</v>
      </c>
      <c r="GL285">
        <v>0.003047750899037379</v>
      </c>
      <c r="GM285">
        <v>0.0005145890388989142</v>
      </c>
      <c r="GN285">
        <v>-5.930110997495773E-07</v>
      </c>
      <c r="GO285">
        <v>0</v>
      </c>
      <c r="GP285">
        <v>2134</v>
      </c>
      <c r="GQ285">
        <v>1</v>
      </c>
      <c r="GR285">
        <v>23</v>
      </c>
      <c r="GS285">
        <v>927.2</v>
      </c>
      <c r="GT285">
        <v>927.2</v>
      </c>
      <c r="GU285">
        <v>2.69531</v>
      </c>
      <c r="GV285">
        <v>2.53052</v>
      </c>
      <c r="GW285">
        <v>1.39893</v>
      </c>
      <c r="GX285">
        <v>2.33887</v>
      </c>
      <c r="GY285">
        <v>1.44897</v>
      </c>
      <c r="GZ285">
        <v>2.48657</v>
      </c>
      <c r="HA285">
        <v>36.4814</v>
      </c>
      <c r="HB285">
        <v>24.0262</v>
      </c>
      <c r="HC285">
        <v>18</v>
      </c>
      <c r="HD285">
        <v>490.14</v>
      </c>
      <c r="HE285">
        <v>448.172</v>
      </c>
      <c r="HF285">
        <v>13.5353</v>
      </c>
      <c r="HG285">
        <v>26.002</v>
      </c>
      <c r="HH285">
        <v>29.9999</v>
      </c>
      <c r="HI285">
        <v>25.89</v>
      </c>
      <c r="HJ285">
        <v>25.9694</v>
      </c>
      <c r="HK285">
        <v>53.969</v>
      </c>
      <c r="HL285">
        <v>41.4214</v>
      </c>
      <c r="HM285">
        <v>44.7508</v>
      </c>
      <c r="HN285">
        <v>13.5389</v>
      </c>
      <c r="HO285">
        <v>1290.35</v>
      </c>
      <c r="HP285">
        <v>9.10408</v>
      </c>
      <c r="HQ285">
        <v>101.011</v>
      </c>
      <c r="HR285">
        <v>102.203</v>
      </c>
    </row>
    <row r="286" spans="1:226">
      <c r="A286">
        <v>270</v>
      </c>
      <c r="B286">
        <v>1679509995</v>
      </c>
      <c r="C286">
        <v>4738.900000095367</v>
      </c>
      <c r="D286" t="s">
        <v>900</v>
      </c>
      <c r="E286" t="s">
        <v>901</v>
      </c>
      <c r="F286">
        <v>5</v>
      </c>
      <c r="G286" t="s">
        <v>353</v>
      </c>
      <c r="H286" t="s">
        <v>747</v>
      </c>
      <c r="I286">
        <v>1679509987.214286</v>
      </c>
      <c r="J286">
        <f>(K286)/1000</f>
        <v>0</v>
      </c>
      <c r="K286">
        <f>IF(BF286, AN286, AH286)</f>
        <v>0</v>
      </c>
      <c r="L286">
        <f>IF(BF286, AI286, AG286)</f>
        <v>0</v>
      </c>
      <c r="M286">
        <f>BH286 - IF(AU286&gt;1, L286*BB286*100.0/(AW286*BV286), 0)</f>
        <v>0</v>
      </c>
      <c r="N286">
        <f>((T286-J286/2)*M286-L286)/(T286+J286/2)</f>
        <v>0</v>
      </c>
      <c r="O286">
        <f>N286*(BO286+BP286)/1000.0</f>
        <v>0</v>
      </c>
      <c r="P286">
        <f>(BH286 - IF(AU286&gt;1, L286*BB286*100.0/(AW286*BV286), 0))*(BO286+BP286)/1000.0</f>
        <v>0</v>
      </c>
      <c r="Q286">
        <f>2.0/((1/S286-1/R286)+SIGN(S286)*SQRT((1/S286-1/R286)*(1/S286-1/R286) + 4*BC286/((BC286+1)*(BC286+1))*(2*1/S286*1/R286-1/R286*1/R286)))</f>
        <v>0</v>
      </c>
      <c r="R286">
        <f>IF(LEFT(BD286,1)&lt;&gt;"0",IF(LEFT(BD286,1)="1",3.0,BE286),$D$5+$E$5*(BV286*BO286/($K$5*1000))+$F$5*(BV286*BO286/($K$5*1000))*MAX(MIN(BB286,$J$5),$I$5)*MAX(MIN(BB286,$J$5),$I$5)+$G$5*MAX(MIN(BB286,$J$5),$I$5)*(BV286*BO286/($K$5*1000))+$H$5*(BV286*BO286/($K$5*1000))*(BV286*BO286/($K$5*1000)))</f>
        <v>0</v>
      </c>
      <c r="S286">
        <f>J286*(1000-(1000*0.61365*exp(17.502*W286/(240.97+W286))/(BO286+BP286)+BJ286)/2)/(1000*0.61365*exp(17.502*W286/(240.97+W286))/(BO286+BP286)-BJ286)</f>
        <v>0</v>
      </c>
      <c r="T286">
        <f>1/((BC286+1)/(Q286/1.6)+1/(R286/1.37)) + BC286/((BC286+1)/(Q286/1.6) + BC286/(R286/1.37))</f>
        <v>0</v>
      </c>
      <c r="U286">
        <f>(AX286*BA286)</f>
        <v>0</v>
      </c>
      <c r="V286">
        <f>(BQ286+(U286+2*0.95*5.67E-8*(((BQ286+$B$7)+273)^4-(BQ286+273)^4)-44100*J286)/(1.84*29.3*R286+8*0.95*5.67E-8*(BQ286+273)^3))</f>
        <v>0</v>
      </c>
      <c r="W286">
        <f>($C$7*BR286+$D$7*BS286+$E$7*V286)</f>
        <v>0</v>
      </c>
      <c r="X286">
        <f>0.61365*exp(17.502*W286/(240.97+W286))</f>
        <v>0</v>
      </c>
      <c r="Y286">
        <f>(Z286/AA286*100)</f>
        <v>0</v>
      </c>
      <c r="Z286">
        <f>BJ286*(BO286+BP286)/1000</f>
        <v>0</v>
      </c>
      <c r="AA286">
        <f>0.61365*exp(17.502*BQ286/(240.97+BQ286))</f>
        <v>0</v>
      </c>
      <c r="AB286">
        <f>(X286-BJ286*(BO286+BP286)/1000)</f>
        <v>0</v>
      </c>
      <c r="AC286">
        <f>(-J286*44100)</f>
        <v>0</v>
      </c>
      <c r="AD286">
        <f>2*29.3*R286*0.92*(BQ286-W286)</f>
        <v>0</v>
      </c>
      <c r="AE286">
        <f>2*0.95*5.67E-8*(((BQ286+$B$7)+273)^4-(W286+273)^4)</f>
        <v>0</v>
      </c>
      <c r="AF286">
        <f>U286+AE286+AC286+AD286</f>
        <v>0</v>
      </c>
      <c r="AG286">
        <f>BN286*AU286*(BI286-BH286*(1000-AU286*BK286)/(1000-AU286*BJ286))/(100*BB286)</f>
        <v>0</v>
      </c>
      <c r="AH286">
        <f>1000*BN286*AU286*(BJ286-BK286)/(100*BB286*(1000-AU286*BJ286))</f>
        <v>0</v>
      </c>
      <c r="AI286">
        <f>(AJ286 - AK286 - BO286*1E3/(8.314*(BQ286+273.15)) * AM286/BN286 * AL286) * BN286/(100*BB286) * (1000 - BK286)/1000</f>
        <v>0</v>
      </c>
      <c r="AJ286">
        <v>1287.992080058433</v>
      </c>
      <c r="AK286">
        <v>1265.971757575757</v>
      </c>
      <c r="AL286">
        <v>3.37499651369132</v>
      </c>
      <c r="AM286">
        <v>63.74903472312772</v>
      </c>
      <c r="AN286">
        <f>(AP286 - AO286 + BO286*1E3/(8.314*(BQ286+273.15)) * AR286/BN286 * AQ286) * BN286/(100*BB286) * 1000/(1000 - AP286)</f>
        <v>0</v>
      </c>
      <c r="AO286">
        <v>9.028844074057174</v>
      </c>
      <c r="AP286">
        <v>9.377553212121208</v>
      </c>
      <c r="AQ286">
        <v>-2.551600210862941E-05</v>
      </c>
      <c r="AR286">
        <v>101.983239414424</v>
      </c>
      <c r="AS286">
        <v>2</v>
      </c>
      <c r="AT286">
        <v>0</v>
      </c>
      <c r="AU286">
        <f>IF(AS286*$H$13&gt;=AW286,1.0,(AW286/(AW286-AS286*$H$13)))</f>
        <v>0</v>
      </c>
      <c r="AV286">
        <f>(AU286-1)*100</f>
        <v>0</v>
      </c>
      <c r="AW286">
        <f>MAX(0,($B$13+$C$13*BV286)/(1+$D$13*BV286)*BO286/(BQ286+273)*$E$13)</f>
        <v>0</v>
      </c>
      <c r="AX286">
        <f>$B$11*BW286+$C$11*BX286+$F$11*CI286*(1-CL286)</f>
        <v>0</v>
      </c>
      <c r="AY286">
        <f>AX286*AZ286</f>
        <v>0</v>
      </c>
      <c r="AZ286">
        <f>($B$11*$D$9+$C$11*$D$9+$F$11*((CV286+CN286)/MAX(CV286+CN286+CW286, 0.1)*$I$9+CW286/MAX(CV286+CN286+CW286, 0.1)*$J$9))/($B$11+$C$11+$F$11)</f>
        <v>0</v>
      </c>
      <c r="BA286">
        <f>($B$11*$K$9+$C$11*$K$9+$F$11*((CV286+CN286)/MAX(CV286+CN286+CW286, 0.1)*$P$9+CW286/MAX(CV286+CN286+CW286, 0.1)*$Q$9))/($B$11+$C$11+$F$11)</f>
        <v>0</v>
      </c>
      <c r="BB286">
        <v>1.91</v>
      </c>
      <c r="BC286">
        <v>0.5</v>
      </c>
      <c r="BD286" t="s">
        <v>355</v>
      </c>
      <c r="BE286">
        <v>2</v>
      </c>
      <c r="BF286" t="b">
        <v>1</v>
      </c>
      <c r="BG286">
        <v>1679509987.214286</v>
      </c>
      <c r="BH286">
        <v>1229.764642857143</v>
      </c>
      <c r="BI286">
        <v>1260.080357142857</v>
      </c>
      <c r="BJ286">
        <v>9.384263571428573</v>
      </c>
      <c r="BK286">
        <v>9.052827857142857</v>
      </c>
      <c r="BL286">
        <v>1224.230714285714</v>
      </c>
      <c r="BM286">
        <v>9.306162499999999</v>
      </c>
      <c r="BN286">
        <v>500.0620357142856</v>
      </c>
      <c r="BO286">
        <v>90.11218214285715</v>
      </c>
      <c r="BP286">
        <v>0.1000350142857143</v>
      </c>
      <c r="BQ286">
        <v>18.98193928571428</v>
      </c>
      <c r="BR286">
        <v>19.99318928571429</v>
      </c>
      <c r="BS286">
        <v>999.9000000000002</v>
      </c>
      <c r="BT286">
        <v>0</v>
      </c>
      <c r="BU286">
        <v>0</v>
      </c>
      <c r="BV286">
        <v>9995.848571428573</v>
      </c>
      <c r="BW286">
        <v>0</v>
      </c>
      <c r="BX286">
        <v>9.359419642857144</v>
      </c>
      <c r="BY286">
        <v>-30.31708214285714</v>
      </c>
      <c r="BZ286">
        <v>1241.413214285715</v>
      </c>
      <c r="CA286">
        <v>1271.591785714286</v>
      </c>
      <c r="CB286">
        <v>0.3314348928571428</v>
      </c>
      <c r="CC286">
        <v>1260.080357142857</v>
      </c>
      <c r="CD286">
        <v>9.052827857142857</v>
      </c>
      <c r="CE286">
        <v>0.8456366428571428</v>
      </c>
      <c r="CF286">
        <v>0.8157701785714286</v>
      </c>
      <c r="CG286">
        <v>4.497356428571428</v>
      </c>
      <c r="CH286">
        <v>3.984697142857142</v>
      </c>
      <c r="CI286">
        <v>1999.983571428572</v>
      </c>
      <c r="CJ286">
        <v>0.9799986428571428</v>
      </c>
      <c r="CK286">
        <v>0.02000123571428572</v>
      </c>
      <c r="CL286">
        <v>0</v>
      </c>
      <c r="CM286">
        <v>2.035932142857143</v>
      </c>
      <c r="CN286">
        <v>0</v>
      </c>
      <c r="CO286">
        <v>3934.4025</v>
      </c>
      <c r="CP286">
        <v>17338.08214285714</v>
      </c>
      <c r="CQ286">
        <v>38.05325</v>
      </c>
      <c r="CR286">
        <v>39.44164285714285</v>
      </c>
      <c r="CS286">
        <v>38.44628571428571</v>
      </c>
      <c r="CT286">
        <v>37.16035714285714</v>
      </c>
      <c r="CU286">
        <v>37.15589285714286</v>
      </c>
      <c r="CV286">
        <v>1959.983214285714</v>
      </c>
      <c r="CW286">
        <v>40.00035714285714</v>
      </c>
      <c r="CX286">
        <v>0</v>
      </c>
      <c r="CY286">
        <v>1679510025.3</v>
      </c>
      <c r="CZ286">
        <v>0</v>
      </c>
      <c r="DA286">
        <v>0</v>
      </c>
      <c r="DB286" t="s">
        <v>356</v>
      </c>
      <c r="DC286">
        <v>1679454360.5</v>
      </c>
      <c r="DD286">
        <v>1679454360.5</v>
      </c>
      <c r="DE286">
        <v>0</v>
      </c>
      <c r="DF286">
        <v>-0.152</v>
      </c>
      <c r="DG286">
        <v>-0.046</v>
      </c>
      <c r="DH286">
        <v>3.296</v>
      </c>
      <c r="DI286">
        <v>0.35</v>
      </c>
      <c r="DJ286">
        <v>420</v>
      </c>
      <c r="DK286">
        <v>24</v>
      </c>
      <c r="DL286">
        <v>0.27</v>
      </c>
      <c r="DM286">
        <v>0.09</v>
      </c>
      <c r="DN286">
        <v>-30.24888780487804</v>
      </c>
      <c r="DO286">
        <v>-0.8020411149825766</v>
      </c>
      <c r="DP286">
        <v>0.1144011069260831</v>
      </c>
      <c r="DQ286">
        <v>0</v>
      </c>
      <c r="DR286">
        <v>0.3175139024390243</v>
      </c>
      <c r="DS286">
        <v>0.1918392543554013</v>
      </c>
      <c r="DT286">
        <v>0.02183261348757402</v>
      </c>
      <c r="DU286">
        <v>0</v>
      </c>
      <c r="DV286">
        <v>0</v>
      </c>
      <c r="DW286">
        <v>2</v>
      </c>
      <c r="DX286" t="s">
        <v>397</v>
      </c>
      <c r="DY286">
        <v>2.98055</v>
      </c>
      <c r="DZ286">
        <v>2.72832</v>
      </c>
      <c r="EA286">
        <v>0.1798</v>
      </c>
      <c r="EB286">
        <v>0.184125</v>
      </c>
      <c r="EC286">
        <v>0.0540464</v>
      </c>
      <c r="ED286">
        <v>0.0530222</v>
      </c>
      <c r="EE286">
        <v>24632.5</v>
      </c>
      <c r="EF286">
        <v>24187.4</v>
      </c>
      <c r="EG286">
        <v>30558.7</v>
      </c>
      <c r="EH286">
        <v>29889.6</v>
      </c>
      <c r="EI286">
        <v>39908.4</v>
      </c>
      <c r="EJ286">
        <v>37287.5</v>
      </c>
      <c r="EK286">
        <v>46735.5</v>
      </c>
      <c r="EL286">
        <v>44445.3</v>
      </c>
      <c r="EM286">
        <v>1.88185</v>
      </c>
      <c r="EN286">
        <v>1.8604</v>
      </c>
      <c r="EO286">
        <v>0.0504404</v>
      </c>
      <c r="EP286">
        <v>0</v>
      </c>
      <c r="EQ286">
        <v>19.1538</v>
      </c>
      <c r="ER286">
        <v>999.9</v>
      </c>
      <c r="ES286">
        <v>33.9</v>
      </c>
      <c r="ET286">
        <v>30.4</v>
      </c>
      <c r="EU286">
        <v>16.3997</v>
      </c>
      <c r="EV286">
        <v>63.5912</v>
      </c>
      <c r="EW286">
        <v>23.3614</v>
      </c>
      <c r="EX286">
        <v>1</v>
      </c>
      <c r="EY286">
        <v>-0.06252539999999999</v>
      </c>
      <c r="EZ286">
        <v>4.97983</v>
      </c>
      <c r="FA286">
        <v>20.1358</v>
      </c>
      <c r="FB286">
        <v>5.23002</v>
      </c>
      <c r="FC286">
        <v>11.9719</v>
      </c>
      <c r="FD286">
        <v>4.9716</v>
      </c>
      <c r="FE286">
        <v>3.28965</v>
      </c>
      <c r="FF286">
        <v>9999</v>
      </c>
      <c r="FG286">
        <v>9999</v>
      </c>
      <c r="FH286">
        <v>9999</v>
      </c>
      <c r="FI286">
        <v>999.9</v>
      </c>
      <c r="FJ286">
        <v>4.97291</v>
      </c>
      <c r="FK286">
        <v>1.87711</v>
      </c>
      <c r="FL286">
        <v>1.87516</v>
      </c>
      <c r="FM286">
        <v>1.87799</v>
      </c>
      <c r="FN286">
        <v>1.87469</v>
      </c>
      <c r="FO286">
        <v>1.87835</v>
      </c>
      <c r="FP286">
        <v>1.87536</v>
      </c>
      <c r="FQ286">
        <v>1.87653</v>
      </c>
      <c r="FR286">
        <v>0</v>
      </c>
      <c r="FS286">
        <v>0</v>
      </c>
      <c r="FT286">
        <v>0</v>
      </c>
      <c r="FU286">
        <v>0</v>
      </c>
      <c r="FV286" t="s">
        <v>358</v>
      </c>
      <c r="FW286" t="s">
        <v>359</v>
      </c>
      <c r="FX286" t="s">
        <v>360</v>
      </c>
      <c r="FY286" t="s">
        <v>360</v>
      </c>
      <c r="FZ286" t="s">
        <v>360</v>
      </c>
      <c r="GA286" t="s">
        <v>360</v>
      </c>
      <c r="GB286">
        <v>0</v>
      </c>
      <c r="GC286">
        <v>100</v>
      </c>
      <c r="GD286">
        <v>100</v>
      </c>
      <c r="GE286">
        <v>5.59</v>
      </c>
      <c r="GF286">
        <v>0.078</v>
      </c>
      <c r="GG286">
        <v>1.972114183739502</v>
      </c>
      <c r="GH286">
        <v>0.004449671774874308</v>
      </c>
      <c r="GI286">
        <v>-1.829466635312074E-06</v>
      </c>
      <c r="GJ286">
        <v>4.661545964856727E-10</v>
      </c>
      <c r="GK286">
        <v>0.005649818396270764</v>
      </c>
      <c r="GL286">
        <v>0.003047750899037379</v>
      </c>
      <c r="GM286">
        <v>0.0005145890388989142</v>
      </c>
      <c r="GN286">
        <v>-5.930110997495773E-07</v>
      </c>
      <c r="GO286">
        <v>0</v>
      </c>
      <c r="GP286">
        <v>2134</v>
      </c>
      <c r="GQ286">
        <v>1</v>
      </c>
      <c r="GR286">
        <v>23</v>
      </c>
      <c r="GS286">
        <v>927.2</v>
      </c>
      <c r="GT286">
        <v>927.2</v>
      </c>
      <c r="GU286">
        <v>2.71973</v>
      </c>
      <c r="GV286">
        <v>2.52319</v>
      </c>
      <c r="GW286">
        <v>1.39893</v>
      </c>
      <c r="GX286">
        <v>2.34009</v>
      </c>
      <c r="GY286">
        <v>1.44897</v>
      </c>
      <c r="GZ286">
        <v>2.48535</v>
      </c>
      <c r="HA286">
        <v>36.5051</v>
      </c>
      <c r="HB286">
        <v>24.0262</v>
      </c>
      <c r="HC286">
        <v>18</v>
      </c>
      <c r="HD286">
        <v>490.156</v>
      </c>
      <c r="HE286">
        <v>447.996</v>
      </c>
      <c r="HF286">
        <v>13.54</v>
      </c>
      <c r="HG286">
        <v>26.0003</v>
      </c>
      <c r="HH286">
        <v>29.9999</v>
      </c>
      <c r="HI286">
        <v>25.8884</v>
      </c>
      <c r="HJ286">
        <v>25.9687</v>
      </c>
      <c r="HK286">
        <v>54.4912</v>
      </c>
      <c r="HL286">
        <v>41.1479</v>
      </c>
      <c r="HM286">
        <v>44.7508</v>
      </c>
      <c r="HN286">
        <v>13.5444</v>
      </c>
      <c r="HO286">
        <v>1303.71</v>
      </c>
      <c r="HP286">
        <v>9.105029999999999</v>
      </c>
      <c r="HQ286">
        <v>101.009</v>
      </c>
      <c r="HR286">
        <v>102.203</v>
      </c>
    </row>
    <row r="287" spans="1:226">
      <c r="A287">
        <v>271</v>
      </c>
      <c r="B287">
        <v>1679510000</v>
      </c>
      <c r="C287">
        <v>4743.900000095367</v>
      </c>
      <c r="D287" t="s">
        <v>902</v>
      </c>
      <c r="E287" t="s">
        <v>903</v>
      </c>
      <c r="F287">
        <v>5</v>
      </c>
      <c r="G287" t="s">
        <v>353</v>
      </c>
      <c r="H287" t="s">
        <v>747</v>
      </c>
      <c r="I287">
        <v>1679509992.5</v>
      </c>
      <c r="J287">
        <f>(K287)/1000</f>
        <v>0</v>
      </c>
      <c r="K287">
        <f>IF(BF287, AN287, AH287)</f>
        <v>0</v>
      </c>
      <c r="L287">
        <f>IF(BF287, AI287, AG287)</f>
        <v>0</v>
      </c>
      <c r="M287">
        <f>BH287 - IF(AU287&gt;1, L287*BB287*100.0/(AW287*BV287), 0)</f>
        <v>0</v>
      </c>
      <c r="N287">
        <f>((T287-J287/2)*M287-L287)/(T287+J287/2)</f>
        <v>0</v>
      </c>
      <c r="O287">
        <f>N287*(BO287+BP287)/1000.0</f>
        <v>0</v>
      </c>
      <c r="P287">
        <f>(BH287 - IF(AU287&gt;1, L287*BB287*100.0/(AW287*BV287), 0))*(BO287+BP287)/1000.0</f>
        <v>0</v>
      </c>
      <c r="Q287">
        <f>2.0/((1/S287-1/R287)+SIGN(S287)*SQRT((1/S287-1/R287)*(1/S287-1/R287) + 4*BC287/((BC287+1)*(BC287+1))*(2*1/S287*1/R287-1/R287*1/R287)))</f>
        <v>0</v>
      </c>
      <c r="R287">
        <f>IF(LEFT(BD287,1)&lt;&gt;"0",IF(LEFT(BD287,1)="1",3.0,BE287),$D$5+$E$5*(BV287*BO287/($K$5*1000))+$F$5*(BV287*BO287/($K$5*1000))*MAX(MIN(BB287,$J$5),$I$5)*MAX(MIN(BB287,$J$5),$I$5)+$G$5*MAX(MIN(BB287,$J$5),$I$5)*(BV287*BO287/($K$5*1000))+$H$5*(BV287*BO287/($K$5*1000))*(BV287*BO287/($K$5*1000)))</f>
        <v>0</v>
      </c>
      <c r="S287">
        <f>J287*(1000-(1000*0.61365*exp(17.502*W287/(240.97+W287))/(BO287+BP287)+BJ287)/2)/(1000*0.61365*exp(17.502*W287/(240.97+W287))/(BO287+BP287)-BJ287)</f>
        <v>0</v>
      </c>
      <c r="T287">
        <f>1/((BC287+1)/(Q287/1.6)+1/(R287/1.37)) + BC287/((BC287+1)/(Q287/1.6) + BC287/(R287/1.37))</f>
        <v>0</v>
      </c>
      <c r="U287">
        <f>(AX287*BA287)</f>
        <v>0</v>
      </c>
      <c r="V287">
        <f>(BQ287+(U287+2*0.95*5.67E-8*(((BQ287+$B$7)+273)^4-(BQ287+273)^4)-44100*J287)/(1.84*29.3*R287+8*0.95*5.67E-8*(BQ287+273)^3))</f>
        <v>0</v>
      </c>
      <c r="W287">
        <f>($C$7*BR287+$D$7*BS287+$E$7*V287)</f>
        <v>0</v>
      </c>
      <c r="X287">
        <f>0.61365*exp(17.502*W287/(240.97+W287))</f>
        <v>0</v>
      </c>
      <c r="Y287">
        <f>(Z287/AA287*100)</f>
        <v>0</v>
      </c>
      <c r="Z287">
        <f>BJ287*(BO287+BP287)/1000</f>
        <v>0</v>
      </c>
      <c r="AA287">
        <f>0.61365*exp(17.502*BQ287/(240.97+BQ287))</f>
        <v>0</v>
      </c>
      <c r="AB287">
        <f>(X287-BJ287*(BO287+BP287)/1000)</f>
        <v>0</v>
      </c>
      <c r="AC287">
        <f>(-J287*44100)</f>
        <v>0</v>
      </c>
      <c r="AD287">
        <f>2*29.3*R287*0.92*(BQ287-W287)</f>
        <v>0</v>
      </c>
      <c r="AE287">
        <f>2*0.95*5.67E-8*(((BQ287+$B$7)+273)^4-(W287+273)^4)</f>
        <v>0</v>
      </c>
      <c r="AF287">
        <f>U287+AE287+AC287+AD287</f>
        <v>0</v>
      </c>
      <c r="AG287">
        <f>BN287*AU287*(BI287-BH287*(1000-AU287*BK287)/(1000-AU287*BJ287))/(100*BB287)</f>
        <v>0</v>
      </c>
      <c r="AH287">
        <f>1000*BN287*AU287*(BJ287-BK287)/(100*BB287*(1000-AU287*BJ287))</f>
        <v>0</v>
      </c>
      <c r="AI287">
        <f>(AJ287 - AK287 - BO287*1E3/(8.314*(BQ287+273.15)) * AM287/BN287 * AL287) * BN287/(100*BB287) * (1000 - BK287)/1000</f>
        <v>0</v>
      </c>
      <c r="AJ287">
        <v>1305.064582190972</v>
      </c>
      <c r="AK287">
        <v>1282.836242424243</v>
      </c>
      <c r="AL287">
        <v>3.379186966911337</v>
      </c>
      <c r="AM287">
        <v>63.74903472312772</v>
      </c>
      <c r="AN287">
        <f>(AP287 - AO287 + BO287*1E3/(8.314*(BQ287+273.15)) * AR287/BN287 * AQ287) * BN287/(100*BB287) * 1000/(1000 - AP287)</f>
        <v>0</v>
      </c>
      <c r="AO287">
        <v>9.025473151011179</v>
      </c>
      <c r="AP287">
        <v>9.364366606060601</v>
      </c>
      <c r="AQ287">
        <v>-3.272469972702118E-05</v>
      </c>
      <c r="AR287">
        <v>101.983239414424</v>
      </c>
      <c r="AS287">
        <v>2</v>
      </c>
      <c r="AT287">
        <v>0</v>
      </c>
      <c r="AU287">
        <f>IF(AS287*$H$13&gt;=AW287,1.0,(AW287/(AW287-AS287*$H$13)))</f>
        <v>0</v>
      </c>
      <c r="AV287">
        <f>(AU287-1)*100</f>
        <v>0</v>
      </c>
      <c r="AW287">
        <f>MAX(0,($B$13+$C$13*BV287)/(1+$D$13*BV287)*BO287/(BQ287+273)*$E$13)</f>
        <v>0</v>
      </c>
      <c r="AX287">
        <f>$B$11*BW287+$C$11*BX287+$F$11*CI287*(1-CL287)</f>
        <v>0</v>
      </c>
      <c r="AY287">
        <f>AX287*AZ287</f>
        <v>0</v>
      </c>
      <c r="AZ287">
        <f>($B$11*$D$9+$C$11*$D$9+$F$11*((CV287+CN287)/MAX(CV287+CN287+CW287, 0.1)*$I$9+CW287/MAX(CV287+CN287+CW287, 0.1)*$J$9))/($B$11+$C$11+$F$11)</f>
        <v>0</v>
      </c>
      <c r="BA287">
        <f>($B$11*$K$9+$C$11*$K$9+$F$11*((CV287+CN287)/MAX(CV287+CN287+CW287, 0.1)*$P$9+CW287/MAX(CV287+CN287+CW287, 0.1)*$Q$9))/($B$11+$C$11+$F$11)</f>
        <v>0</v>
      </c>
      <c r="BB287">
        <v>1.91</v>
      </c>
      <c r="BC287">
        <v>0.5</v>
      </c>
      <c r="BD287" t="s">
        <v>355</v>
      </c>
      <c r="BE287">
        <v>2</v>
      </c>
      <c r="BF287" t="b">
        <v>1</v>
      </c>
      <c r="BG287">
        <v>1679509992.5</v>
      </c>
      <c r="BH287">
        <v>1247.427777777778</v>
      </c>
      <c r="BI287">
        <v>1277.790740740741</v>
      </c>
      <c r="BJ287">
        <v>9.378807407407407</v>
      </c>
      <c r="BK287">
        <v>9.038745925925925</v>
      </c>
      <c r="BL287">
        <v>1241.858148148148</v>
      </c>
      <c r="BM287">
        <v>9.300773703703705</v>
      </c>
      <c r="BN287">
        <v>500.0651481481481</v>
      </c>
      <c r="BO287">
        <v>90.11157037037036</v>
      </c>
      <c r="BP287">
        <v>0.100038837037037</v>
      </c>
      <c r="BQ287">
        <v>18.98007037037037</v>
      </c>
      <c r="BR287">
        <v>19.98966296296296</v>
      </c>
      <c r="BS287">
        <v>999.9000000000001</v>
      </c>
      <c r="BT287">
        <v>0</v>
      </c>
      <c r="BU287">
        <v>0</v>
      </c>
      <c r="BV287">
        <v>9992.731481481482</v>
      </c>
      <c r="BW287">
        <v>0</v>
      </c>
      <c r="BX287">
        <v>9.357867777777779</v>
      </c>
      <c r="BY287">
        <v>-30.36373703703703</v>
      </c>
      <c r="BZ287">
        <v>1259.237777777778</v>
      </c>
      <c r="CA287">
        <v>1289.445925925926</v>
      </c>
      <c r="CB287">
        <v>0.3400608888888889</v>
      </c>
      <c r="CC287">
        <v>1277.790740740741</v>
      </c>
      <c r="CD287">
        <v>9.038745925925925</v>
      </c>
      <c r="CE287">
        <v>0.8451392222222223</v>
      </c>
      <c r="CF287">
        <v>0.8144957037037038</v>
      </c>
      <c r="CG287">
        <v>4.488947037037037</v>
      </c>
      <c r="CH287">
        <v>3.962455925925926</v>
      </c>
      <c r="CI287">
        <v>1999.983333333334</v>
      </c>
      <c r="CJ287">
        <v>0.9799984444444443</v>
      </c>
      <c r="CK287">
        <v>0.02000144074074074</v>
      </c>
      <c r="CL287">
        <v>0</v>
      </c>
      <c r="CM287">
        <v>2.054774074074074</v>
      </c>
      <c r="CN287">
        <v>0</v>
      </c>
      <c r="CO287">
        <v>3933.949259259259</v>
      </c>
      <c r="CP287">
        <v>17338.07407407407</v>
      </c>
      <c r="CQ287">
        <v>38.1247037037037</v>
      </c>
      <c r="CR287">
        <v>39.40944444444444</v>
      </c>
      <c r="CS287">
        <v>38.39566666666666</v>
      </c>
      <c r="CT287">
        <v>37.13396296296296</v>
      </c>
      <c r="CU287">
        <v>37.12007407407408</v>
      </c>
      <c r="CV287">
        <v>1959.982962962963</v>
      </c>
      <c r="CW287">
        <v>40.00037037037037</v>
      </c>
      <c r="CX287">
        <v>0</v>
      </c>
      <c r="CY287">
        <v>1679510030.1</v>
      </c>
      <c r="CZ287">
        <v>0</v>
      </c>
      <c r="DA287">
        <v>0</v>
      </c>
      <c r="DB287" t="s">
        <v>356</v>
      </c>
      <c r="DC287">
        <v>1679454360.5</v>
      </c>
      <c r="DD287">
        <v>1679454360.5</v>
      </c>
      <c r="DE287">
        <v>0</v>
      </c>
      <c r="DF287">
        <v>-0.152</v>
      </c>
      <c r="DG287">
        <v>-0.046</v>
      </c>
      <c r="DH287">
        <v>3.296</v>
      </c>
      <c r="DI287">
        <v>0.35</v>
      </c>
      <c r="DJ287">
        <v>420</v>
      </c>
      <c r="DK287">
        <v>24</v>
      </c>
      <c r="DL287">
        <v>0.27</v>
      </c>
      <c r="DM287">
        <v>0.09</v>
      </c>
      <c r="DN287">
        <v>-30.346465</v>
      </c>
      <c r="DO287">
        <v>-0.5832045028142541</v>
      </c>
      <c r="DP287">
        <v>0.0896288501265077</v>
      </c>
      <c r="DQ287">
        <v>0</v>
      </c>
      <c r="DR287">
        <v>0.33374325</v>
      </c>
      <c r="DS287">
        <v>0.1358691782363968</v>
      </c>
      <c r="DT287">
        <v>0.01609968890499131</v>
      </c>
      <c r="DU287">
        <v>0</v>
      </c>
      <c r="DV287">
        <v>0</v>
      </c>
      <c r="DW287">
        <v>2</v>
      </c>
      <c r="DX287" t="s">
        <v>397</v>
      </c>
      <c r="DY287">
        <v>2.98029</v>
      </c>
      <c r="DZ287">
        <v>2.72814</v>
      </c>
      <c r="EA287">
        <v>0.181262</v>
      </c>
      <c r="EB287">
        <v>0.18557</v>
      </c>
      <c r="EC287">
        <v>0.0539962</v>
      </c>
      <c r="ED287">
        <v>0.0531271</v>
      </c>
      <c r="EE287">
        <v>24588.6</v>
      </c>
      <c r="EF287">
        <v>24144.7</v>
      </c>
      <c r="EG287">
        <v>30558.7</v>
      </c>
      <c r="EH287">
        <v>29889.6</v>
      </c>
      <c r="EI287">
        <v>39910.8</v>
      </c>
      <c r="EJ287">
        <v>37283.6</v>
      </c>
      <c r="EK287">
        <v>46735.6</v>
      </c>
      <c r="EL287">
        <v>44445.4</v>
      </c>
      <c r="EM287">
        <v>1.8817</v>
      </c>
      <c r="EN287">
        <v>1.86068</v>
      </c>
      <c r="EO287">
        <v>0.0507869</v>
      </c>
      <c r="EP287">
        <v>0</v>
      </c>
      <c r="EQ287">
        <v>19.1525</v>
      </c>
      <c r="ER287">
        <v>999.9</v>
      </c>
      <c r="ES287">
        <v>33.9</v>
      </c>
      <c r="ET287">
        <v>30.4</v>
      </c>
      <c r="EU287">
        <v>16.3997</v>
      </c>
      <c r="EV287">
        <v>63.4812</v>
      </c>
      <c r="EW287">
        <v>23.0889</v>
      </c>
      <c r="EX287">
        <v>1</v>
      </c>
      <c r="EY287">
        <v>-0.0625381</v>
      </c>
      <c r="EZ287">
        <v>4.96076</v>
      </c>
      <c r="FA287">
        <v>20.1363</v>
      </c>
      <c r="FB287">
        <v>5.22972</v>
      </c>
      <c r="FC287">
        <v>11.9727</v>
      </c>
      <c r="FD287">
        <v>4.97135</v>
      </c>
      <c r="FE287">
        <v>3.28953</v>
      </c>
      <c r="FF287">
        <v>9999</v>
      </c>
      <c r="FG287">
        <v>9999</v>
      </c>
      <c r="FH287">
        <v>9999</v>
      </c>
      <c r="FI287">
        <v>999.9</v>
      </c>
      <c r="FJ287">
        <v>4.9729</v>
      </c>
      <c r="FK287">
        <v>1.8771</v>
      </c>
      <c r="FL287">
        <v>1.87515</v>
      </c>
      <c r="FM287">
        <v>1.87805</v>
      </c>
      <c r="FN287">
        <v>1.8747</v>
      </c>
      <c r="FO287">
        <v>1.87836</v>
      </c>
      <c r="FP287">
        <v>1.87538</v>
      </c>
      <c r="FQ287">
        <v>1.87653</v>
      </c>
      <c r="FR287">
        <v>0</v>
      </c>
      <c r="FS287">
        <v>0</v>
      </c>
      <c r="FT287">
        <v>0</v>
      </c>
      <c r="FU287">
        <v>0</v>
      </c>
      <c r="FV287" t="s">
        <v>358</v>
      </c>
      <c r="FW287" t="s">
        <v>359</v>
      </c>
      <c r="FX287" t="s">
        <v>360</v>
      </c>
      <c r="FY287" t="s">
        <v>360</v>
      </c>
      <c r="FZ287" t="s">
        <v>360</v>
      </c>
      <c r="GA287" t="s">
        <v>360</v>
      </c>
      <c r="GB287">
        <v>0</v>
      </c>
      <c r="GC287">
        <v>100</v>
      </c>
      <c r="GD287">
        <v>100</v>
      </c>
      <c r="GE287">
        <v>5.62</v>
      </c>
      <c r="GF287">
        <v>0.07779999999999999</v>
      </c>
      <c r="GG287">
        <v>1.972114183739502</v>
      </c>
      <c r="GH287">
        <v>0.004449671774874308</v>
      </c>
      <c r="GI287">
        <v>-1.829466635312074E-06</v>
      </c>
      <c r="GJ287">
        <v>4.661545964856727E-10</v>
      </c>
      <c r="GK287">
        <v>0.005649818396270764</v>
      </c>
      <c r="GL287">
        <v>0.003047750899037379</v>
      </c>
      <c r="GM287">
        <v>0.0005145890388989142</v>
      </c>
      <c r="GN287">
        <v>-5.930110997495773E-07</v>
      </c>
      <c r="GO287">
        <v>0</v>
      </c>
      <c r="GP287">
        <v>2134</v>
      </c>
      <c r="GQ287">
        <v>1</v>
      </c>
      <c r="GR287">
        <v>23</v>
      </c>
      <c r="GS287">
        <v>927.3</v>
      </c>
      <c r="GT287">
        <v>927.3</v>
      </c>
      <c r="GU287">
        <v>2.75146</v>
      </c>
      <c r="GV287">
        <v>2.53052</v>
      </c>
      <c r="GW287">
        <v>1.39893</v>
      </c>
      <c r="GX287">
        <v>2.33887</v>
      </c>
      <c r="GY287">
        <v>1.44897</v>
      </c>
      <c r="GZ287">
        <v>2.38037</v>
      </c>
      <c r="HA287">
        <v>36.5051</v>
      </c>
      <c r="HB287">
        <v>24.0087</v>
      </c>
      <c r="HC287">
        <v>18</v>
      </c>
      <c r="HD287">
        <v>490.07</v>
      </c>
      <c r="HE287">
        <v>448.166</v>
      </c>
      <c r="HF287">
        <v>13.5458</v>
      </c>
      <c r="HG287">
        <v>25.9998</v>
      </c>
      <c r="HH287">
        <v>30.0001</v>
      </c>
      <c r="HI287">
        <v>25.8878</v>
      </c>
      <c r="HJ287">
        <v>25.9687</v>
      </c>
      <c r="HK287">
        <v>55.0806</v>
      </c>
      <c r="HL287">
        <v>41.1479</v>
      </c>
      <c r="HM287">
        <v>44.3679</v>
      </c>
      <c r="HN287">
        <v>13.5546</v>
      </c>
      <c r="HO287">
        <v>1323.74</v>
      </c>
      <c r="HP287">
        <v>9.11023</v>
      </c>
      <c r="HQ287">
        <v>101.01</v>
      </c>
      <c r="HR287">
        <v>102.203</v>
      </c>
    </row>
    <row r="288" spans="1:226">
      <c r="A288">
        <v>272</v>
      </c>
      <c r="B288">
        <v>1679510005</v>
      </c>
      <c r="C288">
        <v>4748.900000095367</v>
      </c>
      <c r="D288" t="s">
        <v>904</v>
      </c>
      <c r="E288" t="s">
        <v>905</v>
      </c>
      <c r="F288">
        <v>5</v>
      </c>
      <c r="G288" t="s">
        <v>353</v>
      </c>
      <c r="H288" t="s">
        <v>747</v>
      </c>
      <c r="I288">
        <v>1679509997.214286</v>
      </c>
      <c r="J288">
        <f>(K288)/1000</f>
        <v>0</v>
      </c>
      <c r="K288">
        <f>IF(BF288, AN288, AH288)</f>
        <v>0</v>
      </c>
      <c r="L288">
        <f>IF(BF288, AI288, AG288)</f>
        <v>0</v>
      </c>
      <c r="M288">
        <f>BH288 - IF(AU288&gt;1, L288*BB288*100.0/(AW288*BV288), 0)</f>
        <v>0</v>
      </c>
      <c r="N288">
        <f>((T288-J288/2)*M288-L288)/(T288+J288/2)</f>
        <v>0</v>
      </c>
      <c r="O288">
        <f>N288*(BO288+BP288)/1000.0</f>
        <v>0</v>
      </c>
      <c r="P288">
        <f>(BH288 - IF(AU288&gt;1, L288*BB288*100.0/(AW288*BV288), 0))*(BO288+BP288)/1000.0</f>
        <v>0</v>
      </c>
      <c r="Q288">
        <f>2.0/((1/S288-1/R288)+SIGN(S288)*SQRT((1/S288-1/R288)*(1/S288-1/R288) + 4*BC288/((BC288+1)*(BC288+1))*(2*1/S288*1/R288-1/R288*1/R288)))</f>
        <v>0</v>
      </c>
      <c r="R288">
        <f>IF(LEFT(BD288,1)&lt;&gt;"0",IF(LEFT(BD288,1)="1",3.0,BE288),$D$5+$E$5*(BV288*BO288/($K$5*1000))+$F$5*(BV288*BO288/($K$5*1000))*MAX(MIN(BB288,$J$5),$I$5)*MAX(MIN(BB288,$J$5),$I$5)+$G$5*MAX(MIN(BB288,$J$5),$I$5)*(BV288*BO288/($K$5*1000))+$H$5*(BV288*BO288/($K$5*1000))*(BV288*BO288/($K$5*1000)))</f>
        <v>0</v>
      </c>
      <c r="S288">
        <f>J288*(1000-(1000*0.61365*exp(17.502*W288/(240.97+W288))/(BO288+BP288)+BJ288)/2)/(1000*0.61365*exp(17.502*W288/(240.97+W288))/(BO288+BP288)-BJ288)</f>
        <v>0</v>
      </c>
      <c r="T288">
        <f>1/((BC288+1)/(Q288/1.6)+1/(R288/1.37)) + BC288/((BC288+1)/(Q288/1.6) + BC288/(R288/1.37))</f>
        <v>0</v>
      </c>
      <c r="U288">
        <f>(AX288*BA288)</f>
        <v>0</v>
      </c>
      <c r="V288">
        <f>(BQ288+(U288+2*0.95*5.67E-8*(((BQ288+$B$7)+273)^4-(BQ288+273)^4)-44100*J288)/(1.84*29.3*R288+8*0.95*5.67E-8*(BQ288+273)^3))</f>
        <v>0</v>
      </c>
      <c r="W288">
        <f>($C$7*BR288+$D$7*BS288+$E$7*V288)</f>
        <v>0</v>
      </c>
      <c r="X288">
        <f>0.61365*exp(17.502*W288/(240.97+W288))</f>
        <v>0</v>
      </c>
      <c r="Y288">
        <f>(Z288/AA288*100)</f>
        <v>0</v>
      </c>
      <c r="Z288">
        <f>BJ288*(BO288+BP288)/1000</f>
        <v>0</v>
      </c>
      <c r="AA288">
        <f>0.61365*exp(17.502*BQ288/(240.97+BQ288))</f>
        <v>0</v>
      </c>
      <c r="AB288">
        <f>(X288-BJ288*(BO288+BP288)/1000)</f>
        <v>0</v>
      </c>
      <c r="AC288">
        <f>(-J288*44100)</f>
        <v>0</v>
      </c>
      <c r="AD288">
        <f>2*29.3*R288*0.92*(BQ288-W288)</f>
        <v>0</v>
      </c>
      <c r="AE288">
        <f>2*0.95*5.67E-8*(((BQ288+$B$7)+273)^4-(W288+273)^4)</f>
        <v>0</v>
      </c>
      <c r="AF288">
        <f>U288+AE288+AC288+AD288</f>
        <v>0</v>
      </c>
      <c r="AG288">
        <f>BN288*AU288*(BI288-BH288*(1000-AU288*BK288)/(1000-AU288*BJ288))/(100*BB288)</f>
        <v>0</v>
      </c>
      <c r="AH288">
        <f>1000*BN288*AU288*(BJ288-BK288)/(100*BB288*(1000-AU288*BJ288))</f>
        <v>0</v>
      </c>
      <c r="AI288">
        <f>(AJ288 - AK288 - BO288*1E3/(8.314*(BQ288+273.15)) * AM288/BN288 * AL288) * BN288/(100*BB288) * (1000 - BK288)/1000</f>
        <v>0</v>
      </c>
      <c r="AJ288">
        <v>1321.758519252157</v>
      </c>
      <c r="AK288">
        <v>1299.587333333333</v>
      </c>
      <c r="AL288">
        <v>3.351633923152681</v>
      </c>
      <c r="AM288">
        <v>63.74903472312772</v>
      </c>
      <c r="AN288">
        <f>(AP288 - AO288 + BO288*1E3/(8.314*(BQ288+273.15)) * AR288/BN288 * AQ288) * BN288/(100*BB288) * 1000/(1000 - AP288)</f>
        <v>0</v>
      </c>
      <c r="AO288">
        <v>9.037853988916927</v>
      </c>
      <c r="AP288">
        <v>9.365670181818173</v>
      </c>
      <c r="AQ288">
        <v>5.300636911898446E-06</v>
      </c>
      <c r="AR288">
        <v>101.983239414424</v>
      </c>
      <c r="AS288">
        <v>2</v>
      </c>
      <c r="AT288">
        <v>0</v>
      </c>
      <c r="AU288">
        <f>IF(AS288*$H$13&gt;=AW288,1.0,(AW288/(AW288-AS288*$H$13)))</f>
        <v>0</v>
      </c>
      <c r="AV288">
        <f>(AU288-1)*100</f>
        <v>0</v>
      </c>
      <c r="AW288">
        <f>MAX(0,($B$13+$C$13*BV288)/(1+$D$13*BV288)*BO288/(BQ288+273)*$E$13)</f>
        <v>0</v>
      </c>
      <c r="AX288">
        <f>$B$11*BW288+$C$11*BX288+$F$11*CI288*(1-CL288)</f>
        <v>0</v>
      </c>
      <c r="AY288">
        <f>AX288*AZ288</f>
        <v>0</v>
      </c>
      <c r="AZ288">
        <f>($B$11*$D$9+$C$11*$D$9+$F$11*((CV288+CN288)/MAX(CV288+CN288+CW288, 0.1)*$I$9+CW288/MAX(CV288+CN288+CW288, 0.1)*$J$9))/($B$11+$C$11+$F$11)</f>
        <v>0</v>
      </c>
      <c r="BA288">
        <f>($B$11*$K$9+$C$11*$K$9+$F$11*((CV288+CN288)/MAX(CV288+CN288+CW288, 0.1)*$P$9+CW288/MAX(CV288+CN288+CW288, 0.1)*$Q$9))/($B$11+$C$11+$F$11)</f>
        <v>0</v>
      </c>
      <c r="BB288">
        <v>1.91</v>
      </c>
      <c r="BC288">
        <v>0.5</v>
      </c>
      <c r="BD288" t="s">
        <v>355</v>
      </c>
      <c r="BE288">
        <v>2</v>
      </c>
      <c r="BF288" t="b">
        <v>1</v>
      </c>
      <c r="BG288">
        <v>1679509997.214286</v>
      </c>
      <c r="BH288">
        <v>1263.137142857143</v>
      </c>
      <c r="BI288">
        <v>1293.515</v>
      </c>
      <c r="BJ288">
        <v>9.372509642857143</v>
      </c>
      <c r="BK288">
        <v>9.032507857142857</v>
      </c>
      <c r="BL288">
        <v>1257.535</v>
      </c>
      <c r="BM288">
        <v>9.294554285714286</v>
      </c>
      <c r="BN288">
        <v>500.0731428571428</v>
      </c>
      <c r="BO288">
        <v>90.11019285714285</v>
      </c>
      <c r="BP288">
        <v>0.09998644285714285</v>
      </c>
      <c r="BQ288">
        <v>18.980075</v>
      </c>
      <c r="BR288">
        <v>19.98861071428572</v>
      </c>
      <c r="BS288">
        <v>999.9000000000002</v>
      </c>
      <c r="BT288">
        <v>0</v>
      </c>
      <c r="BU288">
        <v>0</v>
      </c>
      <c r="BV288">
        <v>9995.716785714287</v>
      </c>
      <c r="BW288">
        <v>0</v>
      </c>
      <c r="BX288">
        <v>9.355628571428571</v>
      </c>
      <c r="BY288">
        <v>-30.37853214285714</v>
      </c>
      <c r="BZ288">
        <v>1275.0875</v>
      </c>
      <c r="CA288">
        <v>1305.305357142857</v>
      </c>
      <c r="CB288">
        <v>0.3400029285714285</v>
      </c>
      <c r="CC288">
        <v>1293.515</v>
      </c>
      <c r="CD288">
        <v>9.032507857142857</v>
      </c>
      <c r="CE288">
        <v>0.8445588214285714</v>
      </c>
      <c r="CF288">
        <v>0.8139210000000002</v>
      </c>
      <c r="CG288">
        <v>4.479133571428571</v>
      </c>
      <c r="CH288">
        <v>3.952426428571429</v>
      </c>
      <c r="CI288">
        <v>2000.008214285714</v>
      </c>
      <c r="CJ288">
        <v>0.9799985357142856</v>
      </c>
      <c r="CK288">
        <v>0.02000134642857143</v>
      </c>
      <c r="CL288">
        <v>0</v>
      </c>
      <c r="CM288">
        <v>2.027575</v>
      </c>
      <c r="CN288">
        <v>0</v>
      </c>
      <c r="CO288">
        <v>3933.666071428572</v>
      </c>
      <c r="CP288">
        <v>17338.29285714285</v>
      </c>
      <c r="CQ288">
        <v>38.127</v>
      </c>
      <c r="CR288">
        <v>39.3815</v>
      </c>
      <c r="CS288">
        <v>38.34792857142856</v>
      </c>
      <c r="CT288">
        <v>37.10696428571428</v>
      </c>
      <c r="CU288">
        <v>37.08</v>
      </c>
      <c r="CV288">
        <v>1960.0075</v>
      </c>
      <c r="CW288">
        <v>40.00071428571429</v>
      </c>
      <c r="CX288">
        <v>0</v>
      </c>
      <c r="CY288">
        <v>1679510034.9</v>
      </c>
      <c r="CZ288">
        <v>0</v>
      </c>
      <c r="DA288">
        <v>0</v>
      </c>
      <c r="DB288" t="s">
        <v>356</v>
      </c>
      <c r="DC288">
        <v>1679454360.5</v>
      </c>
      <c r="DD288">
        <v>1679454360.5</v>
      </c>
      <c r="DE288">
        <v>0</v>
      </c>
      <c r="DF288">
        <v>-0.152</v>
      </c>
      <c r="DG288">
        <v>-0.046</v>
      </c>
      <c r="DH288">
        <v>3.296</v>
      </c>
      <c r="DI288">
        <v>0.35</v>
      </c>
      <c r="DJ288">
        <v>420</v>
      </c>
      <c r="DK288">
        <v>24</v>
      </c>
      <c r="DL288">
        <v>0.27</v>
      </c>
      <c r="DM288">
        <v>0.09</v>
      </c>
      <c r="DN288">
        <v>-30.36651463414635</v>
      </c>
      <c r="DO288">
        <v>-0.2994083623693825</v>
      </c>
      <c r="DP288">
        <v>0.06849956938079231</v>
      </c>
      <c r="DQ288">
        <v>0</v>
      </c>
      <c r="DR288">
        <v>0.3366833902439024</v>
      </c>
      <c r="DS288">
        <v>0.004785595818815916</v>
      </c>
      <c r="DT288">
        <v>0.01237187268368731</v>
      </c>
      <c r="DU288">
        <v>1</v>
      </c>
      <c r="DV288">
        <v>1</v>
      </c>
      <c r="DW288">
        <v>2</v>
      </c>
      <c r="DX288" t="s">
        <v>357</v>
      </c>
      <c r="DY288">
        <v>2.9802</v>
      </c>
      <c r="DZ288">
        <v>2.72842</v>
      </c>
      <c r="EA288">
        <v>0.182701</v>
      </c>
      <c r="EB288">
        <v>0.187015</v>
      </c>
      <c r="EC288">
        <v>0.0539984</v>
      </c>
      <c r="ED288">
        <v>0.05303</v>
      </c>
      <c r="EE288">
        <v>24546</v>
      </c>
      <c r="EF288">
        <v>24101.7</v>
      </c>
      <c r="EG288">
        <v>30559.5</v>
      </c>
      <c r="EH288">
        <v>29889.4</v>
      </c>
      <c r="EI288">
        <v>39911.7</v>
      </c>
      <c r="EJ288">
        <v>37287.3</v>
      </c>
      <c r="EK288">
        <v>46736.7</v>
      </c>
      <c r="EL288">
        <v>44445.1</v>
      </c>
      <c r="EM288">
        <v>1.88203</v>
      </c>
      <c r="EN288">
        <v>1.86068</v>
      </c>
      <c r="EO288">
        <v>0.0496842</v>
      </c>
      <c r="EP288">
        <v>0</v>
      </c>
      <c r="EQ288">
        <v>19.1542</v>
      </c>
      <c r="ER288">
        <v>999.9</v>
      </c>
      <c r="ES288">
        <v>33.8</v>
      </c>
      <c r="ET288">
        <v>30.4</v>
      </c>
      <c r="EU288">
        <v>16.3531</v>
      </c>
      <c r="EV288">
        <v>63.7312</v>
      </c>
      <c r="EW288">
        <v>23.2692</v>
      </c>
      <c r="EX288">
        <v>1</v>
      </c>
      <c r="EY288">
        <v>-0.0626118</v>
      </c>
      <c r="EZ288">
        <v>4.95273</v>
      </c>
      <c r="FA288">
        <v>20.1363</v>
      </c>
      <c r="FB288">
        <v>5.22957</v>
      </c>
      <c r="FC288">
        <v>11.9719</v>
      </c>
      <c r="FD288">
        <v>4.97125</v>
      </c>
      <c r="FE288">
        <v>3.28953</v>
      </c>
      <c r="FF288">
        <v>9999</v>
      </c>
      <c r="FG288">
        <v>9999</v>
      </c>
      <c r="FH288">
        <v>9999</v>
      </c>
      <c r="FI288">
        <v>999.9</v>
      </c>
      <c r="FJ288">
        <v>4.97291</v>
      </c>
      <c r="FK288">
        <v>1.87713</v>
      </c>
      <c r="FL288">
        <v>1.87515</v>
      </c>
      <c r="FM288">
        <v>1.87804</v>
      </c>
      <c r="FN288">
        <v>1.8747</v>
      </c>
      <c r="FO288">
        <v>1.87836</v>
      </c>
      <c r="FP288">
        <v>1.87539</v>
      </c>
      <c r="FQ288">
        <v>1.87653</v>
      </c>
      <c r="FR288">
        <v>0</v>
      </c>
      <c r="FS288">
        <v>0</v>
      </c>
      <c r="FT288">
        <v>0</v>
      </c>
      <c r="FU288">
        <v>0</v>
      </c>
      <c r="FV288" t="s">
        <v>358</v>
      </c>
      <c r="FW288" t="s">
        <v>359</v>
      </c>
      <c r="FX288" t="s">
        <v>360</v>
      </c>
      <c r="FY288" t="s">
        <v>360</v>
      </c>
      <c r="FZ288" t="s">
        <v>360</v>
      </c>
      <c r="GA288" t="s">
        <v>360</v>
      </c>
      <c r="GB288">
        <v>0</v>
      </c>
      <c r="GC288">
        <v>100</v>
      </c>
      <c r="GD288">
        <v>100</v>
      </c>
      <c r="GE288">
        <v>5.66</v>
      </c>
      <c r="GF288">
        <v>0.0779</v>
      </c>
      <c r="GG288">
        <v>1.972114183739502</v>
      </c>
      <c r="GH288">
        <v>0.004449671774874308</v>
      </c>
      <c r="GI288">
        <v>-1.829466635312074E-06</v>
      </c>
      <c r="GJ288">
        <v>4.661545964856727E-10</v>
      </c>
      <c r="GK288">
        <v>0.005649818396270764</v>
      </c>
      <c r="GL288">
        <v>0.003047750899037379</v>
      </c>
      <c r="GM288">
        <v>0.0005145890388989142</v>
      </c>
      <c r="GN288">
        <v>-5.930110997495773E-07</v>
      </c>
      <c r="GO288">
        <v>0</v>
      </c>
      <c r="GP288">
        <v>2134</v>
      </c>
      <c r="GQ288">
        <v>1</v>
      </c>
      <c r="GR288">
        <v>23</v>
      </c>
      <c r="GS288">
        <v>927.4</v>
      </c>
      <c r="GT288">
        <v>927.4</v>
      </c>
      <c r="GU288">
        <v>2.7771</v>
      </c>
      <c r="GV288">
        <v>2.5415</v>
      </c>
      <c r="GW288">
        <v>1.39893</v>
      </c>
      <c r="GX288">
        <v>2.33887</v>
      </c>
      <c r="GY288">
        <v>1.44897</v>
      </c>
      <c r="GZ288">
        <v>2.40356</v>
      </c>
      <c r="HA288">
        <v>36.5051</v>
      </c>
      <c r="HB288">
        <v>24.0175</v>
      </c>
      <c r="HC288">
        <v>18</v>
      </c>
      <c r="HD288">
        <v>490.247</v>
      </c>
      <c r="HE288">
        <v>448.149</v>
      </c>
      <c r="HF288">
        <v>13.5553</v>
      </c>
      <c r="HG288">
        <v>25.9981</v>
      </c>
      <c r="HH288">
        <v>30.0001</v>
      </c>
      <c r="HI288">
        <v>25.8878</v>
      </c>
      <c r="HJ288">
        <v>25.9666</v>
      </c>
      <c r="HK288">
        <v>55.6014</v>
      </c>
      <c r="HL288">
        <v>40.8375</v>
      </c>
      <c r="HM288">
        <v>44.3679</v>
      </c>
      <c r="HN288">
        <v>13.56</v>
      </c>
      <c r="HO288">
        <v>1337.1</v>
      </c>
      <c r="HP288">
        <v>9.114560000000001</v>
      </c>
      <c r="HQ288">
        <v>101.012</v>
      </c>
      <c r="HR288">
        <v>102.203</v>
      </c>
    </row>
    <row r="289" spans="1:226">
      <c r="A289">
        <v>273</v>
      </c>
      <c r="B289">
        <v>1679510010</v>
      </c>
      <c r="C289">
        <v>4753.900000095367</v>
      </c>
      <c r="D289" t="s">
        <v>906</v>
      </c>
      <c r="E289" t="s">
        <v>907</v>
      </c>
      <c r="F289">
        <v>5</v>
      </c>
      <c r="G289" t="s">
        <v>353</v>
      </c>
      <c r="H289" t="s">
        <v>747</v>
      </c>
      <c r="I289">
        <v>1679510002.5</v>
      </c>
      <c r="J289">
        <f>(K289)/1000</f>
        <v>0</v>
      </c>
      <c r="K289">
        <f>IF(BF289, AN289, AH289)</f>
        <v>0</v>
      </c>
      <c r="L289">
        <f>IF(BF289, AI289, AG289)</f>
        <v>0</v>
      </c>
      <c r="M289">
        <f>BH289 - IF(AU289&gt;1, L289*BB289*100.0/(AW289*BV289), 0)</f>
        <v>0</v>
      </c>
      <c r="N289">
        <f>((T289-J289/2)*M289-L289)/(T289+J289/2)</f>
        <v>0</v>
      </c>
      <c r="O289">
        <f>N289*(BO289+BP289)/1000.0</f>
        <v>0</v>
      </c>
      <c r="P289">
        <f>(BH289 - IF(AU289&gt;1, L289*BB289*100.0/(AW289*BV289), 0))*(BO289+BP289)/1000.0</f>
        <v>0</v>
      </c>
      <c r="Q289">
        <f>2.0/((1/S289-1/R289)+SIGN(S289)*SQRT((1/S289-1/R289)*(1/S289-1/R289) + 4*BC289/((BC289+1)*(BC289+1))*(2*1/S289*1/R289-1/R289*1/R289)))</f>
        <v>0</v>
      </c>
      <c r="R289">
        <f>IF(LEFT(BD289,1)&lt;&gt;"0",IF(LEFT(BD289,1)="1",3.0,BE289),$D$5+$E$5*(BV289*BO289/($K$5*1000))+$F$5*(BV289*BO289/($K$5*1000))*MAX(MIN(BB289,$J$5),$I$5)*MAX(MIN(BB289,$J$5),$I$5)+$G$5*MAX(MIN(BB289,$J$5),$I$5)*(BV289*BO289/($K$5*1000))+$H$5*(BV289*BO289/($K$5*1000))*(BV289*BO289/($K$5*1000)))</f>
        <v>0</v>
      </c>
      <c r="S289">
        <f>J289*(1000-(1000*0.61365*exp(17.502*W289/(240.97+W289))/(BO289+BP289)+BJ289)/2)/(1000*0.61365*exp(17.502*W289/(240.97+W289))/(BO289+BP289)-BJ289)</f>
        <v>0</v>
      </c>
      <c r="T289">
        <f>1/((BC289+1)/(Q289/1.6)+1/(R289/1.37)) + BC289/((BC289+1)/(Q289/1.6) + BC289/(R289/1.37))</f>
        <v>0</v>
      </c>
      <c r="U289">
        <f>(AX289*BA289)</f>
        <v>0</v>
      </c>
      <c r="V289">
        <f>(BQ289+(U289+2*0.95*5.67E-8*(((BQ289+$B$7)+273)^4-(BQ289+273)^4)-44100*J289)/(1.84*29.3*R289+8*0.95*5.67E-8*(BQ289+273)^3))</f>
        <v>0</v>
      </c>
      <c r="W289">
        <f>($C$7*BR289+$D$7*BS289+$E$7*V289)</f>
        <v>0</v>
      </c>
      <c r="X289">
        <f>0.61365*exp(17.502*W289/(240.97+W289))</f>
        <v>0</v>
      </c>
      <c r="Y289">
        <f>(Z289/AA289*100)</f>
        <v>0</v>
      </c>
      <c r="Z289">
        <f>BJ289*(BO289+BP289)/1000</f>
        <v>0</v>
      </c>
      <c r="AA289">
        <f>0.61365*exp(17.502*BQ289/(240.97+BQ289))</f>
        <v>0</v>
      </c>
      <c r="AB289">
        <f>(X289-BJ289*(BO289+BP289)/1000)</f>
        <v>0</v>
      </c>
      <c r="AC289">
        <f>(-J289*44100)</f>
        <v>0</v>
      </c>
      <c r="AD289">
        <f>2*29.3*R289*0.92*(BQ289-W289)</f>
        <v>0</v>
      </c>
      <c r="AE289">
        <f>2*0.95*5.67E-8*(((BQ289+$B$7)+273)^4-(W289+273)^4)</f>
        <v>0</v>
      </c>
      <c r="AF289">
        <f>U289+AE289+AC289+AD289</f>
        <v>0</v>
      </c>
      <c r="AG289">
        <f>BN289*AU289*(BI289-BH289*(1000-AU289*BK289)/(1000-AU289*BJ289))/(100*BB289)</f>
        <v>0</v>
      </c>
      <c r="AH289">
        <f>1000*BN289*AU289*(BJ289-BK289)/(100*BB289*(1000-AU289*BJ289))</f>
        <v>0</v>
      </c>
      <c r="AI289">
        <f>(AJ289 - AK289 - BO289*1E3/(8.314*(BQ289+273.15)) * AM289/BN289 * AL289) * BN289/(100*BB289) * (1000 - BK289)/1000</f>
        <v>0</v>
      </c>
      <c r="AJ289">
        <v>1338.744201912012</v>
      </c>
      <c r="AK289">
        <v>1316.369151515152</v>
      </c>
      <c r="AL289">
        <v>3.348886618280552</v>
      </c>
      <c r="AM289">
        <v>63.74903472312772</v>
      </c>
      <c r="AN289">
        <f>(AP289 - AO289 + BO289*1E3/(8.314*(BQ289+273.15)) * AR289/BN289 * AQ289) * BN289/(100*BB289) * 1000/(1000 - AP289)</f>
        <v>0</v>
      </c>
      <c r="AO289">
        <v>9.04242368680814</v>
      </c>
      <c r="AP289">
        <v>9.361204727272732</v>
      </c>
      <c r="AQ289">
        <v>-1.196664214604529E-05</v>
      </c>
      <c r="AR289">
        <v>101.983239414424</v>
      </c>
      <c r="AS289">
        <v>2</v>
      </c>
      <c r="AT289">
        <v>0</v>
      </c>
      <c r="AU289">
        <f>IF(AS289*$H$13&gt;=AW289,1.0,(AW289/(AW289-AS289*$H$13)))</f>
        <v>0</v>
      </c>
      <c r="AV289">
        <f>(AU289-1)*100</f>
        <v>0</v>
      </c>
      <c r="AW289">
        <f>MAX(0,($B$13+$C$13*BV289)/(1+$D$13*BV289)*BO289/(BQ289+273)*$E$13)</f>
        <v>0</v>
      </c>
      <c r="AX289">
        <f>$B$11*BW289+$C$11*BX289+$F$11*CI289*(1-CL289)</f>
        <v>0</v>
      </c>
      <c r="AY289">
        <f>AX289*AZ289</f>
        <v>0</v>
      </c>
      <c r="AZ289">
        <f>($B$11*$D$9+$C$11*$D$9+$F$11*((CV289+CN289)/MAX(CV289+CN289+CW289, 0.1)*$I$9+CW289/MAX(CV289+CN289+CW289, 0.1)*$J$9))/($B$11+$C$11+$F$11)</f>
        <v>0</v>
      </c>
      <c r="BA289">
        <f>($B$11*$K$9+$C$11*$K$9+$F$11*((CV289+CN289)/MAX(CV289+CN289+CW289, 0.1)*$P$9+CW289/MAX(CV289+CN289+CW289, 0.1)*$Q$9))/($B$11+$C$11+$F$11)</f>
        <v>0</v>
      </c>
      <c r="BB289">
        <v>1.91</v>
      </c>
      <c r="BC289">
        <v>0.5</v>
      </c>
      <c r="BD289" t="s">
        <v>355</v>
      </c>
      <c r="BE289">
        <v>2</v>
      </c>
      <c r="BF289" t="b">
        <v>1</v>
      </c>
      <c r="BG289">
        <v>1679510002.5</v>
      </c>
      <c r="BH289">
        <v>1280.757037037037</v>
      </c>
      <c r="BI289">
        <v>1311.221111111111</v>
      </c>
      <c r="BJ289">
        <v>9.364904814814814</v>
      </c>
      <c r="BK289">
        <v>9.034492592592592</v>
      </c>
      <c r="BL289">
        <v>1275.118148148148</v>
      </c>
      <c r="BM289">
        <v>9.287042592592591</v>
      </c>
      <c r="BN289">
        <v>500.0615555555556</v>
      </c>
      <c r="BO289">
        <v>90.10890740740743</v>
      </c>
      <c r="BP289">
        <v>0.1000022740740741</v>
      </c>
      <c r="BQ289">
        <v>18.97957037037037</v>
      </c>
      <c r="BR289">
        <v>19.98771111111111</v>
      </c>
      <c r="BS289">
        <v>999.9000000000001</v>
      </c>
      <c r="BT289">
        <v>0</v>
      </c>
      <c r="BU289">
        <v>0</v>
      </c>
      <c r="BV289">
        <v>9993.704814814815</v>
      </c>
      <c r="BW289">
        <v>0</v>
      </c>
      <c r="BX289">
        <v>9.346323703703703</v>
      </c>
      <c r="BY289">
        <v>-30.46411111111111</v>
      </c>
      <c r="BZ289">
        <v>1292.864444444445</v>
      </c>
      <c r="CA289">
        <v>1323.175925925926</v>
      </c>
      <c r="CB289">
        <v>0.3304131481481482</v>
      </c>
      <c r="CC289">
        <v>1311.221111111111</v>
      </c>
      <c r="CD289">
        <v>9.034492592592592</v>
      </c>
      <c r="CE289">
        <v>0.8438614074074074</v>
      </c>
      <c r="CF289">
        <v>0.8140881481481481</v>
      </c>
      <c r="CG289">
        <v>4.467337777777778</v>
      </c>
      <c r="CH289">
        <v>3.955345555555556</v>
      </c>
      <c r="CI289">
        <v>2000.019259259259</v>
      </c>
      <c r="CJ289">
        <v>0.9799984444444445</v>
      </c>
      <c r="CK289">
        <v>0.02000144074074074</v>
      </c>
      <c r="CL289">
        <v>0</v>
      </c>
      <c r="CM289">
        <v>2.041929629629629</v>
      </c>
      <c r="CN289">
        <v>0</v>
      </c>
      <c r="CO289">
        <v>3933.327777777778</v>
      </c>
      <c r="CP289">
        <v>17338.37407407407</v>
      </c>
      <c r="CQ289">
        <v>38.12940740740741</v>
      </c>
      <c r="CR289">
        <v>39.35392592592592</v>
      </c>
      <c r="CS289">
        <v>38.31448148148148</v>
      </c>
      <c r="CT289">
        <v>37.07622222222222</v>
      </c>
      <c r="CU289">
        <v>37.03903703703703</v>
      </c>
      <c r="CV289">
        <v>1960.018148148148</v>
      </c>
      <c r="CW289">
        <v>40.00111111111111</v>
      </c>
      <c r="CX289">
        <v>0</v>
      </c>
      <c r="CY289">
        <v>1679510040.3</v>
      </c>
      <c r="CZ289">
        <v>0</v>
      </c>
      <c r="DA289">
        <v>0</v>
      </c>
      <c r="DB289" t="s">
        <v>356</v>
      </c>
      <c r="DC289">
        <v>1679454360.5</v>
      </c>
      <c r="DD289">
        <v>1679454360.5</v>
      </c>
      <c r="DE289">
        <v>0</v>
      </c>
      <c r="DF289">
        <v>-0.152</v>
      </c>
      <c r="DG289">
        <v>-0.046</v>
      </c>
      <c r="DH289">
        <v>3.296</v>
      </c>
      <c r="DI289">
        <v>0.35</v>
      </c>
      <c r="DJ289">
        <v>420</v>
      </c>
      <c r="DK289">
        <v>24</v>
      </c>
      <c r="DL289">
        <v>0.27</v>
      </c>
      <c r="DM289">
        <v>0.09</v>
      </c>
      <c r="DN289">
        <v>-30.41687560975609</v>
      </c>
      <c r="DO289">
        <v>-0.7827700348432588</v>
      </c>
      <c r="DP289">
        <v>0.1009380244059179</v>
      </c>
      <c r="DQ289">
        <v>0</v>
      </c>
      <c r="DR289">
        <v>0.3356424146341463</v>
      </c>
      <c r="DS289">
        <v>-0.1005573658536587</v>
      </c>
      <c r="DT289">
        <v>0.01575872938727134</v>
      </c>
      <c r="DU289">
        <v>0</v>
      </c>
      <c r="DV289">
        <v>0</v>
      </c>
      <c r="DW289">
        <v>2</v>
      </c>
      <c r="DX289" t="s">
        <v>397</v>
      </c>
      <c r="DY289">
        <v>2.98035</v>
      </c>
      <c r="DZ289">
        <v>2.72825</v>
      </c>
      <c r="EA289">
        <v>0.184142</v>
      </c>
      <c r="EB289">
        <v>0.188455</v>
      </c>
      <c r="EC289">
        <v>0.0539904</v>
      </c>
      <c r="ED289">
        <v>0.0532452</v>
      </c>
      <c r="EE289">
        <v>24503.3</v>
      </c>
      <c r="EF289">
        <v>24058.9</v>
      </c>
      <c r="EG289">
        <v>30560.1</v>
      </c>
      <c r="EH289">
        <v>29889.2</v>
      </c>
      <c r="EI289">
        <v>39912.7</v>
      </c>
      <c r="EJ289">
        <v>37278.5</v>
      </c>
      <c r="EK289">
        <v>46737.4</v>
      </c>
      <c r="EL289">
        <v>44444.8</v>
      </c>
      <c r="EM289">
        <v>1.8819</v>
      </c>
      <c r="EN289">
        <v>1.86052</v>
      </c>
      <c r="EO289">
        <v>0.0506788</v>
      </c>
      <c r="EP289">
        <v>0</v>
      </c>
      <c r="EQ289">
        <v>19.1542</v>
      </c>
      <c r="ER289">
        <v>999.9</v>
      </c>
      <c r="ES289">
        <v>33.8</v>
      </c>
      <c r="ET289">
        <v>30.4</v>
      </c>
      <c r="EU289">
        <v>16.352</v>
      </c>
      <c r="EV289">
        <v>63.5612</v>
      </c>
      <c r="EW289">
        <v>23.6138</v>
      </c>
      <c r="EX289">
        <v>1</v>
      </c>
      <c r="EY289">
        <v>-0.062721</v>
      </c>
      <c r="EZ289">
        <v>4.9331</v>
      </c>
      <c r="FA289">
        <v>20.137</v>
      </c>
      <c r="FB289">
        <v>5.22942</v>
      </c>
      <c r="FC289">
        <v>11.9733</v>
      </c>
      <c r="FD289">
        <v>4.97145</v>
      </c>
      <c r="FE289">
        <v>3.2895</v>
      </c>
      <c r="FF289">
        <v>9999</v>
      </c>
      <c r="FG289">
        <v>9999</v>
      </c>
      <c r="FH289">
        <v>9999</v>
      </c>
      <c r="FI289">
        <v>999.9</v>
      </c>
      <c r="FJ289">
        <v>4.97293</v>
      </c>
      <c r="FK289">
        <v>1.87713</v>
      </c>
      <c r="FL289">
        <v>1.87517</v>
      </c>
      <c r="FM289">
        <v>1.87803</v>
      </c>
      <c r="FN289">
        <v>1.8747</v>
      </c>
      <c r="FO289">
        <v>1.87836</v>
      </c>
      <c r="FP289">
        <v>1.8754</v>
      </c>
      <c r="FQ289">
        <v>1.87655</v>
      </c>
      <c r="FR289">
        <v>0</v>
      </c>
      <c r="FS289">
        <v>0</v>
      </c>
      <c r="FT289">
        <v>0</v>
      </c>
      <c r="FU289">
        <v>0</v>
      </c>
      <c r="FV289" t="s">
        <v>358</v>
      </c>
      <c r="FW289" t="s">
        <v>359</v>
      </c>
      <c r="FX289" t="s">
        <v>360</v>
      </c>
      <c r="FY289" t="s">
        <v>360</v>
      </c>
      <c r="FZ289" t="s">
        <v>360</v>
      </c>
      <c r="GA289" t="s">
        <v>360</v>
      </c>
      <c r="GB289">
        <v>0</v>
      </c>
      <c r="GC289">
        <v>100</v>
      </c>
      <c r="GD289">
        <v>100</v>
      </c>
      <c r="GE289">
        <v>5.69</v>
      </c>
      <c r="GF289">
        <v>0.07779999999999999</v>
      </c>
      <c r="GG289">
        <v>1.972114183739502</v>
      </c>
      <c r="GH289">
        <v>0.004449671774874308</v>
      </c>
      <c r="GI289">
        <v>-1.829466635312074E-06</v>
      </c>
      <c r="GJ289">
        <v>4.661545964856727E-10</v>
      </c>
      <c r="GK289">
        <v>0.005649818396270764</v>
      </c>
      <c r="GL289">
        <v>0.003047750899037379</v>
      </c>
      <c r="GM289">
        <v>0.0005145890388989142</v>
      </c>
      <c r="GN289">
        <v>-5.930110997495773E-07</v>
      </c>
      <c r="GO289">
        <v>0</v>
      </c>
      <c r="GP289">
        <v>2134</v>
      </c>
      <c r="GQ289">
        <v>1</v>
      </c>
      <c r="GR289">
        <v>23</v>
      </c>
      <c r="GS289">
        <v>927.5</v>
      </c>
      <c r="GT289">
        <v>927.5</v>
      </c>
      <c r="GU289">
        <v>2.80151</v>
      </c>
      <c r="GV289">
        <v>2.5354</v>
      </c>
      <c r="GW289">
        <v>1.39893</v>
      </c>
      <c r="GX289">
        <v>2.33887</v>
      </c>
      <c r="GY289">
        <v>1.44897</v>
      </c>
      <c r="GZ289">
        <v>2.45483</v>
      </c>
      <c r="HA289">
        <v>36.5051</v>
      </c>
      <c r="HB289">
        <v>24.0262</v>
      </c>
      <c r="HC289">
        <v>18</v>
      </c>
      <c r="HD289">
        <v>490.164</v>
      </c>
      <c r="HE289">
        <v>448.056</v>
      </c>
      <c r="HF289">
        <v>13.5619</v>
      </c>
      <c r="HG289">
        <v>25.9976</v>
      </c>
      <c r="HH289">
        <v>30</v>
      </c>
      <c r="HI289">
        <v>25.8856</v>
      </c>
      <c r="HJ289">
        <v>25.9666</v>
      </c>
      <c r="HK289">
        <v>56.1846</v>
      </c>
      <c r="HL289">
        <v>40.8375</v>
      </c>
      <c r="HM289">
        <v>44.3679</v>
      </c>
      <c r="HN289">
        <v>13.5718</v>
      </c>
      <c r="HO289">
        <v>1357.14</v>
      </c>
      <c r="HP289">
        <v>9.113670000000001</v>
      </c>
      <c r="HQ289">
        <v>101.014</v>
      </c>
      <c r="HR289">
        <v>102.202</v>
      </c>
    </row>
    <row r="290" spans="1:226">
      <c r="A290">
        <v>274</v>
      </c>
      <c r="B290">
        <v>1679510015</v>
      </c>
      <c r="C290">
        <v>4758.900000095367</v>
      </c>
      <c r="D290" t="s">
        <v>908</v>
      </c>
      <c r="E290" t="s">
        <v>909</v>
      </c>
      <c r="F290">
        <v>5</v>
      </c>
      <c r="G290" t="s">
        <v>353</v>
      </c>
      <c r="H290" t="s">
        <v>747</v>
      </c>
      <c r="I290">
        <v>1679510007.214286</v>
      </c>
      <c r="J290">
        <f>(K290)/1000</f>
        <v>0</v>
      </c>
      <c r="K290">
        <f>IF(BF290, AN290, AH290)</f>
        <v>0</v>
      </c>
      <c r="L290">
        <f>IF(BF290, AI290, AG290)</f>
        <v>0</v>
      </c>
      <c r="M290">
        <f>BH290 - IF(AU290&gt;1, L290*BB290*100.0/(AW290*BV290), 0)</f>
        <v>0</v>
      </c>
      <c r="N290">
        <f>((T290-J290/2)*M290-L290)/(T290+J290/2)</f>
        <v>0</v>
      </c>
      <c r="O290">
        <f>N290*(BO290+BP290)/1000.0</f>
        <v>0</v>
      </c>
      <c r="P290">
        <f>(BH290 - IF(AU290&gt;1, L290*BB290*100.0/(AW290*BV290), 0))*(BO290+BP290)/1000.0</f>
        <v>0</v>
      </c>
      <c r="Q290">
        <f>2.0/((1/S290-1/R290)+SIGN(S290)*SQRT((1/S290-1/R290)*(1/S290-1/R290) + 4*BC290/((BC290+1)*(BC290+1))*(2*1/S290*1/R290-1/R290*1/R290)))</f>
        <v>0</v>
      </c>
      <c r="R290">
        <f>IF(LEFT(BD290,1)&lt;&gt;"0",IF(LEFT(BD290,1)="1",3.0,BE290),$D$5+$E$5*(BV290*BO290/($K$5*1000))+$F$5*(BV290*BO290/($K$5*1000))*MAX(MIN(BB290,$J$5),$I$5)*MAX(MIN(BB290,$J$5),$I$5)+$G$5*MAX(MIN(BB290,$J$5),$I$5)*(BV290*BO290/($K$5*1000))+$H$5*(BV290*BO290/($K$5*1000))*(BV290*BO290/($K$5*1000)))</f>
        <v>0</v>
      </c>
      <c r="S290">
        <f>J290*(1000-(1000*0.61365*exp(17.502*W290/(240.97+W290))/(BO290+BP290)+BJ290)/2)/(1000*0.61365*exp(17.502*W290/(240.97+W290))/(BO290+BP290)-BJ290)</f>
        <v>0</v>
      </c>
      <c r="T290">
        <f>1/((BC290+1)/(Q290/1.6)+1/(R290/1.37)) + BC290/((BC290+1)/(Q290/1.6) + BC290/(R290/1.37))</f>
        <v>0</v>
      </c>
      <c r="U290">
        <f>(AX290*BA290)</f>
        <v>0</v>
      </c>
      <c r="V290">
        <f>(BQ290+(U290+2*0.95*5.67E-8*(((BQ290+$B$7)+273)^4-(BQ290+273)^4)-44100*J290)/(1.84*29.3*R290+8*0.95*5.67E-8*(BQ290+273)^3))</f>
        <v>0</v>
      </c>
      <c r="W290">
        <f>($C$7*BR290+$D$7*BS290+$E$7*V290)</f>
        <v>0</v>
      </c>
      <c r="X290">
        <f>0.61365*exp(17.502*W290/(240.97+W290))</f>
        <v>0</v>
      </c>
      <c r="Y290">
        <f>(Z290/AA290*100)</f>
        <v>0</v>
      </c>
      <c r="Z290">
        <f>BJ290*(BO290+BP290)/1000</f>
        <v>0</v>
      </c>
      <c r="AA290">
        <f>0.61365*exp(17.502*BQ290/(240.97+BQ290))</f>
        <v>0</v>
      </c>
      <c r="AB290">
        <f>(X290-BJ290*(BO290+BP290)/1000)</f>
        <v>0</v>
      </c>
      <c r="AC290">
        <f>(-J290*44100)</f>
        <v>0</v>
      </c>
      <c r="AD290">
        <f>2*29.3*R290*0.92*(BQ290-W290)</f>
        <v>0</v>
      </c>
      <c r="AE290">
        <f>2*0.95*5.67E-8*(((BQ290+$B$7)+273)^4-(W290+273)^4)</f>
        <v>0</v>
      </c>
      <c r="AF290">
        <f>U290+AE290+AC290+AD290</f>
        <v>0</v>
      </c>
      <c r="AG290">
        <f>BN290*AU290*(BI290-BH290*(1000-AU290*BK290)/(1000-AU290*BJ290))/(100*BB290)</f>
        <v>0</v>
      </c>
      <c r="AH290">
        <f>1000*BN290*AU290*(BJ290-BK290)/(100*BB290*(1000-AU290*BJ290))</f>
        <v>0</v>
      </c>
      <c r="AI290">
        <f>(AJ290 - AK290 - BO290*1E3/(8.314*(BQ290+273.15)) * AM290/BN290 * AL290) * BN290/(100*BB290) * (1000 - BK290)/1000</f>
        <v>0</v>
      </c>
      <c r="AJ290">
        <v>1355.604627848869</v>
      </c>
      <c r="AK290">
        <v>1333.328424242424</v>
      </c>
      <c r="AL290">
        <v>3.399501823550474</v>
      </c>
      <c r="AM290">
        <v>63.74903472312772</v>
      </c>
      <c r="AN290">
        <f>(AP290 - AO290 + BO290*1E3/(8.314*(BQ290+273.15)) * AR290/BN290 * AQ290) * BN290/(100*BB290) * 1000/(1000 - AP290)</f>
        <v>0</v>
      </c>
      <c r="AO290">
        <v>9.072255549670436</v>
      </c>
      <c r="AP290">
        <v>9.374849515151517</v>
      </c>
      <c r="AQ290">
        <v>3.194980370052232E-05</v>
      </c>
      <c r="AR290">
        <v>101.983239414424</v>
      </c>
      <c r="AS290">
        <v>2</v>
      </c>
      <c r="AT290">
        <v>0</v>
      </c>
      <c r="AU290">
        <f>IF(AS290*$H$13&gt;=AW290,1.0,(AW290/(AW290-AS290*$H$13)))</f>
        <v>0</v>
      </c>
      <c r="AV290">
        <f>(AU290-1)*100</f>
        <v>0</v>
      </c>
      <c r="AW290">
        <f>MAX(0,($B$13+$C$13*BV290)/(1+$D$13*BV290)*BO290/(BQ290+273)*$E$13)</f>
        <v>0</v>
      </c>
      <c r="AX290">
        <f>$B$11*BW290+$C$11*BX290+$F$11*CI290*(1-CL290)</f>
        <v>0</v>
      </c>
      <c r="AY290">
        <f>AX290*AZ290</f>
        <v>0</v>
      </c>
      <c r="AZ290">
        <f>($B$11*$D$9+$C$11*$D$9+$F$11*((CV290+CN290)/MAX(CV290+CN290+CW290, 0.1)*$I$9+CW290/MAX(CV290+CN290+CW290, 0.1)*$J$9))/($B$11+$C$11+$F$11)</f>
        <v>0</v>
      </c>
      <c r="BA290">
        <f>($B$11*$K$9+$C$11*$K$9+$F$11*((CV290+CN290)/MAX(CV290+CN290+CW290, 0.1)*$P$9+CW290/MAX(CV290+CN290+CW290, 0.1)*$Q$9))/($B$11+$C$11+$F$11)</f>
        <v>0</v>
      </c>
      <c r="BB290">
        <v>1.91</v>
      </c>
      <c r="BC290">
        <v>0.5</v>
      </c>
      <c r="BD290" t="s">
        <v>355</v>
      </c>
      <c r="BE290">
        <v>2</v>
      </c>
      <c r="BF290" t="b">
        <v>1</v>
      </c>
      <c r="BG290">
        <v>1679510007.214286</v>
      </c>
      <c r="BH290">
        <v>1296.47</v>
      </c>
      <c r="BI290">
        <v>1326.965357142857</v>
      </c>
      <c r="BJ290">
        <v>9.365339285714285</v>
      </c>
      <c r="BK290">
        <v>9.048936071428573</v>
      </c>
      <c r="BL290">
        <v>1290.799285714286</v>
      </c>
      <c r="BM290">
        <v>9.287472500000002</v>
      </c>
      <c r="BN290">
        <v>500.0485</v>
      </c>
      <c r="BO290">
        <v>90.10898214285716</v>
      </c>
      <c r="BP290">
        <v>0.09992620000000001</v>
      </c>
      <c r="BQ290">
        <v>18.98104285714286</v>
      </c>
      <c r="BR290">
        <v>19.98841071428572</v>
      </c>
      <c r="BS290">
        <v>999.9000000000002</v>
      </c>
      <c r="BT290">
        <v>0</v>
      </c>
      <c r="BU290">
        <v>0</v>
      </c>
      <c r="BV290">
        <v>10000.42678571429</v>
      </c>
      <c r="BW290">
        <v>0</v>
      </c>
      <c r="BX290">
        <v>9.339519285714287</v>
      </c>
      <c r="BY290">
        <v>-30.49495</v>
      </c>
      <c r="BZ290">
        <v>1308.726785714286</v>
      </c>
      <c r="CA290">
        <v>1339.082857142857</v>
      </c>
      <c r="CB290">
        <v>0.3164045357142857</v>
      </c>
      <c r="CC290">
        <v>1326.965357142857</v>
      </c>
      <c r="CD290">
        <v>9.048936071428573</v>
      </c>
      <c r="CE290">
        <v>0.8439012857142857</v>
      </c>
      <c r="CF290">
        <v>0.8153903928571429</v>
      </c>
      <c r="CG290">
        <v>4.468013214285715</v>
      </c>
      <c r="CH290">
        <v>3.97807</v>
      </c>
      <c r="CI290">
        <v>2000.030357142857</v>
      </c>
      <c r="CJ290">
        <v>0.9799985357142857</v>
      </c>
      <c r="CK290">
        <v>0.02000134642857143</v>
      </c>
      <c r="CL290">
        <v>0</v>
      </c>
      <c r="CM290">
        <v>2.084003571428572</v>
      </c>
      <c r="CN290">
        <v>0</v>
      </c>
      <c r="CO290">
        <v>3933.150714285715</v>
      </c>
      <c r="CP290">
        <v>17338.475</v>
      </c>
      <c r="CQ290">
        <v>38.0355</v>
      </c>
      <c r="CR290">
        <v>39.32778571428571</v>
      </c>
      <c r="CS290">
        <v>38.26978571428571</v>
      </c>
      <c r="CT290">
        <v>37.06014285714286</v>
      </c>
      <c r="CU290">
        <v>37.00410714285714</v>
      </c>
      <c r="CV290">
        <v>1960.029285714285</v>
      </c>
      <c r="CW290">
        <v>40.00107142857143</v>
      </c>
      <c r="CX290">
        <v>0</v>
      </c>
      <c r="CY290">
        <v>1679510045.1</v>
      </c>
      <c r="CZ290">
        <v>0</v>
      </c>
      <c r="DA290">
        <v>0</v>
      </c>
      <c r="DB290" t="s">
        <v>356</v>
      </c>
      <c r="DC290">
        <v>1679454360.5</v>
      </c>
      <c r="DD290">
        <v>1679454360.5</v>
      </c>
      <c r="DE290">
        <v>0</v>
      </c>
      <c r="DF290">
        <v>-0.152</v>
      </c>
      <c r="DG290">
        <v>-0.046</v>
      </c>
      <c r="DH290">
        <v>3.296</v>
      </c>
      <c r="DI290">
        <v>0.35</v>
      </c>
      <c r="DJ290">
        <v>420</v>
      </c>
      <c r="DK290">
        <v>24</v>
      </c>
      <c r="DL290">
        <v>0.27</v>
      </c>
      <c r="DM290">
        <v>0.09</v>
      </c>
      <c r="DN290">
        <v>-30.46697804878049</v>
      </c>
      <c r="DO290">
        <v>-0.6585407665506284</v>
      </c>
      <c r="DP290">
        <v>0.09231238722521017</v>
      </c>
      <c r="DQ290">
        <v>0</v>
      </c>
      <c r="DR290">
        <v>0.3267654146341463</v>
      </c>
      <c r="DS290">
        <v>-0.1842434216027875</v>
      </c>
      <c r="DT290">
        <v>0.02098851641298933</v>
      </c>
      <c r="DU290">
        <v>0</v>
      </c>
      <c r="DV290">
        <v>0</v>
      </c>
      <c r="DW290">
        <v>2</v>
      </c>
      <c r="DX290" t="s">
        <v>397</v>
      </c>
      <c r="DY290">
        <v>2.98027</v>
      </c>
      <c r="DZ290">
        <v>2.72813</v>
      </c>
      <c r="EA290">
        <v>0.185576</v>
      </c>
      <c r="EB290">
        <v>0.189889</v>
      </c>
      <c r="EC290">
        <v>0.0540486</v>
      </c>
      <c r="ED290">
        <v>0.0532195</v>
      </c>
      <c r="EE290">
        <v>24460.1</v>
      </c>
      <c r="EF290">
        <v>24016.5</v>
      </c>
      <c r="EG290">
        <v>30559.9</v>
      </c>
      <c r="EH290">
        <v>29889.4</v>
      </c>
      <c r="EI290">
        <v>39910</v>
      </c>
      <c r="EJ290">
        <v>37279.8</v>
      </c>
      <c r="EK290">
        <v>46737</v>
      </c>
      <c r="EL290">
        <v>44445</v>
      </c>
      <c r="EM290">
        <v>1.88165</v>
      </c>
      <c r="EN290">
        <v>1.8608</v>
      </c>
      <c r="EO290">
        <v>0.0503883</v>
      </c>
      <c r="EP290">
        <v>0</v>
      </c>
      <c r="EQ290">
        <v>19.1558</v>
      </c>
      <c r="ER290">
        <v>999.9</v>
      </c>
      <c r="ES290">
        <v>33.7</v>
      </c>
      <c r="ET290">
        <v>30.4</v>
      </c>
      <c r="EU290">
        <v>16.3029</v>
      </c>
      <c r="EV290">
        <v>63.6612</v>
      </c>
      <c r="EW290">
        <v>23.5657</v>
      </c>
      <c r="EX290">
        <v>1</v>
      </c>
      <c r="EY290">
        <v>-0.0627795</v>
      </c>
      <c r="EZ290">
        <v>4.92776</v>
      </c>
      <c r="FA290">
        <v>20.137</v>
      </c>
      <c r="FB290">
        <v>5.22957</v>
      </c>
      <c r="FC290">
        <v>11.9728</v>
      </c>
      <c r="FD290">
        <v>4.97085</v>
      </c>
      <c r="FE290">
        <v>3.2895</v>
      </c>
      <c r="FF290">
        <v>9999</v>
      </c>
      <c r="FG290">
        <v>9999</v>
      </c>
      <c r="FH290">
        <v>9999</v>
      </c>
      <c r="FI290">
        <v>999.9</v>
      </c>
      <c r="FJ290">
        <v>4.97291</v>
      </c>
      <c r="FK290">
        <v>1.87711</v>
      </c>
      <c r="FL290">
        <v>1.87516</v>
      </c>
      <c r="FM290">
        <v>1.87803</v>
      </c>
      <c r="FN290">
        <v>1.87469</v>
      </c>
      <c r="FO290">
        <v>1.87836</v>
      </c>
      <c r="FP290">
        <v>1.87541</v>
      </c>
      <c r="FQ290">
        <v>1.87654</v>
      </c>
      <c r="FR290">
        <v>0</v>
      </c>
      <c r="FS290">
        <v>0</v>
      </c>
      <c r="FT290">
        <v>0</v>
      </c>
      <c r="FU290">
        <v>0</v>
      </c>
      <c r="FV290" t="s">
        <v>358</v>
      </c>
      <c r="FW290" t="s">
        <v>359</v>
      </c>
      <c r="FX290" t="s">
        <v>360</v>
      </c>
      <c r="FY290" t="s">
        <v>360</v>
      </c>
      <c r="FZ290" t="s">
        <v>360</v>
      </c>
      <c r="GA290" t="s">
        <v>360</v>
      </c>
      <c r="GB290">
        <v>0</v>
      </c>
      <c r="GC290">
        <v>100</v>
      </c>
      <c r="GD290">
        <v>100</v>
      </c>
      <c r="GE290">
        <v>5.72</v>
      </c>
      <c r="GF290">
        <v>0.078</v>
      </c>
      <c r="GG290">
        <v>1.972114183739502</v>
      </c>
      <c r="GH290">
        <v>0.004449671774874308</v>
      </c>
      <c r="GI290">
        <v>-1.829466635312074E-06</v>
      </c>
      <c r="GJ290">
        <v>4.661545964856727E-10</v>
      </c>
      <c r="GK290">
        <v>0.005649818396270764</v>
      </c>
      <c r="GL290">
        <v>0.003047750899037379</v>
      </c>
      <c r="GM290">
        <v>0.0005145890388989142</v>
      </c>
      <c r="GN290">
        <v>-5.930110997495773E-07</v>
      </c>
      <c r="GO290">
        <v>0</v>
      </c>
      <c r="GP290">
        <v>2134</v>
      </c>
      <c r="GQ290">
        <v>1</v>
      </c>
      <c r="GR290">
        <v>23</v>
      </c>
      <c r="GS290">
        <v>927.6</v>
      </c>
      <c r="GT290">
        <v>927.6</v>
      </c>
      <c r="GU290">
        <v>2.83203</v>
      </c>
      <c r="GV290">
        <v>2.5293</v>
      </c>
      <c r="GW290">
        <v>1.39893</v>
      </c>
      <c r="GX290">
        <v>2.33887</v>
      </c>
      <c r="GY290">
        <v>1.44897</v>
      </c>
      <c r="GZ290">
        <v>2.49268</v>
      </c>
      <c r="HA290">
        <v>36.4814</v>
      </c>
      <c r="HB290">
        <v>24.0262</v>
      </c>
      <c r="HC290">
        <v>18</v>
      </c>
      <c r="HD290">
        <v>490.027</v>
      </c>
      <c r="HE290">
        <v>448.227</v>
      </c>
      <c r="HF290">
        <v>13.5736</v>
      </c>
      <c r="HG290">
        <v>25.9965</v>
      </c>
      <c r="HH290">
        <v>29.9999</v>
      </c>
      <c r="HI290">
        <v>25.8856</v>
      </c>
      <c r="HJ290">
        <v>25.9666</v>
      </c>
      <c r="HK290">
        <v>56.7002</v>
      </c>
      <c r="HL290">
        <v>40.8375</v>
      </c>
      <c r="HM290">
        <v>43.99</v>
      </c>
      <c r="HN290">
        <v>13.579</v>
      </c>
      <c r="HO290">
        <v>1370.49</v>
      </c>
      <c r="HP290">
        <v>9.11149</v>
      </c>
      <c r="HQ290">
        <v>101.013</v>
      </c>
      <c r="HR290">
        <v>102.202</v>
      </c>
    </row>
    <row r="291" spans="1:226">
      <c r="A291">
        <v>275</v>
      </c>
      <c r="B291">
        <v>1679510020</v>
      </c>
      <c r="C291">
        <v>4763.900000095367</v>
      </c>
      <c r="D291" t="s">
        <v>910</v>
      </c>
      <c r="E291" t="s">
        <v>911</v>
      </c>
      <c r="F291">
        <v>5</v>
      </c>
      <c r="G291" t="s">
        <v>353</v>
      </c>
      <c r="H291" t="s">
        <v>747</v>
      </c>
      <c r="I291">
        <v>1679510012.5</v>
      </c>
      <c r="J291">
        <f>(K291)/1000</f>
        <v>0</v>
      </c>
      <c r="K291">
        <f>IF(BF291, AN291, AH291)</f>
        <v>0</v>
      </c>
      <c r="L291">
        <f>IF(BF291, AI291, AG291)</f>
        <v>0</v>
      </c>
      <c r="M291">
        <f>BH291 - IF(AU291&gt;1, L291*BB291*100.0/(AW291*BV291), 0)</f>
        <v>0</v>
      </c>
      <c r="N291">
        <f>((T291-J291/2)*M291-L291)/(T291+J291/2)</f>
        <v>0</v>
      </c>
      <c r="O291">
        <f>N291*(BO291+BP291)/1000.0</f>
        <v>0</v>
      </c>
      <c r="P291">
        <f>(BH291 - IF(AU291&gt;1, L291*BB291*100.0/(AW291*BV291), 0))*(BO291+BP291)/1000.0</f>
        <v>0</v>
      </c>
      <c r="Q291">
        <f>2.0/((1/S291-1/R291)+SIGN(S291)*SQRT((1/S291-1/R291)*(1/S291-1/R291) + 4*BC291/((BC291+1)*(BC291+1))*(2*1/S291*1/R291-1/R291*1/R291)))</f>
        <v>0</v>
      </c>
      <c r="R291">
        <f>IF(LEFT(BD291,1)&lt;&gt;"0",IF(LEFT(BD291,1)="1",3.0,BE291),$D$5+$E$5*(BV291*BO291/($K$5*1000))+$F$5*(BV291*BO291/($K$5*1000))*MAX(MIN(BB291,$J$5),$I$5)*MAX(MIN(BB291,$J$5),$I$5)+$G$5*MAX(MIN(BB291,$J$5),$I$5)*(BV291*BO291/($K$5*1000))+$H$5*(BV291*BO291/($K$5*1000))*(BV291*BO291/($K$5*1000)))</f>
        <v>0</v>
      </c>
      <c r="S291">
        <f>J291*(1000-(1000*0.61365*exp(17.502*W291/(240.97+W291))/(BO291+BP291)+BJ291)/2)/(1000*0.61365*exp(17.502*W291/(240.97+W291))/(BO291+BP291)-BJ291)</f>
        <v>0</v>
      </c>
      <c r="T291">
        <f>1/((BC291+1)/(Q291/1.6)+1/(R291/1.37)) + BC291/((BC291+1)/(Q291/1.6) + BC291/(R291/1.37))</f>
        <v>0</v>
      </c>
      <c r="U291">
        <f>(AX291*BA291)</f>
        <v>0</v>
      </c>
      <c r="V291">
        <f>(BQ291+(U291+2*0.95*5.67E-8*(((BQ291+$B$7)+273)^4-(BQ291+273)^4)-44100*J291)/(1.84*29.3*R291+8*0.95*5.67E-8*(BQ291+273)^3))</f>
        <v>0</v>
      </c>
      <c r="W291">
        <f>($C$7*BR291+$D$7*BS291+$E$7*V291)</f>
        <v>0</v>
      </c>
      <c r="X291">
        <f>0.61365*exp(17.502*W291/(240.97+W291))</f>
        <v>0</v>
      </c>
      <c r="Y291">
        <f>(Z291/AA291*100)</f>
        <v>0</v>
      </c>
      <c r="Z291">
        <f>BJ291*(BO291+BP291)/1000</f>
        <v>0</v>
      </c>
      <c r="AA291">
        <f>0.61365*exp(17.502*BQ291/(240.97+BQ291))</f>
        <v>0</v>
      </c>
      <c r="AB291">
        <f>(X291-BJ291*(BO291+BP291)/1000)</f>
        <v>0</v>
      </c>
      <c r="AC291">
        <f>(-J291*44100)</f>
        <v>0</v>
      </c>
      <c r="AD291">
        <f>2*29.3*R291*0.92*(BQ291-W291)</f>
        <v>0</v>
      </c>
      <c r="AE291">
        <f>2*0.95*5.67E-8*(((BQ291+$B$7)+273)^4-(W291+273)^4)</f>
        <v>0</v>
      </c>
      <c r="AF291">
        <f>U291+AE291+AC291+AD291</f>
        <v>0</v>
      </c>
      <c r="AG291">
        <f>BN291*AU291*(BI291-BH291*(1000-AU291*BK291)/(1000-AU291*BJ291))/(100*BB291)</f>
        <v>0</v>
      </c>
      <c r="AH291">
        <f>1000*BN291*AU291*(BJ291-BK291)/(100*BB291*(1000-AU291*BJ291))</f>
        <v>0</v>
      </c>
      <c r="AI291">
        <f>(AJ291 - AK291 - BO291*1E3/(8.314*(BQ291+273.15)) * AM291/BN291 * AL291) * BN291/(100*BB291) * (1000 - BK291)/1000</f>
        <v>0</v>
      </c>
      <c r="AJ291">
        <v>1372.703894362886</v>
      </c>
      <c r="AK291">
        <v>1350.138484848485</v>
      </c>
      <c r="AL291">
        <v>3.374908742076062</v>
      </c>
      <c r="AM291">
        <v>63.74903472312772</v>
      </c>
      <c r="AN291">
        <f>(AP291 - AO291 + BO291*1E3/(8.314*(BQ291+273.15)) * AR291/BN291 * AQ291) * BN291/(100*BB291) * 1000/(1000 - AP291)</f>
        <v>0</v>
      </c>
      <c r="AO291">
        <v>9.042087400669745</v>
      </c>
      <c r="AP291">
        <v>9.372697454545454</v>
      </c>
      <c r="AQ291">
        <v>-1.058545606909734E-05</v>
      </c>
      <c r="AR291">
        <v>101.983239414424</v>
      </c>
      <c r="AS291">
        <v>2</v>
      </c>
      <c r="AT291">
        <v>0</v>
      </c>
      <c r="AU291">
        <f>IF(AS291*$H$13&gt;=AW291,1.0,(AW291/(AW291-AS291*$H$13)))</f>
        <v>0</v>
      </c>
      <c r="AV291">
        <f>(AU291-1)*100</f>
        <v>0</v>
      </c>
      <c r="AW291">
        <f>MAX(0,($B$13+$C$13*BV291)/(1+$D$13*BV291)*BO291/(BQ291+273)*$E$13)</f>
        <v>0</v>
      </c>
      <c r="AX291">
        <f>$B$11*BW291+$C$11*BX291+$F$11*CI291*(1-CL291)</f>
        <v>0</v>
      </c>
      <c r="AY291">
        <f>AX291*AZ291</f>
        <v>0</v>
      </c>
      <c r="AZ291">
        <f>($B$11*$D$9+$C$11*$D$9+$F$11*((CV291+CN291)/MAX(CV291+CN291+CW291, 0.1)*$I$9+CW291/MAX(CV291+CN291+CW291, 0.1)*$J$9))/($B$11+$C$11+$F$11)</f>
        <v>0</v>
      </c>
      <c r="BA291">
        <f>($B$11*$K$9+$C$11*$K$9+$F$11*((CV291+CN291)/MAX(CV291+CN291+CW291, 0.1)*$P$9+CW291/MAX(CV291+CN291+CW291, 0.1)*$Q$9))/($B$11+$C$11+$F$11)</f>
        <v>0</v>
      </c>
      <c r="BB291">
        <v>1.91</v>
      </c>
      <c r="BC291">
        <v>0.5</v>
      </c>
      <c r="BD291" t="s">
        <v>355</v>
      </c>
      <c r="BE291">
        <v>2</v>
      </c>
      <c r="BF291" t="b">
        <v>1</v>
      </c>
      <c r="BG291">
        <v>1679510012.5</v>
      </c>
      <c r="BH291">
        <v>1314.089259259259</v>
      </c>
      <c r="BI291">
        <v>1344.732962962963</v>
      </c>
      <c r="BJ291">
        <v>9.368864814814815</v>
      </c>
      <c r="BK291">
        <v>9.052257777777779</v>
      </c>
      <c r="BL291">
        <v>1308.383333333333</v>
      </c>
      <c r="BM291">
        <v>9.290953703703703</v>
      </c>
      <c r="BN291">
        <v>500.0534814814814</v>
      </c>
      <c r="BO291">
        <v>90.11006296296294</v>
      </c>
      <c r="BP291">
        <v>0.09999631111111112</v>
      </c>
      <c r="BQ291">
        <v>18.98029259259259</v>
      </c>
      <c r="BR291">
        <v>19.99081111111111</v>
      </c>
      <c r="BS291">
        <v>999.9000000000001</v>
      </c>
      <c r="BT291">
        <v>0</v>
      </c>
      <c r="BU291">
        <v>0</v>
      </c>
      <c r="BV291">
        <v>9994.099259259259</v>
      </c>
      <c r="BW291">
        <v>0</v>
      </c>
      <c r="BX291">
        <v>9.339323703703704</v>
      </c>
      <c r="BY291">
        <v>-30.64219259259259</v>
      </c>
      <c r="BZ291">
        <v>1326.518148148148</v>
      </c>
      <c r="CA291">
        <v>1357.016666666667</v>
      </c>
      <c r="CB291">
        <v>0.316606925925926</v>
      </c>
      <c r="CC291">
        <v>1344.732962962963</v>
      </c>
      <c r="CD291">
        <v>9.052257777777779</v>
      </c>
      <c r="CE291">
        <v>0.8442291111111111</v>
      </c>
      <c r="CF291">
        <v>0.8156995925925925</v>
      </c>
      <c r="CG291">
        <v>4.473557407407407</v>
      </c>
      <c r="CH291">
        <v>3.983467407407408</v>
      </c>
      <c r="CI291">
        <v>2000.020370370371</v>
      </c>
      <c r="CJ291">
        <v>0.9799983333333332</v>
      </c>
      <c r="CK291">
        <v>0.02000155555555556</v>
      </c>
      <c r="CL291">
        <v>0</v>
      </c>
      <c r="CM291">
        <v>2.132474074074074</v>
      </c>
      <c r="CN291">
        <v>0</v>
      </c>
      <c r="CO291">
        <v>3932.831111111111</v>
      </c>
      <c r="CP291">
        <v>17338.38518518519</v>
      </c>
      <c r="CQ291">
        <v>37.98129629629629</v>
      </c>
      <c r="CR291">
        <v>39.30518518518519</v>
      </c>
      <c r="CS291">
        <v>38.25444444444444</v>
      </c>
      <c r="CT291">
        <v>37.02988888888889</v>
      </c>
      <c r="CU291">
        <v>36.97885185185185</v>
      </c>
      <c r="CV291">
        <v>1960.01962962963</v>
      </c>
      <c r="CW291">
        <v>40.00074074074074</v>
      </c>
      <c r="CX291">
        <v>0</v>
      </c>
      <c r="CY291">
        <v>1679510049.9</v>
      </c>
      <c r="CZ291">
        <v>0</v>
      </c>
      <c r="DA291">
        <v>0</v>
      </c>
      <c r="DB291" t="s">
        <v>356</v>
      </c>
      <c r="DC291">
        <v>1679454360.5</v>
      </c>
      <c r="DD291">
        <v>1679454360.5</v>
      </c>
      <c r="DE291">
        <v>0</v>
      </c>
      <c r="DF291">
        <v>-0.152</v>
      </c>
      <c r="DG291">
        <v>-0.046</v>
      </c>
      <c r="DH291">
        <v>3.296</v>
      </c>
      <c r="DI291">
        <v>0.35</v>
      </c>
      <c r="DJ291">
        <v>420</v>
      </c>
      <c r="DK291">
        <v>24</v>
      </c>
      <c r="DL291">
        <v>0.27</v>
      </c>
      <c r="DM291">
        <v>0.09</v>
      </c>
      <c r="DN291">
        <v>-30.5624875</v>
      </c>
      <c r="DO291">
        <v>-1.559789493433332</v>
      </c>
      <c r="DP291">
        <v>0.1604023771449476</v>
      </c>
      <c r="DQ291">
        <v>0</v>
      </c>
      <c r="DR291">
        <v>0.319405875</v>
      </c>
      <c r="DS291">
        <v>-0.03432656285178324</v>
      </c>
      <c r="DT291">
        <v>0.01587825885163027</v>
      </c>
      <c r="DU291">
        <v>1</v>
      </c>
      <c r="DV291">
        <v>1</v>
      </c>
      <c r="DW291">
        <v>2</v>
      </c>
      <c r="DX291" t="s">
        <v>357</v>
      </c>
      <c r="DY291">
        <v>2.9804</v>
      </c>
      <c r="DZ291">
        <v>2.72823</v>
      </c>
      <c r="EA291">
        <v>0.187</v>
      </c>
      <c r="EB291">
        <v>0.191303</v>
      </c>
      <c r="EC291">
        <v>0.0540324</v>
      </c>
      <c r="ED291">
        <v>0.0531203</v>
      </c>
      <c r="EE291">
        <v>24417.1</v>
      </c>
      <c r="EF291">
        <v>23974.8</v>
      </c>
      <c r="EG291">
        <v>30559.7</v>
      </c>
      <c r="EH291">
        <v>29889.7</v>
      </c>
      <c r="EI291">
        <v>39910.5</v>
      </c>
      <c r="EJ291">
        <v>37284.1</v>
      </c>
      <c r="EK291">
        <v>46736.7</v>
      </c>
      <c r="EL291">
        <v>44445.2</v>
      </c>
      <c r="EM291">
        <v>1.88183</v>
      </c>
      <c r="EN291">
        <v>1.86047</v>
      </c>
      <c r="EO291">
        <v>0.0502765</v>
      </c>
      <c r="EP291">
        <v>0</v>
      </c>
      <c r="EQ291">
        <v>19.1578</v>
      </c>
      <c r="ER291">
        <v>999.9</v>
      </c>
      <c r="ES291">
        <v>33.7</v>
      </c>
      <c r="ET291">
        <v>30.4</v>
      </c>
      <c r="EU291">
        <v>16.3034</v>
      </c>
      <c r="EV291">
        <v>63.7312</v>
      </c>
      <c r="EW291">
        <v>23.121</v>
      </c>
      <c r="EX291">
        <v>1</v>
      </c>
      <c r="EY291">
        <v>-0.06277439999999999</v>
      </c>
      <c r="EZ291">
        <v>4.93797</v>
      </c>
      <c r="FA291">
        <v>20.1368</v>
      </c>
      <c r="FB291">
        <v>5.22942</v>
      </c>
      <c r="FC291">
        <v>11.9728</v>
      </c>
      <c r="FD291">
        <v>4.97125</v>
      </c>
      <c r="FE291">
        <v>3.28948</v>
      </c>
      <c r="FF291">
        <v>9999</v>
      </c>
      <c r="FG291">
        <v>9999</v>
      </c>
      <c r="FH291">
        <v>9999</v>
      </c>
      <c r="FI291">
        <v>999.9</v>
      </c>
      <c r="FJ291">
        <v>4.97291</v>
      </c>
      <c r="FK291">
        <v>1.87712</v>
      </c>
      <c r="FL291">
        <v>1.87516</v>
      </c>
      <c r="FM291">
        <v>1.87803</v>
      </c>
      <c r="FN291">
        <v>1.87469</v>
      </c>
      <c r="FO291">
        <v>1.87836</v>
      </c>
      <c r="FP291">
        <v>1.87541</v>
      </c>
      <c r="FQ291">
        <v>1.87653</v>
      </c>
      <c r="FR291">
        <v>0</v>
      </c>
      <c r="FS291">
        <v>0</v>
      </c>
      <c r="FT291">
        <v>0</v>
      </c>
      <c r="FU291">
        <v>0</v>
      </c>
      <c r="FV291" t="s">
        <v>358</v>
      </c>
      <c r="FW291" t="s">
        <v>359</v>
      </c>
      <c r="FX291" t="s">
        <v>360</v>
      </c>
      <c r="FY291" t="s">
        <v>360</v>
      </c>
      <c r="FZ291" t="s">
        <v>360</v>
      </c>
      <c r="GA291" t="s">
        <v>360</v>
      </c>
      <c r="GB291">
        <v>0</v>
      </c>
      <c r="GC291">
        <v>100</v>
      </c>
      <c r="GD291">
        <v>100</v>
      </c>
      <c r="GE291">
        <v>5.76</v>
      </c>
      <c r="GF291">
        <v>0.078</v>
      </c>
      <c r="GG291">
        <v>1.972114183739502</v>
      </c>
      <c r="GH291">
        <v>0.004449671774874308</v>
      </c>
      <c r="GI291">
        <v>-1.829466635312074E-06</v>
      </c>
      <c r="GJ291">
        <v>4.661545964856727E-10</v>
      </c>
      <c r="GK291">
        <v>0.005649818396270764</v>
      </c>
      <c r="GL291">
        <v>0.003047750899037379</v>
      </c>
      <c r="GM291">
        <v>0.0005145890388989142</v>
      </c>
      <c r="GN291">
        <v>-5.930110997495773E-07</v>
      </c>
      <c r="GO291">
        <v>0</v>
      </c>
      <c r="GP291">
        <v>2134</v>
      </c>
      <c r="GQ291">
        <v>1</v>
      </c>
      <c r="GR291">
        <v>23</v>
      </c>
      <c r="GS291">
        <v>927.7</v>
      </c>
      <c r="GT291">
        <v>927.7</v>
      </c>
      <c r="GU291">
        <v>2.86133</v>
      </c>
      <c r="GV291">
        <v>2.5354</v>
      </c>
      <c r="GW291">
        <v>1.39893</v>
      </c>
      <c r="GX291">
        <v>2.33887</v>
      </c>
      <c r="GY291">
        <v>1.44897</v>
      </c>
      <c r="GZ291">
        <v>2.3877</v>
      </c>
      <c r="HA291">
        <v>36.5051</v>
      </c>
      <c r="HB291">
        <v>24.0175</v>
      </c>
      <c r="HC291">
        <v>18</v>
      </c>
      <c r="HD291">
        <v>490.123</v>
      </c>
      <c r="HE291">
        <v>448.014</v>
      </c>
      <c r="HF291">
        <v>13.5819</v>
      </c>
      <c r="HG291">
        <v>25.9954</v>
      </c>
      <c r="HH291">
        <v>29.9999</v>
      </c>
      <c r="HI291">
        <v>25.8856</v>
      </c>
      <c r="HJ291">
        <v>25.965</v>
      </c>
      <c r="HK291">
        <v>57.2811</v>
      </c>
      <c r="HL291">
        <v>40.8375</v>
      </c>
      <c r="HM291">
        <v>43.99</v>
      </c>
      <c r="HN291">
        <v>13.583</v>
      </c>
      <c r="HO291">
        <v>1390.53</v>
      </c>
      <c r="HP291">
        <v>9.112730000000001</v>
      </c>
      <c r="HQ291">
        <v>101.012</v>
      </c>
      <c r="HR291">
        <v>102.203</v>
      </c>
    </row>
    <row r="292" spans="1:226">
      <c r="A292">
        <v>276</v>
      </c>
      <c r="B292">
        <v>1679510025</v>
      </c>
      <c r="C292">
        <v>4768.900000095367</v>
      </c>
      <c r="D292" t="s">
        <v>912</v>
      </c>
      <c r="E292" t="s">
        <v>913</v>
      </c>
      <c r="F292">
        <v>5</v>
      </c>
      <c r="G292" t="s">
        <v>353</v>
      </c>
      <c r="H292" t="s">
        <v>747</v>
      </c>
      <c r="I292">
        <v>1679510017.214286</v>
      </c>
      <c r="J292">
        <f>(K292)/1000</f>
        <v>0</v>
      </c>
      <c r="K292">
        <f>IF(BF292, AN292, AH292)</f>
        <v>0</v>
      </c>
      <c r="L292">
        <f>IF(BF292, AI292, AG292)</f>
        <v>0</v>
      </c>
      <c r="M292">
        <f>BH292 - IF(AU292&gt;1, L292*BB292*100.0/(AW292*BV292), 0)</f>
        <v>0</v>
      </c>
      <c r="N292">
        <f>((T292-J292/2)*M292-L292)/(T292+J292/2)</f>
        <v>0</v>
      </c>
      <c r="O292">
        <f>N292*(BO292+BP292)/1000.0</f>
        <v>0</v>
      </c>
      <c r="P292">
        <f>(BH292 - IF(AU292&gt;1, L292*BB292*100.0/(AW292*BV292), 0))*(BO292+BP292)/1000.0</f>
        <v>0</v>
      </c>
      <c r="Q292">
        <f>2.0/((1/S292-1/R292)+SIGN(S292)*SQRT((1/S292-1/R292)*(1/S292-1/R292) + 4*BC292/((BC292+1)*(BC292+1))*(2*1/S292*1/R292-1/R292*1/R292)))</f>
        <v>0</v>
      </c>
      <c r="R292">
        <f>IF(LEFT(BD292,1)&lt;&gt;"0",IF(LEFT(BD292,1)="1",3.0,BE292),$D$5+$E$5*(BV292*BO292/($K$5*1000))+$F$5*(BV292*BO292/($K$5*1000))*MAX(MIN(BB292,$J$5),$I$5)*MAX(MIN(BB292,$J$5),$I$5)+$G$5*MAX(MIN(BB292,$J$5),$I$5)*(BV292*BO292/($K$5*1000))+$H$5*(BV292*BO292/($K$5*1000))*(BV292*BO292/($K$5*1000)))</f>
        <v>0</v>
      </c>
      <c r="S292">
        <f>J292*(1000-(1000*0.61365*exp(17.502*W292/(240.97+W292))/(BO292+BP292)+BJ292)/2)/(1000*0.61365*exp(17.502*W292/(240.97+W292))/(BO292+BP292)-BJ292)</f>
        <v>0</v>
      </c>
      <c r="T292">
        <f>1/((BC292+1)/(Q292/1.6)+1/(R292/1.37)) + BC292/((BC292+1)/(Q292/1.6) + BC292/(R292/1.37))</f>
        <v>0</v>
      </c>
      <c r="U292">
        <f>(AX292*BA292)</f>
        <v>0</v>
      </c>
      <c r="V292">
        <f>(BQ292+(U292+2*0.95*5.67E-8*(((BQ292+$B$7)+273)^4-(BQ292+273)^4)-44100*J292)/(1.84*29.3*R292+8*0.95*5.67E-8*(BQ292+273)^3))</f>
        <v>0</v>
      </c>
      <c r="W292">
        <f>($C$7*BR292+$D$7*BS292+$E$7*V292)</f>
        <v>0</v>
      </c>
      <c r="X292">
        <f>0.61365*exp(17.502*W292/(240.97+W292))</f>
        <v>0</v>
      </c>
      <c r="Y292">
        <f>(Z292/AA292*100)</f>
        <v>0</v>
      </c>
      <c r="Z292">
        <f>BJ292*(BO292+BP292)/1000</f>
        <v>0</v>
      </c>
      <c r="AA292">
        <f>0.61365*exp(17.502*BQ292/(240.97+BQ292))</f>
        <v>0</v>
      </c>
      <c r="AB292">
        <f>(X292-BJ292*(BO292+BP292)/1000)</f>
        <v>0</v>
      </c>
      <c r="AC292">
        <f>(-J292*44100)</f>
        <v>0</v>
      </c>
      <c r="AD292">
        <f>2*29.3*R292*0.92*(BQ292-W292)</f>
        <v>0</v>
      </c>
      <c r="AE292">
        <f>2*0.95*5.67E-8*(((BQ292+$B$7)+273)^4-(W292+273)^4)</f>
        <v>0</v>
      </c>
      <c r="AF292">
        <f>U292+AE292+AC292+AD292</f>
        <v>0</v>
      </c>
      <c r="AG292">
        <f>BN292*AU292*(BI292-BH292*(1000-AU292*BK292)/(1000-AU292*BJ292))/(100*BB292)</f>
        <v>0</v>
      </c>
      <c r="AH292">
        <f>1000*BN292*AU292*(BJ292-BK292)/(100*BB292*(1000-AU292*BJ292))</f>
        <v>0</v>
      </c>
      <c r="AI292">
        <f>(AJ292 - AK292 - BO292*1E3/(8.314*(BQ292+273.15)) * AM292/BN292 * AL292) * BN292/(100*BB292) * (1000 - BK292)/1000</f>
        <v>0</v>
      </c>
      <c r="AJ292">
        <v>1389.372324420521</v>
      </c>
      <c r="AK292">
        <v>1366.940181818182</v>
      </c>
      <c r="AL292">
        <v>3.348600697261571</v>
      </c>
      <c r="AM292">
        <v>63.74903472312772</v>
      </c>
      <c r="AN292">
        <f>(AP292 - AO292 + BO292*1E3/(8.314*(BQ292+273.15)) * AR292/BN292 * AQ292) * BN292/(100*BB292) * 1000/(1000 - AP292)</f>
        <v>0</v>
      </c>
      <c r="AO292">
        <v>9.043011895502575</v>
      </c>
      <c r="AP292">
        <v>9.367383575757572</v>
      </c>
      <c r="AQ292">
        <v>-1.20793562002039E-05</v>
      </c>
      <c r="AR292">
        <v>101.983239414424</v>
      </c>
      <c r="AS292">
        <v>2</v>
      </c>
      <c r="AT292">
        <v>0</v>
      </c>
      <c r="AU292">
        <f>IF(AS292*$H$13&gt;=AW292,1.0,(AW292/(AW292-AS292*$H$13)))</f>
        <v>0</v>
      </c>
      <c r="AV292">
        <f>(AU292-1)*100</f>
        <v>0</v>
      </c>
      <c r="AW292">
        <f>MAX(0,($B$13+$C$13*BV292)/(1+$D$13*BV292)*BO292/(BQ292+273)*$E$13)</f>
        <v>0</v>
      </c>
      <c r="AX292">
        <f>$B$11*BW292+$C$11*BX292+$F$11*CI292*(1-CL292)</f>
        <v>0</v>
      </c>
      <c r="AY292">
        <f>AX292*AZ292</f>
        <v>0</v>
      </c>
      <c r="AZ292">
        <f>($B$11*$D$9+$C$11*$D$9+$F$11*((CV292+CN292)/MAX(CV292+CN292+CW292, 0.1)*$I$9+CW292/MAX(CV292+CN292+CW292, 0.1)*$J$9))/($B$11+$C$11+$F$11)</f>
        <v>0</v>
      </c>
      <c r="BA292">
        <f>($B$11*$K$9+$C$11*$K$9+$F$11*((CV292+CN292)/MAX(CV292+CN292+CW292, 0.1)*$P$9+CW292/MAX(CV292+CN292+CW292, 0.1)*$Q$9))/($B$11+$C$11+$F$11)</f>
        <v>0</v>
      </c>
      <c r="BB292">
        <v>1.91</v>
      </c>
      <c r="BC292">
        <v>0.5</v>
      </c>
      <c r="BD292" t="s">
        <v>355</v>
      </c>
      <c r="BE292">
        <v>2</v>
      </c>
      <c r="BF292" t="b">
        <v>1</v>
      </c>
      <c r="BG292">
        <v>1679510017.214286</v>
      </c>
      <c r="BH292">
        <v>1329.834285714286</v>
      </c>
      <c r="BI292">
        <v>1360.503928571428</v>
      </c>
      <c r="BJ292">
        <v>9.371067857142858</v>
      </c>
      <c r="BK292">
        <v>9.053774642857142</v>
      </c>
      <c r="BL292">
        <v>1324.096071428572</v>
      </c>
      <c r="BM292">
        <v>9.293131071428572</v>
      </c>
      <c r="BN292">
        <v>500.0601428571428</v>
      </c>
      <c r="BO292">
        <v>90.111225</v>
      </c>
      <c r="BP292">
        <v>0.09994290714285714</v>
      </c>
      <c r="BQ292">
        <v>18.98146428571429</v>
      </c>
      <c r="BR292">
        <v>19.99036785714285</v>
      </c>
      <c r="BS292">
        <v>999.9000000000002</v>
      </c>
      <c r="BT292">
        <v>0</v>
      </c>
      <c r="BU292">
        <v>0</v>
      </c>
      <c r="BV292">
        <v>9995.696071428571</v>
      </c>
      <c r="BW292">
        <v>0</v>
      </c>
      <c r="BX292">
        <v>9.342376071428571</v>
      </c>
      <c r="BY292">
        <v>-30.66872142857143</v>
      </c>
      <c r="BZ292">
        <v>1342.415357142857</v>
      </c>
      <c r="CA292">
        <v>1372.933571428571</v>
      </c>
      <c r="CB292">
        <v>0.3172943571428571</v>
      </c>
      <c r="CC292">
        <v>1360.503928571428</v>
      </c>
      <c r="CD292">
        <v>9.053774642857142</v>
      </c>
      <c r="CE292">
        <v>0.8444385357142856</v>
      </c>
      <c r="CF292">
        <v>0.8158467142857143</v>
      </c>
      <c r="CG292">
        <v>4.477102857142857</v>
      </c>
      <c r="CH292">
        <v>3.986040357142857</v>
      </c>
      <c r="CI292">
        <v>2000.006785714285</v>
      </c>
      <c r="CJ292">
        <v>0.9799982142857141</v>
      </c>
      <c r="CK292">
        <v>0.02000167857142857</v>
      </c>
      <c r="CL292">
        <v>0</v>
      </c>
      <c r="CM292">
        <v>2.161421428571428</v>
      </c>
      <c r="CN292">
        <v>0</v>
      </c>
      <c r="CO292">
        <v>3932.633571428571</v>
      </c>
      <c r="CP292">
        <v>17338.275</v>
      </c>
      <c r="CQ292">
        <v>37.96189285714286</v>
      </c>
      <c r="CR292">
        <v>39.281</v>
      </c>
      <c r="CS292">
        <v>38.20735714285713</v>
      </c>
      <c r="CT292">
        <v>37.01764285714285</v>
      </c>
      <c r="CU292">
        <v>36.95278571428571</v>
      </c>
      <c r="CV292">
        <v>1960.006785714285</v>
      </c>
      <c r="CW292">
        <v>40</v>
      </c>
      <c r="CX292">
        <v>0</v>
      </c>
      <c r="CY292">
        <v>1679510055.3</v>
      </c>
      <c r="CZ292">
        <v>0</v>
      </c>
      <c r="DA292">
        <v>0</v>
      </c>
      <c r="DB292" t="s">
        <v>356</v>
      </c>
      <c r="DC292">
        <v>1679454360.5</v>
      </c>
      <c r="DD292">
        <v>1679454360.5</v>
      </c>
      <c r="DE292">
        <v>0</v>
      </c>
      <c r="DF292">
        <v>-0.152</v>
      </c>
      <c r="DG292">
        <v>-0.046</v>
      </c>
      <c r="DH292">
        <v>3.296</v>
      </c>
      <c r="DI292">
        <v>0.35</v>
      </c>
      <c r="DJ292">
        <v>420</v>
      </c>
      <c r="DK292">
        <v>24</v>
      </c>
      <c r="DL292">
        <v>0.27</v>
      </c>
      <c r="DM292">
        <v>0.09</v>
      </c>
      <c r="DN292">
        <v>-30.6329225</v>
      </c>
      <c r="DO292">
        <v>-0.6949069418385684</v>
      </c>
      <c r="DP292">
        <v>0.1117944888791481</v>
      </c>
      <c r="DQ292">
        <v>0</v>
      </c>
      <c r="DR292">
        <v>0.319726225</v>
      </c>
      <c r="DS292">
        <v>0.02720124202626659</v>
      </c>
      <c r="DT292">
        <v>0.01597807199334059</v>
      </c>
      <c r="DU292">
        <v>1</v>
      </c>
      <c r="DV292">
        <v>1</v>
      </c>
      <c r="DW292">
        <v>2</v>
      </c>
      <c r="DX292" t="s">
        <v>357</v>
      </c>
      <c r="DY292">
        <v>2.98013</v>
      </c>
      <c r="DZ292">
        <v>2.72849</v>
      </c>
      <c r="EA292">
        <v>0.188408</v>
      </c>
      <c r="EB292">
        <v>0.192704</v>
      </c>
      <c r="EC292">
        <v>0.0540122</v>
      </c>
      <c r="ED292">
        <v>0.0532062</v>
      </c>
      <c r="EE292">
        <v>24374.9</v>
      </c>
      <c r="EF292">
        <v>23933.1</v>
      </c>
      <c r="EG292">
        <v>30559.7</v>
      </c>
      <c r="EH292">
        <v>29889.4</v>
      </c>
      <c r="EI292">
        <v>39911.9</v>
      </c>
      <c r="EJ292">
        <v>37280.7</v>
      </c>
      <c r="EK292">
        <v>46737.1</v>
      </c>
      <c r="EL292">
        <v>44445.2</v>
      </c>
      <c r="EM292">
        <v>1.8817</v>
      </c>
      <c r="EN292">
        <v>1.86087</v>
      </c>
      <c r="EO292">
        <v>0.0495352</v>
      </c>
      <c r="EP292">
        <v>0</v>
      </c>
      <c r="EQ292">
        <v>19.1603</v>
      </c>
      <c r="ER292">
        <v>999.9</v>
      </c>
      <c r="ES292">
        <v>33.6</v>
      </c>
      <c r="ET292">
        <v>30.4</v>
      </c>
      <c r="EU292">
        <v>16.253</v>
      </c>
      <c r="EV292">
        <v>63.6512</v>
      </c>
      <c r="EW292">
        <v>23.2812</v>
      </c>
      <c r="EX292">
        <v>1</v>
      </c>
      <c r="EY292">
        <v>-0.0631834</v>
      </c>
      <c r="EZ292">
        <v>4.93856</v>
      </c>
      <c r="FA292">
        <v>20.1368</v>
      </c>
      <c r="FB292">
        <v>5.22957</v>
      </c>
      <c r="FC292">
        <v>11.9721</v>
      </c>
      <c r="FD292">
        <v>4.97095</v>
      </c>
      <c r="FE292">
        <v>3.28955</v>
      </c>
      <c r="FF292">
        <v>9999</v>
      </c>
      <c r="FG292">
        <v>9999</v>
      </c>
      <c r="FH292">
        <v>9999</v>
      </c>
      <c r="FI292">
        <v>999.9</v>
      </c>
      <c r="FJ292">
        <v>4.97293</v>
      </c>
      <c r="FK292">
        <v>1.87712</v>
      </c>
      <c r="FL292">
        <v>1.87517</v>
      </c>
      <c r="FM292">
        <v>1.87804</v>
      </c>
      <c r="FN292">
        <v>1.87471</v>
      </c>
      <c r="FO292">
        <v>1.87837</v>
      </c>
      <c r="FP292">
        <v>1.87543</v>
      </c>
      <c r="FQ292">
        <v>1.87655</v>
      </c>
      <c r="FR292">
        <v>0</v>
      </c>
      <c r="FS292">
        <v>0</v>
      </c>
      <c r="FT292">
        <v>0</v>
      </c>
      <c r="FU292">
        <v>0</v>
      </c>
      <c r="FV292" t="s">
        <v>358</v>
      </c>
      <c r="FW292" t="s">
        <v>359</v>
      </c>
      <c r="FX292" t="s">
        <v>360</v>
      </c>
      <c r="FY292" t="s">
        <v>360</v>
      </c>
      <c r="FZ292" t="s">
        <v>360</v>
      </c>
      <c r="GA292" t="s">
        <v>360</v>
      </c>
      <c r="GB292">
        <v>0</v>
      </c>
      <c r="GC292">
        <v>100</v>
      </c>
      <c r="GD292">
        <v>100</v>
      </c>
      <c r="GE292">
        <v>5.79</v>
      </c>
      <c r="GF292">
        <v>0.0779</v>
      </c>
      <c r="GG292">
        <v>1.972114183739502</v>
      </c>
      <c r="GH292">
        <v>0.004449671774874308</v>
      </c>
      <c r="GI292">
        <v>-1.829466635312074E-06</v>
      </c>
      <c r="GJ292">
        <v>4.661545964856727E-10</v>
      </c>
      <c r="GK292">
        <v>0.005649818396270764</v>
      </c>
      <c r="GL292">
        <v>0.003047750899037379</v>
      </c>
      <c r="GM292">
        <v>0.0005145890388989142</v>
      </c>
      <c r="GN292">
        <v>-5.930110997495773E-07</v>
      </c>
      <c r="GO292">
        <v>0</v>
      </c>
      <c r="GP292">
        <v>2134</v>
      </c>
      <c r="GQ292">
        <v>1</v>
      </c>
      <c r="GR292">
        <v>23</v>
      </c>
      <c r="GS292">
        <v>927.7</v>
      </c>
      <c r="GT292">
        <v>927.7</v>
      </c>
      <c r="GU292">
        <v>2.88574</v>
      </c>
      <c r="GV292">
        <v>2.53906</v>
      </c>
      <c r="GW292">
        <v>1.39893</v>
      </c>
      <c r="GX292">
        <v>2.33887</v>
      </c>
      <c r="GY292">
        <v>1.44897</v>
      </c>
      <c r="GZ292">
        <v>2.39502</v>
      </c>
      <c r="HA292">
        <v>36.5051</v>
      </c>
      <c r="HB292">
        <v>24.0175</v>
      </c>
      <c r="HC292">
        <v>18</v>
      </c>
      <c r="HD292">
        <v>490.047</v>
      </c>
      <c r="HE292">
        <v>448.256</v>
      </c>
      <c r="HF292">
        <v>13.5865</v>
      </c>
      <c r="HG292">
        <v>25.9954</v>
      </c>
      <c r="HH292">
        <v>30.0001</v>
      </c>
      <c r="HI292">
        <v>25.8846</v>
      </c>
      <c r="HJ292">
        <v>25.9644</v>
      </c>
      <c r="HK292">
        <v>57.7935</v>
      </c>
      <c r="HL292">
        <v>40.5654</v>
      </c>
      <c r="HM292">
        <v>43.6162</v>
      </c>
      <c r="HN292">
        <v>13.5902</v>
      </c>
      <c r="HO292">
        <v>1403.95</v>
      </c>
      <c r="HP292">
        <v>9.1153</v>
      </c>
      <c r="HQ292">
        <v>101.013</v>
      </c>
      <c r="HR292">
        <v>102.203</v>
      </c>
    </row>
    <row r="293" spans="1:226">
      <c r="A293">
        <v>277</v>
      </c>
      <c r="B293">
        <v>1679510030</v>
      </c>
      <c r="C293">
        <v>4773.900000095367</v>
      </c>
      <c r="D293" t="s">
        <v>914</v>
      </c>
      <c r="E293" t="s">
        <v>915</v>
      </c>
      <c r="F293">
        <v>5</v>
      </c>
      <c r="G293" t="s">
        <v>353</v>
      </c>
      <c r="H293" t="s">
        <v>747</v>
      </c>
      <c r="I293">
        <v>1679510022.5</v>
      </c>
      <c r="J293">
        <f>(K293)/1000</f>
        <v>0</v>
      </c>
      <c r="K293">
        <f>IF(BF293, AN293, AH293)</f>
        <v>0</v>
      </c>
      <c r="L293">
        <f>IF(BF293, AI293, AG293)</f>
        <v>0</v>
      </c>
      <c r="M293">
        <f>BH293 - IF(AU293&gt;1, L293*BB293*100.0/(AW293*BV293), 0)</f>
        <v>0</v>
      </c>
      <c r="N293">
        <f>((T293-J293/2)*M293-L293)/(T293+J293/2)</f>
        <v>0</v>
      </c>
      <c r="O293">
        <f>N293*(BO293+BP293)/1000.0</f>
        <v>0</v>
      </c>
      <c r="P293">
        <f>(BH293 - IF(AU293&gt;1, L293*BB293*100.0/(AW293*BV293), 0))*(BO293+BP293)/1000.0</f>
        <v>0</v>
      </c>
      <c r="Q293">
        <f>2.0/((1/S293-1/R293)+SIGN(S293)*SQRT((1/S293-1/R293)*(1/S293-1/R293) + 4*BC293/((BC293+1)*(BC293+1))*(2*1/S293*1/R293-1/R293*1/R293)))</f>
        <v>0</v>
      </c>
      <c r="R293">
        <f>IF(LEFT(BD293,1)&lt;&gt;"0",IF(LEFT(BD293,1)="1",3.0,BE293),$D$5+$E$5*(BV293*BO293/($K$5*1000))+$F$5*(BV293*BO293/($K$5*1000))*MAX(MIN(BB293,$J$5),$I$5)*MAX(MIN(BB293,$J$5),$I$5)+$G$5*MAX(MIN(BB293,$J$5),$I$5)*(BV293*BO293/($K$5*1000))+$H$5*(BV293*BO293/($K$5*1000))*(BV293*BO293/($K$5*1000)))</f>
        <v>0</v>
      </c>
      <c r="S293">
        <f>J293*(1000-(1000*0.61365*exp(17.502*W293/(240.97+W293))/(BO293+BP293)+BJ293)/2)/(1000*0.61365*exp(17.502*W293/(240.97+W293))/(BO293+BP293)-BJ293)</f>
        <v>0</v>
      </c>
      <c r="T293">
        <f>1/((BC293+1)/(Q293/1.6)+1/(R293/1.37)) + BC293/((BC293+1)/(Q293/1.6) + BC293/(R293/1.37))</f>
        <v>0</v>
      </c>
      <c r="U293">
        <f>(AX293*BA293)</f>
        <v>0</v>
      </c>
      <c r="V293">
        <f>(BQ293+(U293+2*0.95*5.67E-8*(((BQ293+$B$7)+273)^4-(BQ293+273)^4)-44100*J293)/(1.84*29.3*R293+8*0.95*5.67E-8*(BQ293+273)^3))</f>
        <v>0</v>
      </c>
      <c r="W293">
        <f>($C$7*BR293+$D$7*BS293+$E$7*V293)</f>
        <v>0</v>
      </c>
      <c r="X293">
        <f>0.61365*exp(17.502*W293/(240.97+W293))</f>
        <v>0</v>
      </c>
      <c r="Y293">
        <f>(Z293/AA293*100)</f>
        <v>0</v>
      </c>
      <c r="Z293">
        <f>BJ293*(BO293+BP293)/1000</f>
        <v>0</v>
      </c>
      <c r="AA293">
        <f>0.61365*exp(17.502*BQ293/(240.97+BQ293))</f>
        <v>0</v>
      </c>
      <c r="AB293">
        <f>(X293-BJ293*(BO293+BP293)/1000)</f>
        <v>0</v>
      </c>
      <c r="AC293">
        <f>(-J293*44100)</f>
        <v>0</v>
      </c>
      <c r="AD293">
        <f>2*29.3*R293*0.92*(BQ293-W293)</f>
        <v>0</v>
      </c>
      <c r="AE293">
        <f>2*0.95*5.67E-8*(((BQ293+$B$7)+273)^4-(W293+273)^4)</f>
        <v>0</v>
      </c>
      <c r="AF293">
        <f>U293+AE293+AC293+AD293</f>
        <v>0</v>
      </c>
      <c r="AG293">
        <f>BN293*AU293*(BI293-BH293*(1000-AU293*BK293)/(1000-AU293*BJ293))/(100*BB293)</f>
        <v>0</v>
      </c>
      <c r="AH293">
        <f>1000*BN293*AU293*(BJ293-BK293)/(100*BB293*(1000-AU293*BJ293))</f>
        <v>0</v>
      </c>
      <c r="AI293">
        <f>(AJ293 - AK293 - BO293*1E3/(8.314*(BQ293+273.15)) * AM293/BN293 * AL293) * BN293/(100*BB293) * (1000 - BK293)/1000</f>
        <v>0</v>
      </c>
      <c r="AJ293">
        <v>1406.666772581845</v>
      </c>
      <c r="AK293">
        <v>1383.847212121212</v>
      </c>
      <c r="AL293">
        <v>3.394630115259142</v>
      </c>
      <c r="AM293">
        <v>63.74903472312772</v>
      </c>
      <c r="AN293">
        <f>(AP293 - AO293 + BO293*1E3/(8.314*(BQ293+273.15)) * AR293/BN293 * AQ293) * BN293/(100*BB293) * 1000/(1000 - AP293)</f>
        <v>0</v>
      </c>
      <c r="AO293">
        <v>9.051787996466233</v>
      </c>
      <c r="AP293">
        <v>9.369679393939391</v>
      </c>
      <c r="AQ293">
        <v>7.025605443163286E-06</v>
      </c>
      <c r="AR293">
        <v>101.983239414424</v>
      </c>
      <c r="AS293">
        <v>2</v>
      </c>
      <c r="AT293">
        <v>0</v>
      </c>
      <c r="AU293">
        <f>IF(AS293*$H$13&gt;=AW293,1.0,(AW293/(AW293-AS293*$H$13)))</f>
        <v>0</v>
      </c>
      <c r="AV293">
        <f>(AU293-1)*100</f>
        <v>0</v>
      </c>
      <c r="AW293">
        <f>MAX(0,($B$13+$C$13*BV293)/(1+$D$13*BV293)*BO293/(BQ293+273)*$E$13)</f>
        <v>0</v>
      </c>
      <c r="AX293">
        <f>$B$11*BW293+$C$11*BX293+$F$11*CI293*(1-CL293)</f>
        <v>0</v>
      </c>
      <c r="AY293">
        <f>AX293*AZ293</f>
        <v>0</v>
      </c>
      <c r="AZ293">
        <f>($B$11*$D$9+$C$11*$D$9+$F$11*((CV293+CN293)/MAX(CV293+CN293+CW293, 0.1)*$I$9+CW293/MAX(CV293+CN293+CW293, 0.1)*$J$9))/($B$11+$C$11+$F$11)</f>
        <v>0</v>
      </c>
      <c r="BA293">
        <f>($B$11*$K$9+$C$11*$K$9+$F$11*((CV293+CN293)/MAX(CV293+CN293+CW293, 0.1)*$P$9+CW293/MAX(CV293+CN293+CW293, 0.1)*$Q$9))/($B$11+$C$11+$F$11)</f>
        <v>0</v>
      </c>
      <c r="BB293">
        <v>1.91</v>
      </c>
      <c r="BC293">
        <v>0.5</v>
      </c>
      <c r="BD293" t="s">
        <v>355</v>
      </c>
      <c r="BE293">
        <v>2</v>
      </c>
      <c r="BF293" t="b">
        <v>1</v>
      </c>
      <c r="BG293">
        <v>1679510022.5</v>
      </c>
      <c r="BH293">
        <v>1347.472592592593</v>
      </c>
      <c r="BI293">
        <v>1378.303703703704</v>
      </c>
      <c r="BJ293">
        <v>9.371351481481481</v>
      </c>
      <c r="BK293">
        <v>9.047084814814816</v>
      </c>
      <c r="BL293">
        <v>1341.698518518519</v>
      </c>
      <c r="BM293">
        <v>9.293410000000002</v>
      </c>
      <c r="BN293">
        <v>500.0614444444444</v>
      </c>
      <c r="BO293">
        <v>90.11247407407407</v>
      </c>
      <c r="BP293">
        <v>0.09997128888888887</v>
      </c>
      <c r="BQ293">
        <v>18.97954074074074</v>
      </c>
      <c r="BR293">
        <v>19.99267037037037</v>
      </c>
      <c r="BS293">
        <v>999.9000000000001</v>
      </c>
      <c r="BT293">
        <v>0</v>
      </c>
      <c r="BU293">
        <v>0</v>
      </c>
      <c r="BV293">
        <v>9998.265925925925</v>
      </c>
      <c r="BW293">
        <v>0</v>
      </c>
      <c r="BX293">
        <v>9.3499</v>
      </c>
      <c r="BY293">
        <v>-30.83064444444444</v>
      </c>
      <c r="BZ293">
        <v>1360.221111111111</v>
      </c>
      <c r="CA293">
        <v>1390.887037037037</v>
      </c>
      <c r="CB293">
        <v>0.3242670740740741</v>
      </c>
      <c r="CC293">
        <v>1378.303703703704</v>
      </c>
      <c r="CD293">
        <v>9.047084814814816</v>
      </c>
      <c r="CE293">
        <v>0.8444755925925925</v>
      </c>
      <c r="CF293">
        <v>0.815255148148148</v>
      </c>
      <c r="CG293">
        <v>4.477731111111111</v>
      </c>
      <c r="CH293">
        <v>3.975728148148148</v>
      </c>
      <c r="CI293">
        <v>2000.014444444445</v>
      </c>
      <c r="CJ293">
        <v>0.9799979999999998</v>
      </c>
      <c r="CK293">
        <v>0.0200019</v>
      </c>
      <c r="CL293">
        <v>0</v>
      </c>
      <c r="CM293">
        <v>2.101381481481481</v>
      </c>
      <c r="CN293">
        <v>0</v>
      </c>
      <c r="CO293">
        <v>3932.430740740741</v>
      </c>
      <c r="CP293">
        <v>17338.33333333334</v>
      </c>
      <c r="CQ293">
        <v>37.97437037037037</v>
      </c>
      <c r="CR293">
        <v>39.24751851851852</v>
      </c>
      <c r="CS293">
        <v>38.17803703703704</v>
      </c>
      <c r="CT293">
        <v>36.99048148148148</v>
      </c>
      <c r="CU293">
        <v>36.93718518518519</v>
      </c>
      <c r="CV293">
        <v>1960.014074074074</v>
      </c>
      <c r="CW293">
        <v>40.00037037037037</v>
      </c>
      <c r="CX293">
        <v>0</v>
      </c>
      <c r="CY293">
        <v>1679510060.1</v>
      </c>
      <c r="CZ293">
        <v>0</v>
      </c>
      <c r="DA293">
        <v>0</v>
      </c>
      <c r="DB293" t="s">
        <v>356</v>
      </c>
      <c r="DC293">
        <v>1679454360.5</v>
      </c>
      <c r="DD293">
        <v>1679454360.5</v>
      </c>
      <c r="DE293">
        <v>0</v>
      </c>
      <c r="DF293">
        <v>-0.152</v>
      </c>
      <c r="DG293">
        <v>-0.046</v>
      </c>
      <c r="DH293">
        <v>3.296</v>
      </c>
      <c r="DI293">
        <v>0.35</v>
      </c>
      <c r="DJ293">
        <v>420</v>
      </c>
      <c r="DK293">
        <v>24</v>
      </c>
      <c r="DL293">
        <v>0.27</v>
      </c>
      <c r="DM293">
        <v>0.09</v>
      </c>
      <c r="DN293">
        <v>-30.74353</v>
      </c>
      <c r="DO293">
        <v>-1.362141838649181</v>
      </c>
      <c r="DP293">
        <v>0.1891972809001229</v>
      </c>
      <c r="DQ293">
        <v>0</v>
      </c>
      <c r="DR293">
        <v>0.3165755499999999</v>
      </c>
      <c r="DS293">
        <v>0.06837196998123789</v>
      </c>
      <c r="DT293">
        <v>0.01379714233990141</v>
      </c>
      <c r="DU293">
        <v>1</v>
      </c>
      <c r="DV293">
        <v>1</v>
      </c>
      <c r="DW293">
        <v>2</v>
      </c>
      <c r="DX293" t="s">
        <v>357</v>
      </c>
      <c r="DY293">
        <v>2.98026</v>
      </c>
      <c r="DZ293">
        <v>2.72847</v>
      </c>
      <c r="EA293">
        <v>0.189811</v>
      </c>
      <c r="EB293">
        <v>0.194116</v>
      </c>
      <c r="EC293">
        <v>0.0540208</v>
      </c>
      <c r="ED293">
        <v>0.0531041</v>
      </c>
      <c r="EE293">
        <v>24332.8</v>
      </c>
      <c r="EF293">
        <v>23891.7</v>
      </c>
      <c r="EG293">
        <v>30559.8</v>
      </c>
      <c r="EH293">
        <v>29889.9</v>
      </c>
      <c r="EI293">
        <v>39911.8</v>
      </c>
      <c r="EJ293">
        <v>37284.7</v>
      </c>
      <c r="EK293">
        <v>46737.3</v>
      </c>
      <c r="EL293">
        <v>44444.9</v>
      </c>
      <c r="EM293">
        <v>1.882</v>
      </c>
      <c r="EN293">
        <v>1.86065</v>
      </c>
      <c r="EO293">
        <v>0.0505075</v>
      </c>
      <c r="EP293">
        <v>0</v>
      </c>
      <c r="EQ293">
        <v>19.1628</v>
      </c>
      <c r="ER293">
        <v>999.9</v>
      </c>
      <c r="ES293">
        <v>33.6</v>
      </c>
      <c r="ET293">
        <v>30.4</v>
      </c>
      <c r="EU293">
        <v>16.2538</v>
      </c>
      <c r="EV293">
        <v>63.8712</v>
      </c>
      <c r="EW293">
        <v>23.6859</v>
      </c>
      <c r="EX293">
        <v>1</v>
      </c>
      <c r="EY293">
        <v>-0.062876</v>
      </c>
      <c r="EZ293">
        <v>4.9293</v>
      </c>
      <c r="FA293">
        <v>20.1367</v>
      </c>
      <c r="FB293">
        <v>5.23032</v>
      </c>
      <c r="FC293">
        <v>11.9724</v>
      </c>
      <c r="FD293">
        <v>4.9711</v>
      </c>
      <c r="FE293">
        <v>3.28968</v>
      </c>
      <c r="FF293">
        <v>9999</v>
      </c>
      <c r="FG293">
        <v>9999</v>
      </c>
      <c r="FH293">
        <v>9999</v>
      </c>
      <c r="FI293">
        <v>999.9</v>
      </c>
      <c r="FJ293">
        <v>4.97291</v>
      </c>
      <c r="FK293">
        <v>1.87712</v>
      </c>
      <c r="FL293">
        <v>1.87517</v>
      </c>
      <c r="FM293">
        <v>1.87804</v>
      </c>
      <c r="FN293">
        <v>1.8747</v>
      </c>
      <c r="FO293">
        <v>1.87836</v>
      </c>
      <c r="FP293">
        <v>1.87542</v>
      </c>
      <c r="FQ293">
        <v>1.87655</v>
      </c>
      <c r="FR293">
        <v>0</v>
      </c>
      <c r="FS293">
        <v>0</v>
      </c>
      <c r="FT293">
        <v>0</v>
      </c>
      <c r="FU293">
        <v>0</v>
      </c>
      <c r="FV293" t="s">
        <v>358</v>
      </c>
      <c r="FW293" t="s">
        <v>359</v>
      </c>
      <c r="FX293" t="s">
        <v>360</v>
      </c>
      <c r="FY293" t="s">
        <v>360</v>
      </c>
      <c r="FZ293" t="s">
        <v>360</v>
      </c>
      <c r="GA293" t="s">
        <v>360</v>
      </c>
      <c r="GB293">
        <v>0</v>
      </c>
      <c r="GC293">
        <v>100</v>
      </c>
      <c r="GD293">
        <v>100</v>
      </c>
      <c r="GE293">
        <v>5.83</v>
      </c>
      <c r="GF293">
        <v>0.0779</v>
      </c>
      <c r="GG293">
        <v>1.972114183739502</v>
      </c>
      <c r="GH293">
        <v>0.004449671774874308</v>
      </c>
      <c r="GI293">
        <v>-1.829466635312074E-06</v>
      </c>
      <c r="GJ293">
        <v>4.661545964856727E-10</v>
      </c>
      <c r="GK293">
        <v>0.005649818396270764</v>
      </c>
      <c r="GL293">
        <v>0.003047750899037379</v>
      </c>
      <c r="GM293">
        <v>0.0005145890388989142</v>
      </c>
      <c r="GN293">
        <v>-5.930110997495773E-07</v>
      </c>
      <c r="GO293">
        <v>0</v>
      </c>
      <c r="GP293">
        <v>2134</v>
      </c>
      <c r="GQ293">
        <v>1</v>
      </c>
      <c r="GR293">
        <v>23</v>
      </c>
      <c r="GS293">
        <v>927.8</v>
      </c>
      <c r="GT293">
        <v>927.8</v>
      </c>
      <c r="GU293">
        <v>2.91626</v>
      </c>
      <c r="GV293">
        <v>2.5293</v>
      </c>
      <c r="GW293">
        <v>1.39893</v>
      </c>
      <c r="GX293">
        <v>2.33887</v>
      </c>
      <c r="GY293">
        <v>1.44897</v>
      </c>
      <c r="GZ293">
        <v>2.48169</v>
      </c>
      <c r="HA293">
        <v>36.5051</v>
      </c>
      <c r="HB293">
        <v>24.0262</v>
      </c>
      <c r="HC293">
        <v>18</v>
      </c>
      <c r="HD293">
        <v>490.203</v>
      </c>
      <c r="HE293">
        <v>448.116</v>
      </c>
      <c r="HF293">
        <v>13.5927</v>
      </c>
      <c r="HG293">
        <v>25.9933</v>
      </c>
      <c r="HH293">
        <v>30</v>
      </c>
      <c r="HI293">
        <v>25.8835</v>
      </c>
      <c r="HJ293">
        <v>25.9644</v>
      </c>
      <c r="HK293">
        <v>58.3663</v>
      </c>
      <c r="HL293">
        <v>40.5654</v>
      </c>
      <c r="HM293">
        <v>43.6162</v>
      </c>
      <c r="HN293">
        <v>13.5983</v>
      </c>
      <c r="HO293">
        <v>1423.99</v>
      </c>
      <c r="HP293">
        <v>9.11388</v>
      </c>
      <c r="HQ293">
        <v>101.013</v>
      </c>
      <c r="HR293">
        <v>102.203</v>
      </c>
    </row>
    <row r="294" spans="1:226">
      <c r="A294">
        <v>278</v>
      </c>
      <c r="B294">
        <v>1679510035</v>
      </c>
      <c r="C294">
        <v>4778.900000095367</v>
      </c>
      <c r="D294" t="s">
        <v>916</v>
      </c>
      <c r="E294" t="s">
        <v>917</v>
      </c>
      <c r="F294">
        <v>5</v>
      </c>
      <c r="G294" t="s">
        <v>353</v>
      </c>
      <c r="H294" t="s">
        <v>747</v>
      </c>
      <c r="I294">
        <v>1679510027.214286</v>
      </c>
      <c r="J294">
        <f>(K294)/1000</f>
        <v>0</v>
      </c>
      <c r="K294">
        <f>IF(BF294, AN294, AH294)</f>
        <v>0</v>
      </c>
      <c r="L294">
        <f>IF(BF294, AI294, AG294)</f>
        <v>0</v>
      </c>
      <c r="M294">
        <f>BH294 - IF(AU294&gt;1, L294*BB294*100.0/(AW294*BV294), 0)</f>
        <v>0</v>
      </c>
      <c r="N294">
        <f>((T294-J294/2)*M294-L294)/(T294+J294/2)</f>
        <v>0</v>
      </c>
      <c r="O294">
        <f>N294*(BO294+BP294)/1000.0</f>
        <v>0</v>
      </c>
      <c r="P294">
        <f>(BH294 - IF(AU294&gt;1, L294*BB294*100.0/(AW294*BV294), 0))*(BO294+BP294)/1000.0</f>
        <v>0</v>
      </c>
      <c r="Q294">
        <f>2.0/((1/S294-1/R294)+SIGN(S294)*SQRT((1/S294-1/R294)*(1/S294-1/R294) + 4*BC294/((BC294+1)*(BC294+1))*(2*1/S294*1/R294-1/R294*1/R294)))</f>
        <v>0</v>
      </c>
      <c r="R294">
        <f>IF(LEFT(BD294,1)&lt;&gt;"0",IF(LEFT(BD294,1)="1",3.0,BE294),$D$5+$E$5*(BV294*BO294/($K$5*1000))+$F$5*(BV294*BO294/($K$5*1000))*MAX(MIN(BB294,$J$5),$I$5)*MAX(MIN(BB294,$J$5),$I$5)+$G$5*MAX(MIN(BB294,$J$5),$I$5)*(BV294*BO294/($K$5*1000))+$H$5*(BV294*BO294/($K$5*1000))*(BV294*BO294/($K$5*1000)))</f>
        <v>0</v>
      </c>
      <c r="S294">
        <f>J294*(1000-(1000*0.61365*exp(17.502*W294/(240.97+W294))/(BO294+BP294)+BJ294)/2)/(1000*0.61365*exp(17.502*W294/(240.97+W294))/(BO294+BP294)-BJ294)</f>
        <v>0</v>
      </c>
      <c r="T294">
        <f>1/((BC294+1)/(Q294/1.6)+1/(R294/1.37)) + BC294/((BC294+1)/(Q294/1.6) + BC294/(R294/1.37))</f>
        <v>0</v>
      </c>
      <c r="U294">
        <f>(AX294*BA294)</f>
        <v>0</v>
      </c>
      <c r="V294">
        <f>(BQ294+(U294+2*0.95*5.67E-8*(((BQ294+$B$7)+273)^4-(BQ294+273)^4)-44100*J294)/(1.84*29.3*R294+8*0.95*5.67E-8*(BQ294+273)^3))</f>
        <v>0</v>
      </c>
      <c r="W294">
        <f>($C$7*BR294+$D$7*BS294+$E$7*V294)</f>
        <v>0</v>
      </c>
      <c r="X294">
        <f>0.61365*exp(17.502*W294/(240.97+W294))</f>
        <v>0</v>
      </c>
      <c r="Y294">
        <f>(Z294/AA294*100)</f>
        <v>0</v>
      </c>
      <c r="Z294">
        <f>BJ294*(BO294+BP294)/1000</f>
        <v>0</v>
      </c>
      <c r="AA294">
        <f>0.61365*exp(17.502*BQ294/(240.97+BQ294))</f>
        <v>0</v>
      </c>
      <c r="AB294">
        <f>(X294-BJ294*(BO294+BP294)/1000)</f>
        <v>0</v>
      </c>
      <c r="AC294">
        <f>(-J294*44100)</f>
        <v>0</v>
      </c>
      <c r="AD294">
        <f>2*29.3*R294*0.92*(BQ294-W294)</f>
        <v>0</v>
      </c>
      <c r="AE294">
        <f>2*0.95*5.67E-8*(((BQ294+$B$7)+273)^4-(W294+273)^4)</f>
        <v>0</v>
      </c>
      <c r="AF294">
        <f>U294+AE294+AC294+AD294</f>
        <v>0</v>
      </c>
      <c r="AG294">
        <f>BN294*AU294*(BI294-BH294*(1000-AU294*BK294)/(1000-AU294*BJ294))/(100*BB294)</f>
        <v>0</v>
      </c>
      <c r="AH294">
        <f>1000*BN294*AU294*(BJ294-BK294)/(100*BB294*(1000-AU294*BJ294))</f>
        <v>0</v>
      </c>
      <c r="AI294">
        <f>(AJ294 - AK294 - BO294*1E3/(8.314*(BQ294+273.15)) * AM294/BN294 * AL294) * BN294/(100*BB294) * (1000 - BK294)/1000</f>
        <v>0</v>
      </c>
      <c r="AJ294">
        <v>1423.058191183781</v>
      </c>
      <c r="AK294">
        <v>1400.565212121212</v>
      </c>
      <c r="AL294">
        <v>3.335699731765303</v>
      </c>
      <c r="AM294">
        <v>63.74903472312772</v>
      </c>
      <c r="AN294">
        <f>(AP294 - AO294 + BO294*1E3/(8.314*(BQ294+273.15)) * AR294/BN294 * AQ294) * BN294/(100*BB294) * 1000/(1000 - AP294)</f>
        <v>0</v>
      </c>
      <c r="AO294">
        <v>9.036006968576805</v>
      </c>
      <c r="AP294">
        <v>9.361157151515144</v>
      </c>
      <c r="AQ294">
        <v>-2.016832399403497E-05</v>
      </c>
      <c r="AR294">
        <v>101.983239414424</v>
      </c>
      <c r="AS294">
        <v>2</v>
      </c>
      <c r="AT294">
        <v>0</v>
      </c>
      <c r="AU294">
        <f>IF(AS294*$H$13&gt;=AW294,1.0,(AW294/(AW294-AS294*$H$13)))</f>
        <v>0</v>
      </c>
      <c r="AV294">
        <f>(AU294-1)*100</f>
        <v>0</v>
      </c>
      <c r="AW294">
        <f>MAX(0,($B$13+$C$13*BV294)/(1+$D$13*BV294)*BO294/(BQ294+273)*$E$13)</f>
        <v>0</v>
      </c>
      <c r="AX294">
        <f>$B$11*BW294+$C$11*BX294+$F$11*CI294*(1-CL294)</f>
        <v>0</v>
      </c>
      <c r="AY294">
        <f>AX294*AZ294</f>
        <v>0</v>
      </c>
      <c r="AZ294">
        <f>($B$11*$D$9+$C$11*$D$9+$F$11*((CV294+CN294)/MAX(CV294+CN294+CW294, 0.1)*$I$9+CW294/MAX(CV294+CN294+CW294, 0.1)*$J$9))/($B$11+$C$11+$F$11)</f>
        <v>0</v>
      </c>
      <c r="BA294">
        <f>($B$11*$K$9+$C$11*$K$9+$F$11*((CV294+CN294)/MAX(CV294+CN294+CW294, 0.1)*$P$9+CW294/MAX(CV294+CN294+CW294, 0.1)*$Q$9))/($B$11+$C$11+$F$11)</f>
        <v>0</v>
      </c>
      <c r="BB294">
        <v>1.91</v>
      </c>
      <c r="BC294">
        <v>0.5</v>
      </c>
      <c r="BD294" t="s">
        <v>355</v>
      </c>
      <c r="BE294">
        <v>2</v>
      </c>
      <c r="BF294" t="b">
        <v>1</v>
      </c>
      <c r="BG294">
        <v>1679510027.214286</v>
      </c>
      <c r="BH294">
        <v>1363.208214285714</v>
      </c>
      <c r="BI294">
        <v>1394.0175</v>
      </c>
      <c r="BJ294">
        <v>9.367875357142855</v>
      </c>
      <c r="BK294">
        <v>9.044419642857145</v>
      </c>
      <c r="BL294">
        <v>1357.400714285714</v>
      </c>
      <c r="BM294">
        <v>9.289976785714286</v>
      </c>
      <c r="BN294">
        <v>500.0635714285715</v>
      </c>
      <c r="BO294">
        <v>90.11344285714289</v>
      </c>
      <c r="BP294">
        <v>0.1000476964285714</v>
      </c>
      <c r="BQ294">
        <v>18.97743214285714</v>
      </c>
      <c r="BR294">
        <v>19.9921</v>
      </c>
      <c r="BS294">
        <v>999.9000000000002</v>
      </c>
      <c r="BT294">
        <v>0</v>
      </c>
      <c r="BU294">
        <v>0</v>
      </c>
      <c r="BV294">
        <v>10001.07392857143</v>
      </c>
      <c r="BW294">
        <v>0</v>
      </c>
      <c r="BX294">
        <v>9.343706428571428</v>
      </c>
      <c r="BY294">
        <v>-30.80908928571429</v>
      </c>
      <c r="BZ294">
        <v>1376.100357142857</v>
      </c>
      <c r="CA294">
        <v>1406.740357142857</v>
      </c>
      <c r="CB294">
        <v>0.3234565357142857</v>
      </c>
      <c r="CC294">
        <v>1394.0175</v>
      </c>
      <c r="CD294">
        <v>9.044419642857145</v>
      </c>
      <c r="CE294">
        <v>0.8441713928571428</v>
      </c>
      <c r="CF294">
        <v>0.8150236428571428</v>
      </c>
      <c r="CG294">
        <v>4.472586785714285</v>
      </c>
      <c r="CH294">
        <v>3.971688571428571</v>
      </c>
      <c r="CI294">
        <v>2000.005714285714</v>
      </c>
      <c r="CJ294">
        <v>0.9799977857142855</v>
      </c>
      <c r="CK294">
        <v>0.02000212142857143</v>
      </c>
      <c r="CL294">
        <v>0</v>
      </c>
      <c r="CM294">
        <v>2.071432142857143</v>
      </c>
      <c r="CN294">
        <v>0</v>
      </c>
      <c r="CO294">
        <v>3932.192857142858</v>
      </c>
      <c r="CP294">
        <v>17338.26428571429</v>
      </c>
      <c r="CQ294">
        <v>37.93953571428572</v>
      </c>
      <c r="CR294">
        <v>39.2275</v>
      </c>
      <c r="CS294">
        <v>38.14260714285714</v>
      </c>
      <c r="CT294">
        <v>36.98635714285714</v>
      </c>
      <c r="CU294">
        <v>36.92378571428571</v>
      </c>
      <c r="CV294">
        <v>1960.005357142857</v>
      </c>
      <c r="CW294">
        <v>40.00035714285714</v>
      </c>
      <c r="CX294">
        <v>0</v>
      </c>
      <c r="CY294">
        <v>1679510064.9</v>
      </c>
      <c r="CZ294">
        <v>0</v>
      </c>
      <c r="DA294">
        <v>0</v>
      </c>
      <c r="DB294" t="s">
        <v>356</v>
      </c>
      <c r="DC294">
        <v>1679454360.5</v>
      </c>
      <c r="DD294">
        <v>1679454360.5</v>
      </c>
      <c r="DE294">
        <v>0</v>
      </c>
      <c r="DF294">
        <v>-0.152</v>
      </c>
      <c r="DG294">
        <v>-0.046</v>
      </c>
      <c r="DH294">
        <v>3.296</v>
      </c>
      <c r="DI294">
        <v>0.35</v>
      </c>
      <c r="DJ294">
        <v>420</v>
      </c>
      <c r="DK294">
        <v>24</v>
      </c>
      <c r="DL294">
        <v>0.27</v>
      </c>
      <c r="DM294">
        <v>0.09</v>
      </c>
      <c r="DN294">
        <v>-30.8001925</v>
      </c>
      <c r="DO294">
        <v>-0.4399823639774519</v>
      </c>
      <c r="DP294">
        <v>0.1677682127035693</v>
      </c>
      <c r="DQ294">
        <v>0</v>
      </c>
      <c r="DR294">
        <v>0.324600275</v>
      </c>
      <c r="DS294">
        <v>0.0003108405253278465</v>
      </c>
      <c r="DT294">
        <v>0.008950378452857457</v>
      </c>
      <c r="DU294">
        <v>1</v>
      </c>
      <c r="DV294">
        <v>1</v>
      </c>
      <c r="DW294">
        <v>2</v>
      </c>
      <c r="DX294" t="s">
        <v>357</v>
      </c>
      <c r="DY294">
        <v>2.98056</v>
      </c>
      <c r="DZ294">
        <v>2.72834</v>
      </c>
      <c r="EA294">
        <v>0.191189</v>
      </c>
      <c r="EB294">
        <v>0.195483</v>
      </c>
      <c r="EC294">
        <v>0.0539832</v>
      </c>
      <c r="ED294">
        <v>0.0531986</v>
      </c>
      <c r="EE294">
        <v>24291.8</v>
      </c>
      <c r="EF294">
        <v>23850.5</v>
      </c>
      <c r="EG294">
        <v>30560.3</v>
      </c>
      <c r="EH294">
        <v>29889.1</v>
      </c>
      <c r="EI294">
        <v>39913.7</v>
      </c>
      <c r="EJ294">
        <v>37280.8</v>
      </c>
      <c r="EK294">
        <v>46737.6</v>
      </c>
      <c r="EL294">
        <v>44444.6</v>
      </c>
      <c r="EM294">
        <v>1.88192</v>
      </c>
      <c r="EN294">
        <v>1.8608</v>
      </c>
      <c r="EO294">
        <v>0.0505187</v>
      </c>
      <c r="EP294">
        <v>0</v>
      </c>
      <c r="EQ294">
        <v>19.1641</v>
      </c>
      <c r="ER294">
        <v>999.9</v>
      </c>
      <c r="ES294">
        <v>33.6</v>
      </c>
      <c r="ET294">
        <v>30.4</v>
      </c>
      <c r="EU294">
        <v>16.2561</v>
      </c>
      <c r="EV294">
        <v>63.7312</v>
      </c>
      <c r="EW294">
        <v>23.4255</v>
      </c>
      <c r="EX294">
        <v>1</v>
      </c>
      <c r="EY294">
        <v>-0.06279220000000001</v>
      </c>
      <c r="EZ294">
        <v>4.93238</v>
      </c>
      <c r="FA294">
        <v>20.1368</v>
      </c>
      <c r="FB294">
        <v>5.23002</v>
      </c>
      <c r="FC294">
        <v>11.9725</v>
      </c>
      <c r="FD294">
        <v>4.97075</v>
      </c>
      <c r="FE294">
        <v>3.28965</v>
      </c>
      <c r="FF294">
        <v>9999</v>
      </c>
      <c r="FG294">
        <v>9999</v>
      </c>
      <c r="FH294">
        <v>9999</v>
      </c>
      <c r="FI294">
        <v>999.9</v>
      </c>
      <c r="FJ294">
        <v>4.97291</v>
      </c>
      <c r="FK294">
        <v>1.87712</v>
      </c>
      <c r="FL294">
        <v>1.87518</v>
      </c>
      <c r="FM294">
        <v>1.87805</v>
      </c>
      <c r="FN294">
        <v>1.87469</v>
      </c>
      <c r="FO294">
        <v>1.87836</v>
      </c>
      <c r="FP294">
        <v>1.87542</v>
      </c>
      <c r="FQ294">
        <v>1.87654</v>
      </c>
      <c r="FR294">
        <v>0</v>
      </c>
      <c r="FS294">
        <v>0</v>
      </c>
      <c r="FT294">
        <v>0</v>
      </c>
      <c r="FU294">
        <v>0</v>
      </c>
      <c r="FV294" t="s">
        <v>358</v>
      </c>
      <c r="FW294" t="s">
        <v>359</v>
      </c>
      <c r="FX294" t="s">
        <v>360</v>
      </c>
      <c r="FY294" t="s">
        <v>360</v>
      </c>
      <c r="FZ294" t="s">
        <v>360</v>
      </c>
      <c r="GA294" t="s">
        <v>360</v>
      </c>
      <c r="GB294">
        <v>0</v>
      </c>
      <c r="GC294">
        <v>100</v>
      </c>
      <c r="GD294">
        <v>100</v>
      </c>
      <c r="GE294">
        <v>5.87</v>
      </c>
      <c r="GF294">
        <v>0.07779999999999999</v>
      </c>
      <c r="GG294">
        <v>1.972114183739502</v>
      </c>
      <c r="GH294">
        <v>0.004449671774874308</v>
      </c>
      <c r="GI294">
        <v>-1.829466635312074E-06</v>
      </c>
      <c r="GJ294">
        <v>4.661545964856727E-10</v>
      </c>
      <c r="GK294">
        <v>0.005649818396270764</v>
      </c>
      <c r="GL294">
        <v>0.003047750899037379</v>
      </c>
      <c r="GM294">
        <v>0.0005145890388989142</v>
      </c>
      <c r="GN294">
        <v>-5.930110997495773E-07</v>
      </c>
      <c r="GO294">
        <v>0</v>
      </c>
      <c r="GP294">
        <v>2134</v>
      </c>
      <c r="GQ294">
        <v>1</v>
      </c>
      <c r="GR294">
        <v>23</v>
      </c>
      <c r="GS294">
        <v>927.9</v>
      </c>
      <c r="GT294">
        <v>927.9</v>
      </c>
      <c r="GU294">
        <v>2.94189</v>
      </c>
      <c r="GV294">
        <v>2.51953</v>
      </c>
      <c r="GW294">
        <v>1.39893</v>
      </c>
      <c r="GX294">
        <v>2.33887</v>
      </c>
      <c r="GY294">
        <v>1.44897</v>
      </c>
      <c r="GZ294">
        <v>2.48535</v>
      </c>
      <c r="HA294">
        <v>36.5051</v>
      </c>
      <c r="HB294">
        <v>24.0262</v>
      </c>
      <c r="HC294">
        <v>18</v>
      </c>
      <c r="HD294">
        <v>490.162</v>
      </c>
      <c r="HE294">
        <v>448.209</v>
      </c>
      <c r="HF294">
        <v>13.5999</v>
      </c>
      <c r="HG294">
        <v>25.9933</v>
      </c>
      <c r="HH294">
        <v>30.0001</v>
      </c>
      <c r="HI294">
        <v>25.8835</v>
      </c>
      <c r="HJ294">
        <v>25.9644</v>
      </c>
      <c r="HK294">
        <v>58.8823</v>
      </c>
      <c r="HL294">
        <v>40.2768</v>
      </c>
      <c r="HM294">
        <v>43.6162</v>
      </c>
      <c r="HN294">
        <v>13.6007</v>
      </c>
      <c r="HO294">
        <v>1437.35</v>
      </c>
      <c r="HP294">
        <v>9.12466</v>
      </c>
      <c r="HQ294">
        <v>101.014</v>
      </c>
      <c r="HR294">
        <v>102.201</v>
      </c>
    </row>
    <row r="295" spans="1:226">
      <c r="A295">
        <v>279</v>
      </c>
      <c r="B295">
        <v>1679510040</v>
      </c>
      <c r="C295">
        <v>4783.900000095367</v>
      </c>
      <c r="D295" t="s">
        <v>918</v>
      </c>
      <c r="E295" t="s">
        <v>919</v>
      </c>
      <c r="F295">
        <v>5</v>
      </c>
      <c r="G295" t="s">
        <v>353</v>
      </c>
      <c r="H295" t="s">
        <v>747</v>
      </c>
      <c r="I295">
        <v>1679510032.5</v>
      </c>
      <c r="J295">
        <f>(K295)/1000</f>
        <v>0</v>
      </c>
      <c r="K295">
        <f>IF(BF295, AN295, AH295)</f>
        <v>0</v>
      </c>
      <c r="L295">
        <f>IF(BF295, AI295, AG295)</f>
        <v>0</v>
      </c>
      <c r="M295">
        <f>BH295 - IF(AU295&gt;1, L295*BB295*100.0/(AW295*BV295), 0)</f>
        <v>0</v>
      </c>
      <c r="N295">
        <f>((T295-J295/2)*M295-L295)/(T295+J295/2)</f>
        <v>0</v>
      </c>
      <c r="O295">
        <f>N295*(BO295+BP295)/1000.0</f>
        <v>0</v>
      </c>
      <c r="P295">
        <f>(BH295 - IF(AU295&gt;1, L295*BB295*100.0/(AW295*BV295), 0))*(BO295+BP295)/1000.0</f>
        <v>0</v>
      </c>
      <c r="Q295">
        <f>2.0/((1/S295-1/R295)+SIGN(S295)*SQRT((1/S295-1/R295)*(1/S295-1/R295) + 4*BC295/((BC295+1)*(BC295+1))*(2*1/S295*1/R295-1/R295*1/R295)))</f>
        <v>0</v>
      </c>
      <c r="R295">
        <f>IF(LEFT(BD295,1)&lt;&gt;"0",IF(LEFT(BD295,1)="1",3.0,BE295),$D$5+$E$5*(BV295*BO295/($K$5*1000))+$F$5*(BV295*BO295/($K$5*1000))*MAX(MIN(BB295,$J$5),$I$5)*MAX(MIN(BB295,$J$5),$I$5)+$G$5*MAX(MIN(BB295,$J$5),$I$5)*(BV295*BO295/($K$5*1000))+$H$5*(BV295*BO295/($K$5*1000))*(BV295*BO295/($K$5*1000)))</f>
        <v>0</v>
      </c>
      <c r="S295">
        <f>J295*(1000-(1000*0.61365*exp(17.502*W295/(240.97+W295))/(BO295+BP295)+BJ295)/2)/(1000*0.61365*exp(17.502*W295/(240.97+W295))/(BO295+BP295)-BJ295)</f>
        <v>0</v>
      </c>
      <c r="T295">
        <f>1/((BC295+1)/(Q295/1.6)+1/(R295/1.37)) + BC295/((BC295+1)/(Q295/1.6) + BC295/(R295/1.37))</f>
        <v>0</v>
      </c>
      <c r="U295">
        <f>(AX295*BA295)</f>
        <v>0</v>
      </c>
      <c r="V295">
        <f>(BQ295+(U295+2*0.95*5.67E-8*(((BQ295+$B$7)+273)^4-(BQ295+273)^4)-44100*J295)/(1.84*29.3*R295+8*0.95*5.67E-8*(BQ295+273)^3))</f>
        <v>0</v>
      </c>
      <c r="W295">
        <f>($C$7*BR295+$D$7*BS295+$E$7*V295)</f>
        <v>0</v>
      </c>
      <c r="X295">
        <f>0.61365*exp(17.502*W295/(240.97+W295))</f>
        <v>0</v>
      </c>
      <c r="Y295">
        <f>(Z295/AA295*100)</f>
        <v>0</v>
      </c>
      <c r="Z295">
        <f>BJ295*(BO295+BP295)/1000</f>
        <v>0</v>
      </c>
      <c r="AA295">
        <f>0.61365*exp(17.502*BQ295/(240.97+BQ295))</f>
        <v>0</v>
      </c>
      <c r="AB295">
        <f>(X295-BJ295*(BO295+BP295)/1000)</f>
        <v>0</v>
      </c>
      <c r="AC295">
        <f>(-J295*44100)</f>
        <v>0</v>
      </c>
      <c r="AD295">
        <f>2*29.3*R295*0.92*(BQ295-W295)</f>
        <v>0</v>
      </c>
      <c r="AE295">
        <f>2*0.95*5.67E-8*(((BQ295+$B$7)+273)^4-(W295+273)^4)</f>
        <v>0</v>
      </c>
      <c r="AF295">
        <f>U295+AE295+AC295+AD295</f>
        <v>0</v>
      </c>
      <c r="AG295">
        <f>BN295*AU295*(BI295-BH295*(1000-AU295*BK295)/(1000-AU295*BJ295))/(100*BB295)</f>
        <v>0</v>
      </c>
      <c r="AH295">
        <f>1000*BN295*AU295*(BJ295-BK295)/(100*BB295*(1000-AU295*BJ295))</f>
        <v>0</v>
      </c>
      <c r="AI295">
        <f>(AJ295 - AK295 - BO295*1E3/(8.314*(BQ295+273.15)) * AM295/BN295 * AL295) * BN295/(100*BB295) * (1000 - BK295)/1000</f>
        <v>0</v>
      </c>
      <c r="AJ295">
        <v>1440.059598580981</v>
      </c>
      <c r="AK295">
        <v>1417.490424242424</v>
      </c>
      <c r="AL295">
        <v>3.37733309214436</v>
      </c>
      <c r="AM295">
        <v>63.74903472312772</v>
      </c>
      <c r="AN295">
        <f>(AP295 - AO295 + BO295*1E3/(8.314*(BQ295+273.15)) * AR295/BN295 * AQ295) * BN295/(100*BB295) * 1000/(1000 - AP295)</f>
        <v>0</v>
      </c>
      <c r="AO295">
        <v>9.090154769216104</v>
      </c>
      <c r="AP295">
        <v>9.374341757575756</v>
      </c>
      <c r="AQ295">
        <v>3.396013940430928E-05</v>
      </c>
      <c r="AR295">
        <v>101.983239414424</v>
      </c>
      <c r="AS295">
        <v>2</v>
      </c>
      <c r="AT295">
        <v>0</v>
      </c>
      <c r="AU295">
        <f>IF(AS295*$H$13&gt;=AW295,1.0,(AW295/(AW295-AS295*$H$13)))</f>
        <v>0</v>
      </c>
      <c r="AV295">
        <f>(AU295-1)*100</f>
        <v>0</v>
      </c>
      <c r="AW295">
        <f>MAX(0,($B$13+$C$13*BV295)/(1+$D$13*BV295)*BO295/(BQ295+273)*$E$13)</f>
        <v>0</v>
      </c>
      <c r="AX295">
        <f>$B$11*BW295+$C$11*BX295+$F$11*CI295*(1-CL295)</f>
        <v>0</v>
      </c>
      <c r="AY295">
        <f>AX295*AZ295</f>
        <v>0</v>
      </c>
      <c r="AZ295">
        <f>($B$11*$D$9+$C$11*$D$9+$F$11*((CV295+CN295)/MAX(CV295+CN295+CW295, 0.1)*$I$9+CW295/MAX(CV295+CN295+CW295, 0.1)*$J$9))/($B$11+$C$11+$F$11)</f>
        <v>0</v>
      </c>
      <c r="BA295">
        <f>($B$11*$K$9+$C$11*$K$9+$F$11*((CV295+CN295)/MAX(CV295+CN295+CW295, 0.1)*$P$9+CW295/MAX(CV295+CN295+CW295, 0.1)*$Q$9))/($B$11+$C$11+$F$11)</f>
        <v>0</v>
      </c>
      <c r="BB295">
        <v>1.91</v>
      </c>
      <c r="BC295">
        <v>0.5</v>
      </c>
      <c r="BD295" t="s">
        <v>355</v>
      </c>
      <c r="BE295">
        <v>2</v>
      </c>
      <c r="BF295" t="b">
        <v>1</v>
      </c>
      <c r="BG295">
        <v>1679510032.5</v>
      </c>
      <c r="BH295">
        <v>1380.840740740741</v>
      </c>
      <c r="BI295">
        <v>1411.702592592592</v>
      </c>
      <c r="BJ295">
        <v>9.366945185185184</v>
      </c>
      <c r="BK295">
        <v>9.057564074074074</v>
      </c>
      <c r="BL295">
        <v>1374.996666666666</v>
      </c>
      <c r="BM295">
        <v>9.289057037037038</v>
      </c>
      <c r="BN295">
        <v>500.0688518518519</v>
      </c>
      <c r="BO295">
        <v>90.11334814814816</v>
      </c>
      <c r="BP295">
        <v>0.09999867407407408</v>
      </c>
      <c r="BQ295">
        <v>18.97676666666667</v>
      </c>
      <c r="BR295">
        <v>19.99775185185185</v>
      </c>
      <c r="BS295">
        <v>999.9000000000001</v>
      </c>
      <c r="BT295">
        <v>0</v>
      </c>
      <c r="BU295">
        <v>0</v>
      </c>
      <c r="BV295">
        <v>10006.29407407407</v>
      </c>
      <c r="BW295">
        <v>0</v>
      </c>
      <c r="BX295">
        <v>9.334675185185185</v>
      </c>
      <c r="BY295">
        <v>-30.86301851851852</v>
      </c>
      <c r="BZ295">
        <v>1393.897407407408</v>
      </c>
      <c r="CA295">
        <v>1424.606666666667</v>
      </c>
      <c r="CB295">
        <v>0.3093812962962963</v>
      </c>
      <c r="CC295">
        <v>1411.702592592592</v>
      </c>
      <c r="CD295">
        <v>9.057564074074074</v>
      </c>
      <c r="CE295">
        <v>0.8440866296296298</v>
      </c>
      <c r="CF295">
        <v>0.8162072962962964</v>
      </c>
      <c r="CG295">
        <v>4.471152222222222</v>
      </c>
      <c r="CH295">
        <v>3.992308888888889</v>
      </c>
      <c r="CI295">
        <v>2000.007407407408</v>
      </c>
      <c r="CJ295">
        <v>0.9799977777777775</v>
      </c>
      <c r="CK295">
        <v>0.02000212962962963</v>
      </c>
      <c r="CL295">
        <v>0</v>
      </c>
      <c r="CM295">
        <v>2.054581481481481</v>
      </c>
      <c r="CN295">
        <v>0</v>
      </c>
      <c r="CO295">
        <v>3932.109259259259</v>
      </c>
      <c r="CP295">
        <v>17338.27777777778</v>
      </c>
      <c r="CQ295">
        <v>37.89562962962963</v>
      </c>
      <c r="CR295">
        <v>39.20337037037037</v>
      </c>
      <c r="CS295">
        <v>38.11325925925926</v>
      </c>
      <c r="CT295">
        <v>36.96037037037037</v>
      </c>
      <c r="CU295">
        <v>36.90718518518518</v>
      </c>
      <c r="CV295">
        <v>1960.007037037037</v>
      </c>
      <c r="CW295">
        <v>40.00037037037037</v>
      </c>
      <c r="CX295">
        <v>0</v>
      </c>
      <c r="CY295">
        <v>1679510070.3</v>
      </c>
      <c r="CZ295">
        <v>0</v>
      </c>
      <c r="DA295">
        <v>0</v>
      </c>
      <c r="DB295" t="s">
        <v>356</v>
      </c>
      <c r="DC295">
        <v>1679454360.5</v>
      </c>
      <c r="DD295">
        <v>1679454360.5</v>
      </c>
      <c r="DE295">
        <v>0</v>
      </c>
      <c r="DF295">
        <v>-0.152</v>
      </c>
      <c r="DG295">
        <v>-0.046</v>
      </c>
      <c r="DH295">
        <v>3.296</v>
      </c>
      <c r="DI295">
        <v>0.35</v>
      </c>
      <c r="DJ295">
        <v>420</v>
      </c>
      <c r="DK295">
        <v>24</v>
      </c>
      <c r="DL295">
        <v>0.27</v>
      </c>
      <c r="DM295">
        <v>0.09</v>
      </c>
      <c r="DN295">
        <v>-30.80237999999999</v>
      </c>
      <c r="DO295">
        <v>-0.3398296435271518</v>
      </c>
      <c r="DP295">
        <v>0.1680349177998433</v>
      </c>
      <c r="DQ295">
        <v>0</v>
      </c>
      <c r="DR295">
        <v>0.315063425</v>
      </c>
      <c r="DS295">
        <v>-0.1255859774859294</v>
      </c>
      <c r="DT295">
        <v>0.01829923399747583</v>
      </c>
      <c r="DU295">
        <v>0</v>
      </c>
      <c r="DV295">
        <v>0</v>
      </c>
      <c r="DW295">
        <v>2</v>
      </c>
      <c r="DX295" t="s">
        <v>397</v>
      </c>
      <c r="DY295">
        <v>2.98023</v>
      </c>
      <c r="DZ295">
        <v>2.72845</v>
      </c>
      <c r="EA295">
        <v>0.192568</v>
      </c>
      <c r="EB295">
        <v>0.196861</v>
      </c>
      <c r="EC295">
        <v>0.0540456</v>
      </c>
      <c r="ED295">
        <v>0.053322</v>
      </c>
      <c r="EE295">
        <v>24250</v>
      </c>
      <c r="EF295">
        <v>23809.9</v>
      </c>
      <c r="EG295">
        <v>30559.8</v>
      </c>
      <c r="EH295">
        <v>29889.4</v>
      </c>
      <c r="EI295">
        <v>39910.5</v>
      </c>
      <c r="EJ295">
        <v>37276.2</v>
      </c>
      <c r="EK295">
        <v>46736.8</v>
      </c>
      <c r="EL295">
        <v>44444.9</v>
      </c>
      <c r="EM295">
        <v>1.88172</v>
      </c>
      <c r="EN295">
        <v>1.8607</v>
      </c>
      <c r="EO295">
        <v>0.050474</v>
      </c>
      <c r="EP295">
        <v>0</v>
      </c>
      <c r="EQ295">
        <v>19.1641</v>
      </c>
      <c r="ER295">
        <v>999.9</v>
      </c>
      <c r="ES295">
        <v>33.5</v>
      </c>
      <c r="ET295">
        <v>30.4</v>
      </c>
      <c r="EU295">
        <v>16.2067</v>
      </c>
      <c r="EV295">
        <v>63.8612</v>
      </c>
      <c r="EW295">
        <v>23.113</v>
      </c>
      <c r="EX295">
        <v>1</v>
      </c>
      <c r="EY295">
        <v>-0.0627998</v>
      </c>
      <c r="EZ295">
        <v>5.04831</v>
      </c>
      <c r="FA295">
        <v>20.1333</v>
      </c>
      <c r="FB295">
        <v>5.23002</v>
      </c>
      <c r="FC295">
        <v>11.9731</v>
      </c>
      <c r="FD295">
        <v>4.97085</v>
      </c>
      <c r="FE295">
        <v>3.28965</v>
      </c>
      <c r="FF295">
        <v>9999</v>
      </c>
      <c r="FG295">
        <v>9999</v>
      </c>
      <c r="FH295">
        <v>9999</v>
      </c>
      <c r="FI295">
        <v>999.9</v>
      </c>
      <c r="FJ295">
        <v>4.97291</v>
      </c>
      <c r="FK295">
        <v>1.87712</v>
      </c>
      <c r="FL295">
        <v>1.87517</v>
      </c>
      <c r="FM295">
        <v>1.87804</v>
      </c>
      <c r="FN295">
        <v>1.87469</v>
      </c>
      <c r="FO295">
        <v>1.87836</v>
      </c>
      <c r="FP295">
        <v>1.87543</v>
      </c>
      <c r="FQ295">
        <v>1.87653</v>
      </c>
      <c r="FR295">
        <v>0</v>
      </c>
      <c r="FS295">
        <v>0</v>
      </c>
      <c r="FT295">
        <v>0</v>
      </c>
      <c r="FU295">
        <v>0</v>
      </c>
      <c r="FV295" t="s">
        <v>358</v>
      </c>
      <c r="FW295" t="s">
        <v>359</v>
      </c>
      <c r="FX295" t="s">
        <v>360</v>
      </c>
      <c r="FY295" t="s">
        <v>360</v>
      </c>
      <c r="FZ295" t="s">
        <v>360</v>
      </c>
      <c r="GA295" t="s">
        <v>360</v>
      </c>
      <c r="GB295">
        <v>0</v>
      </c>
      <c r="GC295">
        <v>100</v>
      </c>
      <c r="GD295">
        <v>100</v>
      </c>
      <c r="GE295">
        <v>5.9</v>
      </c>
      <c r="GF295">
        <v>0.078</v>
      </c>
      <c r="GG295">
        <v>1.972114183739502</v>
      </c>
      <c r="GH295">
        <v>0.004449671774874308</v>
      </c>
      <c r="GI295">
        <v>-1.829466635312074E-06</v>
      </c>
      <c r="GJ295">
        <v>4.661545964856727E-10</v>
      </c>
      <c r="GK295">
        <v>0.005649818396270764</v>
      </c>
      <c r="GL295">
        <v>0.003047750899037379</v>
      </c>
      <c r="GM295">
        <v>0.0005145890388989142</v>
      </c>
      <c r="GN295">
        <v>-5.930110997495773E-07</v>
      </c>
      <c r="GO295">
        <v>0</v>
      </c>
      <c r="GP295">
        <v>2134</v>
      </c>
      <c r="GQ295">
        <v>1</v>
      </c>
      <c r="GR295">
        <v>23</v>
      </c>
      <c r="GS295">
        <v>928</v>
      </c>
      <c r="GT295">
        <v>928</v>
      </c>
      <c r="GU295">
        <v>2.96509</v>
      </c>
      <c r="GV295">
        <v>2.5293</v>
      </c>
      <c r="GW295">
        <v>1.39893</v>
      </c>
      <c r="GX295">
        <v>2.33887</v>
      </c>
      <c r="GY295">
        <v>1.44897</v>
      </c>
      <c r="GZ295">
        <v>2.37671</v>
      </c>
      <c r="HA295">
        <v>36.5051</v>
      </c>
      <c r="HB295">
        <v>24.0175</v>
      </c>
      <c r="HC295">
        <v>18</v>
      </c>
      <c r="HD295">
        <v>490.053</v>
      </c>
      <c r="HE295">
        <v>448.147</v>
      </c>
      <c r="HF295">
        <v>13.6002</v>
      </c>
      <c r="HG295">
        <v>25.9933</v>
      </c>
      <c r="HH295">
        <v>30.0003</v>
      </c>
      <c r="HI295">
        <v>25.8835</v>
      </c>
      <c r="HJ295">
        <v>25.9644</v>
      </c>
      <c r="HK295">
        <v>59.4581</v>
      </c>
      <c r="HL295">
        <v>40.2768</v>
      </c>
      <c r="HM295">
        <v>43.233</v>
      </c>
      <c r="HN295">
        <v>13.5589</v>
      </c>
      <c r="HO295">
        <v>1457.38</v>
      </c>
      <c r="HP295">
        <v>9.116759999999999</v>
      </c>
      <c r="HQ295">
        <v>101.012</v>
      </c>
      <c r="HR295">
        <v>102.202</v>
      </c>
    </row>
    <row r="296" spans="1:226">
      <c r="A296">
        <v>280</v>
      </c>
      <c r="B296">
        <v>1679510045</v>
      </c>
      <c r="C296">
        <v>4788.900000095367</v>
      </c>
      <c r="D296" t="s">
        <v>920</v>
      </c>
      <c r="E296" t="s">
        <v>921</v>
      </c>
      <c r="F296">
        <v>5</v>
      </c>
      <c r="G296" t="s">
        <v>353</v>
      </c>
      <c r="H296" t="s">
        <v>747</v>
      </c>
      <c r="I296">
        <v>1679510037.214286</v>
      </c>
      <c r="J296">
        <f>(K296)/1000</f>
        <v>0</v>
      </c>
      <c r="K296">
        <f>IF(BF296, AN296, AH296)</f>
        <v>0</v>
      </c>
      <c r="L296">
        <f>IF(BF296, AI296, AG296)</f>
        <v>0</v>
      </c>
      <c r="M296">
        <f>BH296 - IF(AU296&gt;1, L296*BB296*100.0/(AW296*BV296), 0)</f>
        <v>0</v>
      </c>
      <c r="N296">
        <f>((T296-J296/2)*M296-L296)/(T296+J296/2)</f>
        <v>0</v>
      </c>
      <c r="O296">
        <f>N296*(BO296+BP296)/1000.0</f>
        <v>0</v>
      </c>
      <c r="P296">
        <f>(BH296 - IF(AU296&gt;1, L296*BB296*100.0/(AW296*BV296), 0))*(BO296+BP296)/1000.0</f>
        <v>0</v>
      </c>
      <c r="Q296">
        <f>2.0/((1/S296-1/R296)+SIGN(S296)*SQRT((1/S296-1/R296)*(1/S296-1/R296) + 4*BC296/((BC296+1)*(BC296+1))*(2*1/S296*1/R296-1/R296*1/R296)))</f>
        <v>0</v>
      </c>
      <c r="R296">
        <f>IF(LEFT(BD296,1)&lt;&gt;"0",IF(LEFT(BD296,1)="1",3.0,BE296),$D$5+$E$5*(BV296*BO296/($K$5*1000))+$F$5*(BV296*BO296/($K$5*1000))*MAX(MIN(BB296,$J$5),$I$5)*MAX(MIN(BB296,$J$5),$I$5)+$G$5*MAX(MIN(BB296,$J$5),$I$5)*(BV296*BO296/($K$5*1000))+$H$5*(BV296*BO296/($K$5*1000))*(BV296*BO296/($K$5*1000)))</f>
        <v>0</v>
      </c>
      <c r="S296">
        <f>J296*(1000-(1000*0.61365*exp(17.502*W296/(240.97+W296))/(BO296+BP296)+BJ296)/2)/(1000*0.61365*exp(17.502*W296/(240.97+W296))/(BO296+BP296)-BJ296)</f>
        <v>0</v>
      </c>
      <c r="T296">
        <f>1/((BC296+1)/(Q296/1.6)+1/(R296/1.37)) + BC296/((BC296+1)/(Q296/1.6) + BC296/(R296/1.37))</f>
        <v>0</v>
      </c>
      <c r="U296">
        <f>(AX296*BA296)</f>
        <v>0</v>
      </c>
      <c r="V296">
        <f>(BQ296+(U296+2*0.95*5.67E-8*(((BQ296+$B$7)+273)^4-(BQ296+273)^4)-44100*J296)/(1.84*29.3*R296+8*0.95*5.67E-8*(BQ296+273)^3))</f>
        <v>0</v>
      </c>
      <c r="W296">
        <f>($C$7*BR296+$D$7*BS296+$E$7*V296)</f>
        <v>0</v>
      </c>
      <c r="X296">
        <f>0.61365*exp(17.502*W296/(240.97+W296))</f>
        <v>0</v>
      </c>
      <c r="Y296">
        <f>(Z296/AA296*100)</f>
        <v>0</v>
      </c>
      <c r="Z296">
        <f>BJ296*(BO296+BP296)/1000</f>
        <v>0</v>
      </c>
      <c r="AA296">
        <f>0.61365*exp(17.502*BQ296/(240.97+BQ296))</f>
        <v>0</v>
      </c>
      <c r="AB296">
        <f>(X296-BJ296*(BO296+BP296)/1000)</f>
        <v>0</v>
      </c>
      <c r="AC296">
        <f>(-J296*44100)</f>
        <v>0</v>
      </c>
      <c r="AD296">
        <f>2*29.3*R296*0.92*(BQ296-W296)</f>
        <v>0</v>
      </c>
      <c r="AE296">
        <f>2*0.95*5.67E-8*(((BQ296+$B$7)+273)^4-(W296+273)^4)</f>
        <v>0</v>
      </c>
      <c r="AF296">
        <f>U296+AE296+AC296+AD296</f>
        <v>0</v>
      </c>
      <c r="AG296">
        <f>BN296*AU296*(BI296-BH296*(1000-AU296*BK296)/(1000-AU296*BJ296))/(100*BB296)</f>
        <v>0</v>
      </c>
      <c r="AH296">
        <f>1000*BN296*AU296*(BJ296-BK296)/(100*BB296*(1000-AU296*BJ296))</f>
        <v>0</v>
      </c>
      <c r="AI296">
        <f>(AJ296 - AK296 - BO296*1E3/(8.314*(BQ296+273.15)) * AM296/BN296 * AL296) * BN296/(100*BB296) * (1000 - BK296)/1000</f>
        <v>0</v>
      </c>
      <c r="AJ296">
        <v>1457.40188067078</v>
      </c>
      <c r="AK296">
        <v>1434.467757575757</v>
      </c>
      <c r="AL296">
        <v>3.40709887371088</v>
      </c>
      <c r="AM296">
        <v>63.74903472312772</v>
      </c>
      <c r="AN296">
        <f>(AP296 - AO296 + BO296*1E3/(8.314*(BQ296+273.15)) * AR296/BN296 * AQ296) * BN296/(100*BB296) * 1000/(1000 - AP296)</f>
        <v>0</v>
      </c>
      <c r="AO296">
        <v>9.066573216152392</v>
      </c>
      <c r="AP296">
        <v>9.378925818181816</v>
      </c>
      <c r="AQ296">
        <v>7.416331986127611E-06</v>
      </c>
      <c r="AR296">
        <v>101.983239414424</v>
      </c>
      <c r="AS296">
        <v>2</v>
      </c>
      <c r="AT296">
        <v>0</v>
      </c>
      <c r="AU296">
        <f>IF(AS296*$H$13&gt;=AW296,1.0,(AW296/(AW296-AS296*$H$13)))</f>
        <v>0</v>
      </c>
      <c r="AV296">
        <f>(AU296-1)*100</f>
        <v>0</v>
      </c>
      <c r="AW296">
        <f>MAX(0,($B$13+$C$13*BV296)/(1+$D$13*BV296)*BO296/(BQ296+273)*$E$13)</f>
        <v>0</v>
      </c>
      <c r="AX296">
        <f>$B$11*BW296+$C$11*BX296+$F$11*CI296*(1-CL296)</f>
        <v>0</v>
      </c>
      <c r="AY296">
        <f>AX296*AZ296</f>
        <v>0</v>
      </c>
      <c r="AZ296">
        <f>($B$11*$D$9+$C$11*$D$9+$F$11*((CV296+CN296)/MAX(CV296+CN296+CW296, 0.1)*$I$9+CW296/MAX(CV296+CN296+CW296, 0.1)*$J$9))/($B$11+$C$11+$F$11)</f>
        <v>0</v>
      </c>
      <c r="BA296">
        <f>($B$11*$K$9+$C$11*$K$9+$F$11*((CV296+CN296)/MAX(CV296+CN296+CW296, 0.1)*$P$9+CW296/MAX(CV296+CN296+CW296, 0.1)*$Q$9))/($B$11+$C$11+$F$11)</f>
        <v>0</v>
      </c>
      <c r="BB296">
        <v>1.91</v>
      </c>
      <c r="BC296">
        <v>0.5</v>
      </c>
      <c r="BD296" t="s">
        <v>355</v>
      </c>
      <c r="BE296">
        <v>2</v>
      </c>
      <c r="BF296" t="b">
        <v>1</v>
      </c>
      <c r="BG296">
        <v>1679510037.214286</v>
      </c>
      <c r="BH296">
        <v>1396.593571428572</v>
      </c>
      <c r="BI296">
        <v>1427.501071428571</v>
      </c>
      <c r="BJ296">
        <v>9.370105357142856</v>
      </c>
      <c r="BK296">
        <v>9.062678571428572</v>
      </c>
      <c r="BL296">
        <v>1390.716428571429</v>
      </c>
      <c r="BM296">
        <v>9.292179285714285</v>
      </c>
      <c r="BN296">
        <v>500.0773571428572</v>
      </c>
      <c r="BO296">
        <v>90.11235000000001</v>
      </c>
      <c r="BP296">
        <v>0.1000449357142857</v>
      </c>
      <c r="BQ296">
        <v>18.97861071428571</v>
      </c>
      <c r="BR296">
        <v>19.9984</v>
      </c>
      <c r="BS296">
        <v>999.9000000000002</v>
      </c>
      <c r="BT296">
        <v>0</v>
      </c>
      <c r="BU296">
        <v>0</v>
      </c>
      <c r="BV296">
        <v>10006.33928571429</v>
      </c>
      <c r="BW296">
        <v>0</v>
      </c>
      <c r="BX296">
        <v>9.326365357142858</v>
      </c>
      <c r="BY296">
        <v>-30.90748571428571</v>
      </c>
      <c r="BZ296">
        <v>1409.803928571428</v>
      </c>
      <c r="CA296">
        <v>1440.555714285714</v>
      </c>
      <c r="CB296">
        <v>0.3074268214285714</v>
      </c>
      <c r="CC296">
        <v>1427.501071428571</v>
      </c>
      <c r="CD296">
        <v>9.062678571428572</v>
      </c>
      <c r="CE296">
        <v>0.8443621071428572</v>
      </c>
      <c r="CF296">
        <v>0.8166591785714284</v>
      </c>
      <c r="CG296">
        <v>4.475810357142857</v>
      </c>
      <c r="CH296">
        <v>4.000185</v>
      </c>
      <c r="CI296">
        <v>2000.000714285714</v>
      </c>
      <c r="CJ296">
        <v>0.9799976785714283</v>
      </c>
      <c r="CK296">
        <v>0.02000223214285714</v>
      </c>
      <c r="CL296">
        <v>0</v>
      </c>
      <c r="CM296">
        <v>2.063303571428571</v>
      </c>
      <c r="CN296">
        <v>0</v>
      </c>
      <c r="CO296">
        <v>3932.168214285714</v>
      </c>
      <c r="CP296">
        <v>17338.22142857143</v>
      </c>
      <c r="CQ296">
        <v>37.87039285714285</v>
      </c>
      <c r="CR296">
        <v>39.18714285714286</v>
      </c>
      <c r="CS296">
        <v>38.08910714285714</v>
      </c>
      <c r="CT296">
        <v>36.93503571428572</v>
      </c>
      <c r="CU296">
        <v>36.89042857142857</v>
      </c>
      <c r="CV296">
        <v>1959.998571428572</v>
      </c>
      <c r="CW296">
        <v>40.00035714285714</v>
      </c>
      <c r="CX296">
        <v>0</v>
      </c>
      <c r="CY296">
        <v>1679510075.1</v>
      </c>
      <c r="CZ296">
        <v>0</v>
      </c>
      <c r="DA296">
        <v>0</v>
      </c>
      <c r="DB296" t="s">
        <v>356</v>
      </c>
      <c r="DC296">
        <v>1679454360.5</v>
      </c>
      <c r="DD296">
        <v>1679454360.5</v>
      </c>
      <c r="DE296">
        <v>0</v>
      </c>
      <c r="DF296">
        <v>-0.152</v>
      </c>
      <c r="DG296">
        <v>-0.046</v>
      </c>
      <c r="DH296">
        <v>3.296</v>
      </c>
      <c r="DI296">
        <v>0.35</v>
      </c>
      <c r="DJ296">
        <v>420</v>
      </c>
      <c r="DK296">
        <v>24</v>
      </c>
      <c r="DL296">
        <v>0.27</v>
      </c>
      <c r="DM296">
        <v>0.09</v>
      </c>
      <c r="DN296">
        <v>-30.9231875</v>
      </c>
      <c r="DO296">
        <v>-0.6314825515947273</v>
      </c>
      <c r="DP296">
        <v>0.1946445506397495</v>
      </c>
      <c r="DQ296">
        <v>0</v>
      </c>
      <c r="DR296">
        <v>0.309268475</v>
      </c>
      <c r="DS296">
        <v>-0.08051105065666084</v>
      </c>
      <c r="DT296">
        <v>0.0174916426100974</v>
      </c>
      <c r="DU296">
        <v>1</v>
      </c>
      <c r="DV296">
        <v>1</v>
      </c>
      <c r="DW296">
        <v>2</v>
      </c>
      <c r="DX296" t="s">
        <v>357</v>
      </c>
      <c r="DY296">
        <v>2.98039</v>
      </c>
      <c r="DZ296">
        <v>2.72812</v>
      </c>
      <c r="EA296">
        <v>0.193954</v>
      </c>
      <c r="EB296">
        <v>0.198232</v>
      </c>
      <c r="EC296">
        <v>0.054063</v>
      </c>
      <c r="ED296">
        <v>0.0532319</v>
      </c>
      <c r="EE296">
        <v>24208</v>
      </c>
      <c r="EF296">
        <v>23769</v>
      </c>
      <c r="EG296">
        <v>30559.2</v>
      </c>
      <c r="EH296">
        <v>29889</v>
      </c>
      <c r="EI296">
        <v>39909.7</v>
      </c>
      <c r="EJ296">
        <v>37279.5</v>
      </c>
      <c r="EK296">
        <v>46736.6</v>
      </c>
      <c r="EL296">
        <v>44444.4</v>
      </c>
      <c r="EM296">
        <v>1.88177</v>
      </c>
      <c r="EN296">
        <v>1.86077</v>
      </c>
      <c r="EO296">
        <v>0.0502057</v>
      </c>
      <c r="EP296">
        <v>0</v>
      </c>
      <c r="EQ296">
        <v>19.1641</v>
      </c>
      <c r="ER296">
        <v>999.9</v>
      </c>
      <c r="ES296">
        <v>33.5</v>
      </c>
      <c r="ET296">
        <v>30.4</v>
      </c>
      <c r="EU296">
        <v>16.2066</v>
      </c>
      <c r="EV296">
        <v>63.6012</v>
      </c>
      <c r="EW296">
        <v>23.3934</v>
      </c>
      <c r="EX296">
        <v>1</v>
      </c>
      <c r="EY296">
        <v>-0.0619258</v>
      </c>
      <c r="EZ296">
        <v>5.06485</v>
      </c>
      <c r="FA296">
        <v>20.1331</v>
      </c>
      <c r="FB296">
        <v>5.22972</v>
      </c>
      <c r="FC296">
        <v>11.9734</v>
      </c>
      <c r="FD296">
        <v>4.9706</v>
      </c>
      <c r="FE296">
        <v>3.28958</v>
      </c>
      <c r="FF296">
        <v>9999</v>
      </c>
      <c r="FG296">
        <v>9999</v>
      </c>
      <c r="FH296">
        <v>9999</v>
      </c>
      <c r="FI296">
        <v>999.9</v>
      </c>
      <c r="FJ296">
        <v>4.97293</v>
      </c>
      <c r="FK296">
        <v>1.87714</v>
      </c>
      <c r="FL296">
        <v>1.87518</v>
      </c>
      <c r="FM296">
        <v>1.87805</v>
      </c>
      <c r="FN296">
        <v>1.87471</v>
      </c>
      <c r="FO296">
        <v>1.87837</v>
      </c>
      <c r="FP296">
        <v>1.87546</v>
      </c>
      <c r="FQ296">
        <v>1.87655</v>
      </c>
      <c r="FR296">
        <v>0</v>
      </c>
      <c r="FS296">
        <v>0</v>
      </c>
      <c r="FT296">
        <v>0</v>
      </c>
      <c r="FU296">
        <v>0</v>
      </c>
      <c r="FV296" t="s">
        <v>358</v>
      </c>
      <c r="FW296" t="s">
        <v>359</v>
      </c>
      <c r="FX296" t="s">
        <v>360</v>
      </c>
      <c r="FY296" t="s">
        <v>360</v>
      </c>
      <c r="FZ296" t="s">
        <v>360</v>
      </c>
      <c r="GA296" t="s">
        <v>360</v>
      </c>
      <c r="GB296">
        <v>0</v>
      </c>
      <c r="GC296">
        <v>100</v>
      </c>
      <c r="GD296">
        <v>100</v>
      </c>
      <c r="GE296">
        <v>5.93</v>
      </c>
      <c r="GF296">
        <v>0.078</v>
      </c>
      <c r="GG296">
        <v>1.972114183739502</v>
      </c>
      <c r="GH296">
        <v>0.004449671774874308</v>
      </c>
      <c r="GI296">
        <v>-1.829466635312074E-06</v>
      </c>
      <c r="GJ296">
        <v>4.661545964856727E-10</v>
      </c>
      <c r="GK296">
        <v>0.005649818396270764</v>
      </c>
      <c r="GL296">
        <v>0.003047750899037379</v>
      </c>
      <c r="GM296">
        <v>0.0005145890388989142</v>
      </c>
      <c r="GN296">
        <v>-5.930110997495773E-07</v>
      </c>
      <c r="GO296">
        <v>0</v>
      </c>
      <c r="GP296">
        <v>2134</v>
      </c>
      <c r="GQ296">
        <v>1</v>
      </c>
      <c r="GR296">
        <v>23</v>
      </c>
      <c r="GS296">
        <v>928.1</v>
      </c>
      <c r="GT296">
        <v>928.1</v>
      </c>
      <c r="GU296">
        <v>2.99561</v>
      </c>
      <c r="GV296">
        <v>2.53418</v>
      </c>
      <c r="GW296">
        <v>1.39893</v>
      </c>
      <c r="GX296">
        <v>2.33887</v>
      </c>
      <c r="GY296">
        <v>1.44897</v>
      </c>
      <c r="GZ296">
        <v>2.45483</v>
      </c>
      <c r="HA296">
        <v>36.5051</v>
      </c>
      <c r="HB296">
        <v>24.0175</v>
      </c>
      <c r="HC296">
        <v>18</v>
      </c>
      <c r="HD296">
        <v>490.069</v>
      </c>
      <c r="HE296">
        <v>448.177</v>
      </c>
      <c r="HF296">
        <v>13.568</v>
      </c>
      <c r="HG296">
        <v>25.9915</v>
      </c>
      <c r="HH296">
        <v>30.0004</v>
      </c>
      <c r="HI296">
        <v>25.8818</v>
      </c>
      <c r="HJ296">
        <v>25.9622</v>
      </c>
      <c r="HK296">
        <v>59.9604</v>
      </c>
      <c r="HL296">
        <v>40.2768</v>
      </c>
      <c r="HM296">
        <v>43.233</v>
      </c>
      <c r="HN296">
        <v>13.5694</v>
      </c>
      <c r="HO296">
        <v>1470.74</v>
      </c>
      <c r="HP296">
        <v>9.116759999999999</v>
      </c>
      <c r="HQ296">
        <v>101.012</v>
      </c>
      <c r="HR296">
        <v>102.201</v>
      </c>
    </row>
    <row r="297" spans="1:226">
      <c r="A297">
        <v>281</v>
      </c>
      <c r="B297">
        <v>1679510050</v>
      </c>
      <c r="C297">
        <v>4793.900000095367</v>
      </c>
      <c r="D297" t="s">
        <v>922</v>
      </c>
      <c r="E297" t="s">
        <v>923</v>
      </c>
      <c r="F297">
        <v>5</v>
      </c>
      <c r="G297" t="s">
        <v>353</v>
      </c>
      <c r="H297" t="s">
        <v>747</v>
      </c>
      <c r="I297">
        <v>1679510042.5</v>
      </c>
      <c r="J297">
        <f>(K297)/1000</f>
        <v>0</v>
      </c>
      <c r="K297">
        <f>IF(BF297, AN297, AH297)</f>
        <v>0</v>
      </c>
      <c r="L297">
        <f>IF(BF297, AI297, AG297)</f>
        <v>0</v>
      </c>
      <c r="M297">
        <f>BH297 - IF(AU297&gt;1, L297*BB297*100.0/(AW297*BV297), 0)</f>
        <v>0</v>
      </c>
      <c r="N297">
        <f>((T297-J297/2)*M297-L297)/(T297+J297/2)</f>
        <v>0</v>
      </c>
      <c r="O297">
        <f>N297*(BO297+BP297)/1000.0</f>
        <v>0</v>
      </c>
      <c r="P297">
        <f>(BH297 - IF(AU297&gt;1, L297*BB297*100.0/(AW297*BV297), 0))*(BO297+BP297)/1000.0</f>
        <v>0</v>
      </c>
      <c r="Q297">
        <f>2.0/((1/S297-1/R297)+SIGN(S297)*SQRT((1/S297-1/R297)*(1/S297-1/R297) + 4*BC297/((BC297+1)*(BC297+1))*(2*1/S297*1/R297-1/R297*1/R297)))</f>
        <v>0</v>
      </c>
      <c r="R297">
        <f>IF(LEFT(BD297,1)&lt;&gt;"0",IF(LEFT(BD297,1)="1",3.0,BE297),$D$5+$E$5*(BV297*BO297/($K$5*1000))+$F$5*(BV297*BO297/($K$5*1000))*MAX(MIN(BB297,$J$5),$I$5)*MAX(MIN(BB297,$J$5),$I$5)+$G$5*MAX(MIN(BB297,$J$5),$I$5)*(BV297*BO297/($K$5*1000))+$H$5*(BV297*BO297/($K$5*1000))*(BV297*BO297/($K$5*1000)))</f>
        <v>0</v>
      </c>
      <c r="S297">
        <f>J297*(1000-(1000*0.61365*exp(17.502*W297/(240.97+W297))/(BO297+BP297)+BJ297)/2)/(1000*0.61365*exp(17.502*W297/(240.97+W297))/(BO297+BP297)-BJ297)</f>
        <v>0</v>
      </c>
      <c r="T297">
        <f>1/((BC297+1)/(Q297/1.6)+1/(R297/1.37)) + BC297/((BC297+1)/(Q297/1.6) + BC297/(R297/1.37))</f>
        <v>0</v>
      </c>
      <c r="U297">
        <f>(AX297*BA297)</f>
        <v>0</v>
      </c>
      <c r="V297">
        <f>(BQ297+(U297+2*0.95*5.67E-8*(((BQ297+$B$7)+273)^4-(BQ297+273)^4)-44100*J297)/(1.84*29.3*R297+8*0.95*5.67E-8*(BQ297+273)^3))</f>
        <v>0</v>
      </c>
      <c r="W297">
        <f>($C$7*BR297+$D$7*BS297+$E$7*V297)</f>
        <v>0</v>
      </c>
      <c r="X297">
        <f>0.61365*exp(17.502*W297/(240.97+W297))</f>
        <v>0</v>
      </c>
      <c r="Y297">
        <f>(Z297/AA297*100)</f>
        <v>0</v>
      </c>
      <c r="Z297">
        <f>BJ297*(BO297+BP297)/1000</f>
        <v>0</v>
      </c>
      <c r="AA297">
        <f>0.61365*exp(17.502*BQ297/(240.97+BQ297))</f>
        <v>0</v>
      </c>
      <c r="AB297">
        <f>(X297-BJ297*(BO297+BP297)/1000)</f>
        <v>0</v>
      </c>
      <c r="AC297">
        <f>(-J297*44100)</f>
        <v>0</v>
      </c>
      <c r="AD297">
        <f>2*29.3*R297*0.92*(BQ297-W297)</f>
        <v>0</v>
      </c>
      <c r="AE297">
        <f>2*0.95*5.67E-8*(((BQ297+$B$7)+273)^4-(W297+273)^4)</f>
        <v>0</v>
      </c>
      <c r="AF297">
        <f>U297+AE297+AC297+AD297</f>
        <v>0</v>
      </c>
      <c r="AG297">
        <f>BN297*AU297*(BI297-BH297*(1000-AU297*BK297)/(1000-AU297*BJ297))/(100*BB297)</f>
        <v>0</v>
      </c>
      <c r="AH297">
        <f>1000*BN297*AU297*(BJ297-BK297)/(100*BB297*(1000-AU297*BJ297))</f>
        <v>0</v>
      </c>
      <c r="AI297">
        <f>(AJ297 - AK297 - BO297*1E3/(8.314*(BQ297+273.15)) * AM297/BN297 * AL297) * BN297/(100*BB297) * (1000 - BK297)/1000</f>
        <v>0</v>
      </c>
      <c r="AJ297">
        <v>1473.847380160278</v>
      </c>
      <c r="AK297">
        <v>1451.300424242424</v>
      </c>
      <c r="AL297">
        <v>3.368175864815644</v>
      </c>
      <c r="AM297">
        <v>63.74903472312772</v>
      </c>
      <c r="AN297">
        <f>(AP297 - AO297 + BO297*1E3/(8.314*(BQ297+273.15)) * AR297/BN297 * AQ297) * BN297/(100*BB297) * 1000/(1000 - AP297)</f>
        <v>0</v>
      </c>
      <c r="AO297">
        <v>9.065259298874057</v>
      </c>
      <c r="AP297">
        <v>9.374324484848488</v>
      </c>
      <c r="AQ297">
        <v>-9.320929531162588E-06</v>
      </c>
      <c r="AR297">
        <v>101.983239414424</v>
      </c>
      <c r="AS297">
        <v>2</v>
      </c>
      <c r="AT297">
        <v>0</v>
      </c>
      <c r="AU297">
        <f>IF(AS297*$H$13&gt;=AW297,1.0,(AW297/(AW297-AS297*$H$13)))</f>
        <v>0</v>
      </c>
      <c r="AV297">
        <f>(AU297-1)*100</f>
        <v>0</v>
      </c>
      <c r="AW297">
        <f>MAX(0,($B$13+$C$13*BV297)/(1+$D$13*BV297)*BO297/(BQ297+273)*$E$13)</f>
        <v>0</v>
      </c>
      <c r="AX297">
        <f>$B$11*BW297+$C$11*BX297+$F$11*CI297*(1-CL297)</f>
        <v>0</v>
      </c>
      <c r="AY297">
        <f>AX297*AZ297</f>
        <v>0</v>
      </c>
      <c r="AZ297">
        <f>($B$11*$D$9+$C$11*$D$9+$F$11*((CV297+CN297)/MAX(CV297+CN297+CW297, 0.1)*$I$9+CW297/MAX(CV297+CN297+CW297, 0.1)*$J$9))/($B$11+$C$11+$F$11)</f>
        <v>0</v>
      </c>
      <c r="BA297">
        <f>($B$11*$K$9+$C$11*$K$9+$F$11*((CV297+CN297)/MAX(CV297+CN297+CW297, 0.1)*$P$9+CW297/MAX(CV297+CN297+CW297, 0.1)*$Q$9))/($B$11+$C$11+$F$11)</f>
        <v>0</v>
      </c>
      <c r="BB297">
        <v>1.91</v>
      </c>
      <c r="BC297">
        <v>0.5</v>
      </c>
      <c r="BD297" t="s">
        <v>355</v>
      </c>
      <c r="BE297">
        <v>2</v>
      </c>
      <c r="BF297" t="b">
        <v>1</v>
      </c>
      <c r="BG297">
        <v>1679510042.5</v>
      </c>
      <c r="BH297">
        <v>1414.274444444444</v>
      </c>
      <c r="BI297">
        <v>1445.204444444444</v>
      </c>
      <c r="BJ297">
        <v>9.373752222222222</v>
      </c>
      <c r="BK297">
        <v>9.072594074074074</v>
      </c>
      <c r="BL297">
        <v>1408.360740740741</v>
      </c>
      <c r="BM297">
        <v>9.295781481481482</v>
      </c>
      <c r="BN297">
        <v>500.0584444444444</v>
      </c>
      <c r="BO297">
        <v>90.1124333333333</v>
      </c>
      <c r="BP297">
        <v>0.09992824074074075</v>
      </c>
      <c r="BQ297">
        <v>18.98161481481481</v>
      </c>
      <c r="BR297">
        <v>19.99588518518519</v>
      </c>
      <c r="BS297">
        <v>999.9000000000001</v>
      </c>
      <c r="BT297">
        <v>0</v>
      </c>
      <c r="BU297">
        <v>0</v>
      </c>
      <c r="BV297">
        <v>10003.05407407407</v>
      </c>
      <c r="BW297">
        <v>0</v>
      </c>
      <c r="BX297">
        <v>9.329310000000001</v>
      </c>
      <c r="BY297">
        <v>-30.93107777777778</v>
      </c>
      <c r="BZ297">
        <v>1427.656666666667</v>
      </c>
      <c r="CA297">
        <v>1458.435925925926</v>
      </c>
      <c r="CB297">
        <v>0.3011587037037037</v>
      </c>
      <c r="CC297">
        <v>1445.204444444444</v>
      </c>
      <c r="CD297">
        <v>9.072594074074074</v>
      </c>
      <c r="CE297">
        <v>0.8446915925925924</v>
      </c>
      <c r="CF297">
        <v>0.8175534814814815</v>
      </c>
      <c r="CG297">
        <v>4.481382222222222</v>
      </c>
      <c r="CH297">
        <v>4.015781851851852</v>
      </c>
      <c r="CI297">
        <v>2000.031481481481</v>
      </c>
      <c r="CJ297">
        <v>0.9799978888888886</v>
      </c>
      <c r="CK297">
        <v>0.02000201481481481</v>
      </c>
      <c r="CL297">
        <v>0</v>
      </c>
      <c r="CM297">
        <v>2.110511111111111</v>
      </c>
      <c r="CN297">
        <v>0</v>
      </c>
      <c r="CO297">
        <v>3932.358148148149</v>
      </c>
      <c r="CP297">
        <v>17338.47777777778</v>
      </c>
      <c r="CQ297">
        <v>37.81692592592593</v>
      </c>
      <c r="CR297">
        <v>39.15944444444444</v>
      </c>
      <c r="CS297">
        <v>38.04837037037036</v>
      </c>
      <c r="CT297">
        <v>36.891</v>
      </c>
      <c r="CU297">
        <v>36.85174074074074</v>
      </c>
      <c r="CV297">
        <v>1960.025925925926</v>
      </c>
      <c r="CW297">
        <v>40.00296296296296</v>
      </c>
      <c r="CX297">
        <v>0</v>
      </c>
      <c r="CY297">
        <v>1679510079.9</v>
      </c>
      <c r="CZ297">
        <v>0</v>
      </c>
      <c r="DA297">
        <v>0</v>
      </c>
      <c r="DB297" t="s">
        <v>356</v>
      </c>
      <c r="DC297">
        <v>1679454360.5</v>
      </c>
      <c r="DD297">
        <v>1679454360.5</v>
      </c>
      <c r="DE297">
        <v>0</v>
      </c>
      <c r="DF297">
        <v>-0.152</v>
      </c>
      <c r="DG297">
        <v>-0.046</v>
      </c>
      <c r="DH297">
        <v>3.296</v>
      </c>
      <c r="DI297">
        <v>0.35</v>
      </c>
      <c r="DJ297">
        <v>420</v>
      </c>
      <c r="DK297">
        <v>24</v>
      </c>
      <c r="DL297">
        <v>0.27</v>
      </c>
      <c r="DM297">
        <v>0.09</v>
      </c>
      <c r="DN297">
        <v>-30.8925675</v>
      </c>
      <c r="DO297">
        <v>-0.5470885553470317</v>
      </c>
      <c r="DP297">
        <v>0.1705187678636871</v>
      </c>
      <c r="DQ297">
        <v>0</v>
      </c>
      <c r="DR297">
        <v>0.308461075</v>
      </c>
      <c r="DS297">
        <v>-0.04642150469043243</v>
      </c>
      <c r="DT297">
        <v>0.01689577199980442</v>
      </c>
      <c r="DU297">
        <v>1</v>
      </c>
      <c r="DV297">
        <v>1</v>
      </c>
      <c r="DW297">
        <v>2</v>
      </c>
      <c r="DX297" t="s">
        <v>357</v>
      </c>
      <c r="DY297">
        <v>2.98029</v>
      </c>
      <c r="DZ297">
        <v>2.72837</v>
      </c>
      <c r="EA297">
        <v>0.195316</v>
      </c>
      <c r="EB297">
        <v>0.199594</v>
      </c>
      <c r="EC297">
        <v>0.0540435</v>
      </c>
      <c r="ED297">
        <v>0.0532389</v>
      </c>
      <c r="EE297">
        <v>24166.9</v>
      </c>
      <c r="EF297">
        <v>23728.7</v>
      </c>
      <c r="EG297">
        <v>30559</v>
      </c>
      <c r="EH297">
        <v>29889.2</v>
      </c>
      <c r="EI297">
        <v>39910</v>
      </c>
      <c r="EJ297">
        <v>37279.6</v>
      </c>
      <c r="EK297">
        <v>46735.9</v>
      </c>
      <c r="EL297">
        <v>44444.8</v>
      </c>
      <c r="EM297">
        <v>1.8821</v>
      </c>
      <c r="EN297">
        <v>1.86103</v>
      </c>
      <c r="EO297">
        <v>0.0497997</v>
      </c>
      <c r="EP297">
        <v>0</v>
      </c>
      <c r="EQ297">
        <v>19.1641</v>
      </c>
      <c r="ER297">
        <v>999.9</v>
      </c>
      <c r="ES297">
        <v>33.4</v>
      </c>
      <c r="ET297">
        <v>30.4</v>
      </c>
      <c r="EU297">
        <v>16.157</v>
      </c>
      <c r="EV297">
        <v>63.8212</v>
      </c>
      <c r="EW297">
        <v>23.7099</v>
      </c>
      <c r="EX297">
        <v>1</v>
      </c>
      <c r="EY297">
        <v>-0.062627</v>
      </c>
      <c r="EZ297">
        <v>5.00314</v>
      </c>
      <c r="FA297">
        <v>20.1349</v>
      </c>
      <c r="FB297">
        <v>5.22927</v>
      </c>
      <c r="FC297">
        <v>11.9725</v>
      </c>
      <c r="FD297">
        <v>4.9708</v>
      </c>
      <c r="FE297">
        <v>3.2895</v>
      </c>
      <c r="FF297">
        <v>9999</v>
      </c>
      <c r="FG297">
        <v>9999</v>
      </c>
      <c r="FH297">
        <v>9999</v>
      </c>
      <c r="FI297">
        <v>999.9</v>
      </c>
      <c r="FJ297">
        <v>4.97291</v>
      </c>
      <c r="FK297">
        <v>1.87713</v>
      </c>
      <c r="FL297">
        <v>1.87519</v>
      </c>
      <c r="FM297">
        <v>1.87805</v>
      </c>
      <c r="FN297">
        <v>1.87471</v>
      </c>
      <c r="FO297">
        <v>1.87836</v>
      </c>
      <c r="FP297">
        <v>1.87543</v>
      </c>
      <c r="FQ297">
        <v>1.87654</v>
      </c>
      <c r="FR297">
        <v>0</v>
      </c>
      <c r="FS297">
        <v>0</v>
      </c>
      <c r="FT297">
        <v>0</v>
      </c>
      <c r="FU297">
        <v>0</v>
      </c>
      <c r="FV297" t="s">
        <v>358</v>
      </c>
      <c r="FW297" t="s">
        <v>359</v>
      </c>
      <c r="FX297" t="s">
        <v>360</v>
      </c>
      <c r="FY297" t="s">
        <v>360</v>
      </c>
      <c r="FZ297" t="s">
        <v>360</v>
      </c>
      <c r="GA297" t="s">
        <v>360</v>
      </c>
      <c r="GB297">
        <v>0</v>
      </c>
      <c r="GC297">
        <v>100</v>
      </c>
      <c r="GD297">
        <v>100</v>
      </c>
      <c r="GE297">
        <v>5.96</v>
      </c>
      <c r="GF297">
        <v>0.078</v>
      </c>
      <c r="GG297">
        <v>1.972114183739502</v>
      </c>
      <c r="GH297">
        <v>0.004449671774874308</v>
      </c>
      <c r="GI297">
        <v>-1.829466635312074E-06</v>
      </c>
      <c r="GJ297">
        <v>4.661545964856727E-10</v>
      </c>
      <c r="GK297">
        <v>0.005649818396270764</v>
      </c>
      <c r="GL297">
        <v>0.003047750899037379</v>
      </c>
      <c r="GM297">
        <v>0.0005145890388989142</v>
      </c>
      <c r="GN297">
        <v>-5.930110997495773E-07</v>
      </c>
      <c r="GO297">
        <v>0</v>
      </c>
      <c r="GP297">
        <v>2134</v>
      </c>
      <c r="GQ297">
        <v>1</v>
      </c>
      <c r="GR297">
        <v>23</v>
      </c>
      <c r="GS297">
        <v>928.2</v>
      </c>
      <c r="GT297">
        <v>928.2</v>
      </c>
      <c r="GU297">
        <v>3.02368</v>
      </c>
      <c r="GV297">
        <v>2.52563</v>
      </c>
      <c r="GW297">
        <v>1.39893</v>
      </c>
      <c r="GX297">
        <v>2.33887</v>
      </c>
      <c r="GY297">
        <v>1.44897</v>
      </c>
      <c r="GZ297">
        <v>2.48779</v>
      </c>
      <c r="HA297">
        <v>36.4814</v>
      </c>
      <c r="HB297">
        <v>24.0262</v>
      </c>
      <c r="HC297">
        <v>18</v>
      </c>
      <c r="HD297">
        <v>490.242</v>
      </c>
      <c r="HE297">
        <v>448.331</v>
      </c>
      <c r="HF297">
        <v>13.5662</v>
      </c>
      <c r="HG297">
        <v>25.991</v>
      </c>
      <c r="HH297">
        <v>30</v>
      </c>
      <c r="HI297">
        <v>25.8813</v>
      </c>
      <c r="HJ297">
        <v>25.9622</v>
      </c>
      <c r="HK297">
        <v>60.5315</v>
      </c>
      <c r="HL297">
        <v>40.2768</v>
      </c>
      <c r="HM297">
        <v>42.8523</v>
      </c>
      <c r="HN297">
        <v>13.5752</v>
      </c>
      <c r="HO297">
        <v>1490.77</v>
      </c>
      <c r="HP297">
        <v>9.116759999999999</v>
      </c>
      <c r="HQ297">
        <v>101.01</v>
      </c>
      <c r="HR297">
        <v>102.202</v>
      </c>
    </row>
    <row r="298" spans="1:226">
      <c r="A298">
        <v>282</v>
      </c>
      <c r="B298">
        <v>1679510055</v>
      </c>
      <c r="C298">
        <v>4798.900000095367</v>
      </c>
      <c r="D298" t="s">
        <v>924</v>
      </c>
      <c r="E298" t="s">
        <v>925</v>
      </c>
      <c r="F298">
        <v>5</v>
      </c>
      <c r="G298" t="s">
        <v>353</v>
      </c>
      <c r="H298" t="s">
        <v>747</v>
      </c>
      <c r="I298">
        <v>1679510047.214286</v>
      </c>
      <c r="J298">
        <f>(K298)/1000</f>
        <v>0</v>
      </c>
      <c r="K298">
        <f>IF(BF298, AN298, AH298)</f>
        <v>0</v>
      </c>
      <c r="L298">
        <f>IF(BF298, AI298, AG298)</f>
        <v>0</v>
      </c>
      <c r="M298">
        <f>BH298 - IF(AU298&gt;1, L298*BB298*100.0/(AW298*BV298), 0)</f>
        <v>0</v>
      </c>
      <c r="N298">
        <f>((T298-J298/2)*M298-L298)/(T298+J298/2)</f>
        <v>0</v>
      </c>
      <c r="O298">
        <f>N298*(BO298+BP298)/1000.0</f>
        <v>0</v>
      </c>
      <c r="P298">
        <f>(BH298 - IF(AU298&gt;1, L298*BB298*100.0/(AW298*BV298), 0))*(BO298+BP298)/1000.0</f>
        <v>0</v>
      </c>
      <c r="Q298">
        <f>2.0/((1/S298-1/R298)+SIGN(S298)*SQRT((1/S298-1/R298)*(1/S298-1/R298) + 4*BC298/((BC298+1)*(BC298+1))*(2*1/S298*1/R298-1/R298*1/R298)))</f>
        <v>0</v>
      </c>
      <c r="R298">
        <f>IF(LEFT(BD298,1)&lt;&gt;"0",IF(LEFT(BD298,1)="1",3.0,BE298),$D$5+$E$5*(BV298*BO298/($K$5*1000))+$F$5*(BV298*BO298/($K$5*1000))*MAX(MIN(BB298,$J$5),$I$5)*MAX(MIN(BB298,$J$5),$I$5)+$G$5*MAX(MIN(BB298,$J$5),$I$5)*(BV298*BO298/($K$5*1000))+$H$5*(BV298*BO298/($K$5*1000))*(BV298*BO298/($K$5*1000)))</f>
        <v>0</v>
      </c>
      <c r="S298">
        <f>J298*(1000-(1000*0.61365*exp(17.502*W298/(240.97+W298))/(BO298+BP298)+BJ298)/2)/(1000*0.61365*exp(17.502*W298/(240.97+W298))/(BO298+BP298)-BJ298)</f>
        <v>0</v>
      </c>
      <c r="T298">
        <f>1/((BC298+1)/(Q298/1.6)+1/(R298/1.37)) + BC298/((BC298+1)/(Q298/1.6) + BC298/(R298/1.37))</f>
        <v>0</v>
      </c>
      <c r="U298">
        <f>(AX298*BA298)</f>
        <v>0</v>
      </c>
      <c r="V298">
        <f>(BQ298+(U298+2*0.95*5.67E-8*(((BQ298+$B$7)+273)^4-(BQ298+273)^4)-44100*J298)/(1.84*29.3*R298+8*0.95*5.67E-8*(BQ298+273)^3))</f>
        <v>0</v>
      </c>
      <c r="W298">
        <f>($C$7*BR298+$D$7*BS298+$E$7*V298)</f>
        <v>0</v>
      </c>
      <c r="X298">
        <f>0.61365*exp(17.502*W298/(240.97+W298))</f>
        <v>0</v>
      </c>
      <c r="Y298">
        <f>(Z298/AA298*100)</f>
        <v>0</v>
      </c>
      <c r="Z298">
        <f>BJ298*(BO298+BP298)/1000</f>
        <v>0</v>
      </c>
      <c r="AA298">
        <f>0.61365*exp(17.502*BQ298/(240.97+BQ298))</f>
        <v>0</v>
      </c>
      <c r="AB298">
        <f>(X298-BJ298*(BO298+BP298)/1000)</f>
        <v>0</v>
      </c>
      <c r="AC298">
        <f>(-J298*44100)</f>
        <v>0</v>
      </c>
      <c r="AD298">
        <f>2*29.3*R298*0.92*(BQ298-W298)</f>
        <v>0</v>
      </c>
      <c r="AE298">
        <f>2*0.95*5.67E-8*(((BQ298+$B$7)+273)^4-(W298+273)^4)</f>
        <v>0</v>
      </c>
      <c r="AF298">
        <f>U298+AE298+AC298+AD298</f>
        <v>0</v>
      </c>
      <c r="AG298">
        <f>BN298*AU298*(BI298-BH298*(1000-AU298*BK298)/(1000-AU298*BJ298))/(100*BB298)</f>
        <v>0</v>
      </c>
      <c r="AH298">
        <f>1000*BN298*AU298*(BJ298-BK298)/(100*BB298*(1000-AU298*BJ298))</f>
        <v>0</v>
      </c>
      <c r="AI298">
        <f>(AJ298 - AK298 - BO298*1E3/(8.314*(BQ298+273.15)) * AM298/BN298 * AL298) * BN298/(100*BB298) * (1000 - BK298)/1000</f>
        <v>0</v>
      </c>
      <c r="AJ298">
        <v>1490.871507098179</v>
      </c>
      <c r="AK298">
        <v>1468.105151515151</v>
      </c>
      <c r="AL298">
        <v>3.360183078621664</v>
      </c>
      <c r="AM298">
        <v>63.74903472312772</v>
      </c>
      <c r="AN298">
        <f>(AP298 - AO298 + BO298*1E3/(8.314*(BQ298+273.15)) * AR298/BN298 * AQ298) * BN298/(100*BB298) * 1000/(1000 - AP298)</f>
        <v>0</v>
      </c>
      <c r="AO298">
        <v>9.050550684936807</v>
      </c>
      <c r="AP298">
        <v>9.370207393939394</v>
      </c>
      <c r="AQ298">
        <v>-7.290494561254217E-06</v>
      </c>
      <c r="AR298">
        <v>101.983239414424</v>
      </c>
      <c r="AS298">
        <v>2</v>
      </c>
      <c r="AT298">
        <v>0</v>
      </c>
      <c r="AU298">
        <f>IF(AS298*$H$13&gt;=AW298,1.0,(AW298/(AW298-AS298*$H$13)))</f>
        <v>0</v>
      </c>
      <c r="AV298">
        <f>(AU298-1)*100</f>
        <v>0</v>
      </c>
      <c r="AW298">
        <f>MAX(0,($B$13+$C$13*BV298)/(1+$D$13*BV298)*BO298/(BQ298+273)*$E$13)</f>
        <v>0</v>
      </c>
      <c r="AX298">
        <f>$B$11*BW298+$C$11*BX298+$F$11*CI298*(1-CL298)</f>
        <v>0</v>
      </c>
      <c r="AY298">
        <f>AX298*AZ298</f>
        <v>0</v>
      </c>
      <c r="AZ298">
        <f>($B$11*$D$9+$C$11*$D$9+$F$11*((CV298+CN298)/MAX(CV298+CN298+CW298, 0.1)*$I$9+CW298/MAX(CV298+CN298+CW298, 0.1)*$J$9))/($B$11+$C$11+$F$11)</f>
        <v>0</v>
      </c>
      <c r="BA298">
        <f>($B$11*$K$9+$C$11*$K$9+$F$11*((CV298+CN298)/MAX(CV298+CN298+CW298, 0.1)*$P$9+CW298/MAX(CV298+CN298+CW298, 0.1)*$Q$9))/($B$11+$C$11+$F$11)</f>
        <v>0</v>
      </c>
      <c r="BB298">
        <v>1.91</v>
      </c>
      <c r="BC298">
        <v>0.5</v>
      </c>
      <c r="BD298" t="s">
        <v>355</v>
      </c>
      <c r="BE298">
        <v>2</v>
      </c>
      <c r="BF298" t="b">
        <v>1</v>
      </c>
      <c r="BG298">
        <v>1679510047.214286</v>
      </c>
      <c r="BH298">
        <v>1430.035</v>
      </c>
      <c r="BI298">
        <v>1461.044642857143</v>
      </c>
      <c r="BJ298">
        <v>9.375517857142857</v>
      </c>
      <c r="BK298">
        <v>9.062956428571429</v>
      </c>
      <c r="BL298">
        <v>1424.089285714286</v>
      </c>
      <c r="BM298">
        <v>9.297525714285714</v>
      </c>
      <c r="BN298">
        <v>500.0608928571428</v>
      </c>
      <c r="BO298">
        <v>90.11377857142857</v>
      </c>
      <c r="BP298">
        <v>0.1000406285714286</v>
      </c>
      <c r="BQ298">
        <v>18.980675</v>
      </c>
      <c r="BR298">
        <v>19.99705714285715</v>
      </c>
      <c r="BS298">
        <v>999.9000000000002</v>
      </c>
      <c r="BT298">
        <v>0</v>
      </c>
      <c r="BU298">
        <v>0</v>
      </c>
      <c r="BV298">
        <v>9998.08</v>
      </c>
      <c r="BW298">
        <v>0</v>
      </c>
      <c r="BX298">
        <v>9.337152857142856</v>
      </c>
      <c r="BY298">
        <v>-31.00911071428571</v>
      </c>
      <c r="BZ298">
        <v>1443.569285714286</v>
      </c>
      <c r="CA298">
        <v>1474.405714285714</v>
      </c>
      <c r="CB298">
        <v>0.3125613928571429</v>
      </c>
      <c r="CC298">
        <v>1461.044642857143</v>
      </c>
      <c r="CD298">
        <v>9.062956428571429</v>
      </c>
      <c r="CE298">
        <v>0.8448632857142856</v>
      </c>
      <c r="CF298">
        <v>0.81669725</v>
      </c>
      <c r="CG298">
        <v>4.4842875</v>
      </c>
      <c r="CH298">
        <v>4.00087</v>
      </c>
      <c r="CI298">
        <v>2000.023928571429</v>
      </c>
      <c r="CJ298">
        <v>0.9799976785714283</v>
      </c>
      <c r="CK298">
        <v>0.02000223214285714</v>
      </c>
      <c r="CL298">
        <v>0</v>
      </c>
      <c r="CM298">
        <v>2.09205</v>
      </c>
      <c r="CN298">
        <v>0</v>
      </c>
      <c r="CO298">
        <v>3932.1875</v>
      </c>
      <c r="CP298">
        <v>17338.41428571428</v>
      </c>
      <c r="CQ298">
        <v>37.82564285714285</v>
      </c>
      <c r="CR298">
        <v>39.12924999999999</v>
      </c>
      <c r="CS298">
        <v>38.03539285714286</v>
      </c>
      <c r="CT298">
        <v>36.86139285714285</v>
      </c>
      <c r="CU298">
        <v>36.81682142857143</v>
      </c>
      <c r="CV298">
        <v>1960.015714285714</v>
      </c>
      <c r="CW298">
        <v>40.00535714285714</v>
      </c>
      <c r="CX298">
        <v>0</v>
      </c>
      <c r="CY298">
        <v>1679510085.3</v>
      </c>
      <c r="CZ298">
        <v>0</v>
      </c>
      <c r="DA298">
        <v>0</v>
      </c>
      <c r="DB298" t="s">
        <v>356</v>
      </c>
      <c r="DC298">
        <v>1679454360.5</v>
      </c>
      <c r="DD298">
        <v>1679454360.5</v>
      </c>
      <c r="DE298">
        <v>0</v>
      </c>
      <c r="DF298">
        <v>-0.152</v>
      </c>
      <c r="DG298">
        <v>-0.046</v>
      </c>
      <c r="DH298">
        <v>3.296</v>
      </c>
      <c r="DI298">
        <v>0.35</v>
      </c>
      <c r="DJ298">
        <v>420</v>
      </c>
      <c r="DK298">
        <v>24</v>
      </c>
      <c r="DL298">
        <v>0.27</v>
      </c>
      <c r="DM298">
        <v>0.09</v>
      </c>
      <c r="DN298">
        <v>-30.95428780487805</v>
      </c>
      <c r="DO298">
        <v>-0.5026871080139502</v>
      </c>
      <c r="DP298">
        <v>0.1577915855976652</v>
      </c>
      <c r="DQ298">
        <v>0</v>
      </c>
      <c r="DR298">
        <v>0.306029268292683</v>
      </c>
      <c r="DS298">
        <v>0.112628069686412</v>
      </c>
      <c r="DT298">
        <v>0.01433086124422359</v>
      </c>
      <c r="DU298">
        <v>0</v>
      </c>
      <c r="DV298">
        <v>0</v>
      </c>
      <c r="DW298">
        <v>2</v>
      </c>
      <c r="DX298" t="s">
        <v>397</v>
      </c>
      <c r="DY298">
        <v>2.98052</v>
      </c>
      <c r="DZ298">
        <v>2.72842</v>
      </c>
      <c r="EA298">
        <v>0.196669</v>
      </c>
      <c r="EB298">
        <v>0.200955</v>
      </c>
      <c r="EC298">
        <v>0.0540208</v>
      </c>
      <c r="ED298">
        <v>0.0531041</v>
      </c>
      <c r="EE298">
        <v>24126.4</v>
      </c>
      <c r="EF298">
        <v>23688.2</v>
      </c>
      <c r="EG298">
        <v>30559.2</v>
      </c>
      <c r="EH298">
        <v>29888.9</v>
      </c>
      <c r="EI298">
        <v>39911.5</v>
      </c>
      <c r="EJ298">
        <v>37284.4</v>
      </c>
      <c r="EK298">
        <v>46736.4</v>
      </c>
      <c r="EL298">
        <v>44444.1</v>
      </c>
      <c r="EM298">
        <v>1.8821</v>
      </c>
      <c r="EN298">
        <v>1.86068</v>
      </c>
      <c r="EO298">
        <v>0.050649</v>
      </c>
      <c r="EP298">
        <v>0</v>
      </c>
      <c r="EQ298">
        <v>19.1641</v>
      </c>
      <c r="ER298">
        <v>999.9</v>
      </c>
      <c r="ES298">
        <v>33.4</v>
      </c>
      <c r="ET298">
        <v>30.4</v>
      </c>
      <c r="EU298">
        <v>16.1583</v>
      </c>
      <c r="EV298">
        <v>63.5612</v>
      </c>
      <c r="EW298">
        <v>23.3013</v>
      </c>
      <c r="EX298">
        <v>1</v>
      </c>
      <c r="EY298">
        <v>-0.062622</v>
      </c>
      <c r="EZ298">
        <v>4.9828</v>
      </c>
      <c r="FA298">
        <v>20.1356</v>
      </c>
      <c r="FB298">
        <v>5.22927</v>
      </c>
      <c r="FC298">
        <v>11.9724</v>
      </c>
      <c r="FD298">
        <v>4.97055</v>
      </c>
      <c r="FE298">
        <v>3.2895</v>
      </c>
      <c r="FF298">
        <v>9999</v>
      </c>
      <c r="FG298">
        <v>9999</v>
      </c>
      <c r="FH298">
        <v>9999</v>
      </c>
      <c r="FI298">
        <v>999.9</v>
      </c>
      <c r="FJ298">
        <v>4.97294</v>
      </c>
      <c r="FK298">
        <v>1.87714</v>
      </c>
      <c r="FL298">
        <v>1.8752</v>
      </c>
      <c r="FM298">
        <v>1.87805</v>
      </c>
      <c r="FN298">
        <v>1.8747</v>
      </c>
      <c r="FO298">
        <v>1.87836</v>
      </c>
      <c r="FP298">
        <v>1.87545</v>
      </c>
      <c r="FQ298">
        <v>1.87657</v>
      </c>
      <c r="FR298">
        <v>0</v>
      </c>
      <c r="FS298">
        <v>0</v>
      </c>
      <c r="FT298">
        <v>0</v>
      </c>
      <c r="FU298">
        <v>0</v>
      </c>
      <c r="FV298" t="s">
        <v>358</v>
      </c>
      <c r="FW298" t="s">
        <v>359</v>
      </c>
      <c r="FX298" t="s">
        <v>360</v>
      </c>
      <c r="FY298" t="s">
        <v>360</v>
      </c>
      <c r="FZ298" t="s">
        <v>360</v>
      </c>
      <c r="GA298" t="s">
        <v>360</v>
      </c>
      <c r="GB298">
        <v>0</v>
      </c>
      <c r="GC298">
        <v>100</v>
      </c>
      <c r="GD298">
        <v>100</v>
      </c>
      <c r="GE298">
        <v>6</v>
      </c>
      <c r="GF298">
        <v>0.0779</v>
      </c>
      <c r="GG298">
        <v>1.972114183739502</v>
      </c>
      <c r="GH298">
        <v>0.004449671774874308</v>
      </c>
      <c r="GI298">
        <v>-1.829466635312074E-06</v>
      </c>
      <c r="GJ298">
        <v>4.661545964856727E-10</v>
      </c>
      <c r="GK298">
        <v>0.005649818396270764</v>
      </c>
      <c r="GL298">
        <v>0.003047750899037379</v>
      </c>
      <c r="GM298">
        <v>0.0005145890388989142</v>
      </c>
      <c r="GN298">
        <v>-5.930110997495773E-07</v>
      </c>
      <c r="GO298">
        <v>0</v>
      </c>
      <c r="GP298">
        <v>2134</v>
      </c>
      <c r="GQ298">
        <v>1</v>
      </c>
      <c r="GR298">
        <v>23</v>
      </c>
      <c r="GS298">
        <v>928.2</v>
      </c>
      <c r="GT298">
        <v>928.2</v>
      </c>
      <c r="GU298">
        <v>3.04688</v>
      </c>
      <c r="GV298">
        <v>2.52319</v>
      </c>
      <c r="GW298">
        <v>1.39893</v>
      </c>
      <c r="GX298">
        <v>2.33887</v>
      </c>
      <c r="GY298">
        <v>1.44897</v>
      </c>
      <c r="GZ298">
        <v>2.45361</v>
      </c>
      <c r="HA298">
        <v>36.5051</v>
      </c>
      <c r="HB298">
        <v>24.0262</v>
      </c>
      <c r="HC298">
        <v>18</v>
      </c>
      <c r="HD298">
        <v>490.242</v>
      </c>
      <c r="HE298">
        <v>448.114</v>
      </c>
      <c r="HF298">
        <v>13.5714</v>
      </c>
      <c r="HG298">
        <v>25.991</v>
      </c>
      <c r="HH298">
        <v>30.0001</v>
      </c>
      <c r="HI298">
        <v>25.8813</v>
      </c>
      <c r="HJ298">
        <v>25.9622</v>
      </c>
      <c r="HK298">
        <v>61.0301</v>
      </c>
      <c r="HL298">
        <v>40.2768</v>
      </c>
      <c r="HM298">
        <v>42.8523</v>
      </c>
      <c r="HN298">
        <v>13.5764</v>
      </c>
      <c r="HO298">
        <v>1504.13</v>
      </c>
      <c r="HP298">
        <v>9.12316</v>
      </c>
      <c r="HQ298">
        <v>101.011</v>
      </c>
      <c r="HR298">
        <v>102.2</v>
      </c>
    </row>
    <row r="299" spans="1:226">
      <c r="A299">
        <v>283</v>
      </c>
      <c r="B299">
        <v>1679510060</v>
      </c>
      <c r="C299">
        <v>4803.900000095367</v>
      </c>
      <c r="D299" t="s">
        <v>926</v>
      </c>
      <c r="E299" t="s">
        <v>927</v>
      </c>
      <c r="F299">
        <v>5</v>
      </c>
      <c r="G299" t="s">
        <v>353</v>
      </c>
      <c r="H299" t="s">
        <v>747</v>
      </c>
      <c r="I299">
        <v>1679510052.5</v>
      </c>
      <c r="J299">
        <f>(K299)/1000</f>
        <v>0</v>
      </c>
      <c r="K299">
        <f>IF(BF299, AN299, AH299)</f>
        <v>0</v>
      </c>
      <c r="L299">
        <f>IF(BF299, AI299, AG299)</f>
        <v>0</v>
      </c>
      <c r="M299">
        <f>BH299 - IF(AU299&gt;1, L299*BB299*100.0/(AW299*BV299), 0)</f>
        <v>0</v>
      </c>
      <c r="N299">
        <f>((T299-J299/2)*M299-L299)/(T299+J299/2)</f>
        <v>0</v>
      </c>
      <c r="O299">
        <f>N299*(BO299+BP299)/1000.0</f>
        <v>0</v>
      </c>
      <c r="P299">
        <f>(BH299 - IF(AU299&gt;1, L299*BB299*100.0/(AW299*BV299), 0))*(BO299+BP299)/1000.0</f>
        <v>0</v>
      </c>
      <c r="Q299">
        <f>2.0/((1/S299-1/R299)+SIGN(S299)*SQRT((1/S299-1/R299)*(1/S299-1/R299) + 4*BC299/((BC299+1)*(BC299+1))*(2*1/S299*1/R299-1/R299*1/R299)))</f>
        <v>0</v>
      </c>
      <c r="R299">
        <f>IF(LEFT(BD299,1)&lt;&gt;"0",IF(LEFT(BD299,1)="1",3.0,BE299),$D$5+$E$5*(BV299*BO299/($K$5*1000))+$F$5*(BV299*BO299/($K$5*1000))*MAX(MIN(BB299,$J$5),$I$5)*MAX(MIN(BB299,$J$5),$I$5)+$G$5*MAX(MIN(BB299,$J$5),$I$5)*(BV299*BO299/($K$5*1000))+$H$5*(BV299*BO299/($K$5*1000))*(BV299*BO299/($K$5*1000)))</f>
        <v>0</v>
      </c>
      <c r="S299">
        <f>J299*(1000-(1000*0.61365*exp(17.502*W299/(240.97+W299))/(BO299+BP299)+BJ299)/2)/(1000*0.61365*exp(17.502*W299/(240.97+W299))/(BO299+BP299)-BJ299)</f>
        <v>0</v>
      </c>
      <c r="T299">
        <f>1/((BC299+1)/(Q299/1.6)+1/(R299/1.37)) + BC299/((BC299+1)/(Q299/1.6) + BC299/(R299/1.37))</f>
        <v>0</v>
      </c>
      <c r="U299">
        <f>(AX299*BA299)</f>
        <v>0</v>
      </c>
      <c r="V299">
        <f>(BQ299+(U299+2*0.95*5.67E-8*(((BQ299+$B$7)+273)^4-(BQ299+273)^4)-44100*J299)/(1.84*29.3*R299+8*0.95*5.67E-8*(BQ299+273)^3))</f>
        <v>0</v>
      </c>
      <c r="W299">
        <f>($C$7*BR299+$D$7*BS299+$E$7*V299)</f>
        <v>0</v>
      </c>
      <c r="X299">
        <f>0.61365*exp(17.502*W299/(240.97+W299))</f>
        <v>0</v>
      </c>
      <c r="Y299">
        <f>(Z299/AA299*100)</f>
        <v>0</v>
      </c>
      <c r="Z299">
        <f>BJ299*(BO299+BP299)/1000</f>
        <v>0</v>
      </c>
      <c r="AA299">
        <f>0.61365*exp(17.502*BQ299/(240.97+BQ299))</f>
        <v>0</v>
      </c>
      <c r="AB299">
        <f>(X299-BJ299*(BO299+BP299)/1000)</f>
        <v>0</v>
      </c>
      <c r="AC299">
        <f>(-J299*44100)</f>
        <v>0</v>
      </c>
      <c r="AD299">
        <f>2*29.3*R299*0.92*(BQ299-W299)</f>
        <v>0</v>
      </c>
      <c r="AE299">
        <f>2*0.95*5.67E-8*(((BQ299+$B$7)+273)^4-(W299+273)^4)</f>
        <v>0</v>
      </c>
      <c r="AF299">
        <f>U299+AE299+AC299+AD299</f>
        <v>0</v>
      </c>
      <c r="AG299">
        <f>BN299*AU299*(BI299-BH299*(1000-AU299*BK299)/(1000-AU299*BJ299))/(100*BB299)</f>
        <v>0</v>
      </c>
      <c r="AH299">
        <f>1000*BN299*AU299*(BJ299-BK299)/(100*BB299*(1000-AU299*BJ299))</f>
        <v>0</v>
      </c>
      <c r="AI299">
        <f>(AJ299 - AK299 - BO299*1E3/(8.314*(BQ299+273.15)) * AM299/BN299 * AL299) * BN299/(100*BB299) * (1000 - BK299)/1000</f>
        <v>0</v>
      </c>
      <c r="AJ299">
        <v>1507.981993373311</v>
      </c>
      <c r="AK299">
        <v>1485.109939393939</v>
      </c>
      <c r="AL299">
        <v>3.39580193099255</v>
      </c>
      <c r="AM299">
        <v>63.74903472312772</v>
      </c>
      <c r="AN299">
        <f>(AP299 - AO299 + BO299*1E3/(8.314*(BQ299+273.15)) * AR299/BN299 * AQ299) * BN299/(100*BB299) * 1000/(1000 - AP299)</f>
        <v>0</v>
      </c>
      <c r="AO299">
        <v>9.039086224722709</v>
      </c>
      <c r="AP299">
        <v>9.357840424242422</v>
      </c>
      <c r="AQ299">
        <v>-2.523867265563081E-05</v>
      </c>
      <c r="AR299">
        <v>101.983239414424</v>
      </c>
      <c r="AS299">
        <v>2</v>
      </c>
      <c r="AT299">
        <v>0</v>
      </c>
      <c r="AU299">
        <f>IF(AS299*$H$13&gt;=AW299,1.0,(AW299/(AW299-AS299*$H$13)))</f>
        <v>0</v>
      </c>
      <c r="AV299">
        <f>(AU299-1)*100</f>
        <v>0</v>
      </c>
      <c r="AW299">
        <f>MAX(0,($B$13+$C$13*BV299)/(1+$D$13*BV299)*BO299/(BQ299+273)*$E$13)</f>
        <v>0</v>
      </c>
      <c r="AX299">
        <f>$B$11*BW299+$C$11*BX299+$F$11*CI299*(1-CL299)</f>
        <v>0</v>
      </c>
      <c r="AY299">
        <f>AX299*AZ299</f>
        <v>0</v>
      </c>
      <c r="AZ299">
        <f>($B$11*$D$9+$C$11*$D$9+$F$11*((CV299+CN299)/MAX(CV299+CN299+CW299, 0.1)*$I$9+CW299/MAX(CV299+CN299+CW299, 0.1)*$J$9))/($B$11+$C$11+$F$11)</f>
        <v>0</v>
      </c>
      <c r="BA299">
        <f>($B$11*$K$9+$C$11*$K$9+$F$11*((CV299+CN299)/MAX(CV299+CN299+CW299, 0.1)*$P$9+CW299/MAX(CV299+CN299+CW299, 0.1)*$Q$9))/($B$11+$C$11+$F$11)</f>
        <v>0</v>
      </c>
      <c r="BB299">
        <v>1.91</v>
      </c>
      <c r="BC299">
        <v>0.5</v>
      </c>
      <c r="BD299" t="s">
        <v>355</v>
      </c>
      <c r="BE299">
        <v>2</v>
      </c>
      <c r="BF299" t="b">
        <v>1</v>
      </c>
      <c r="BG299">
        <v>1679510052.5</v>
      </c>
      <c r="BH299">
        <v>1447.737407407408</v>
      </c>
      <c r="BI299">
        <v>1478.730740740741</v>
      </c>
      <c r="BJ299">
        <v>9.370055925925927</v>
      </c>
      <c r="BK299">
        <v>9.053011481481482</v>
      </c>
      <c r="BL299">
        <v>1441.755555555556</v>
      </c>
      <c r="BM299">
        <v>9.292131111111111</v>
      </c>
      <c r="BN299">
        <v>500.0656666666666</v>
      </c>
      <c r="BO299">
        <v>90.11487407407409</v>
      </c>
      <c r="BP299">
        <v>0.09993503703703703</v>
      </c>
      <c r="BQ299">
        <v>18.97962222222222</v>
      </c>
      <c r="BR299">
        <v>19.99797037037037</v>
      </c>
      <c r="BS299">
        <v>999.9000000000001</v>
      </c>
      <c r="BT299">
        <v>0</v>
      </c>
      <c r="BU299">
        <v>0</v>
      </c>
      <c r="BV299">
        <v>9996.925185185184</v>
      </c>
      <c r="BW299">
        <v>0</v>
      </c>
      <c r="BX299">
        <v>9.349539259259259</v>
      </c>
      <c r="BY299">
        <v>-30.99493703703703</v>
      </c>
      <c r="BZ299">
        <v>1461.42962962963</v>
      </c>
      <c r="CA299">
        <v>1492.240740740741</v>
      </c>
      <c r="CB299">
        <v>0.3170441111111111</v>
      </c>
      <c r="CC299">
        <v>1478.730740740741</v>
      </c>
      <c r="CD299">
        <v>9.053011481481482</v>
      </c>
      <c r="CE299">
        <v>0.8443814814814815</v>
      </c>
      <c r="CF299">
        <v>0.8158110370370371</v>
      </c>
      <c r="CG299">
        <v>4.476134444444445</v>
      </c>
      <c r="CH299">
        <v>3.985418888888889</v>
      </c>
      <c r="CI299">
        <v>2000.011111111111</v>
      </c>
      <c r="CJ299">
        <v>0.9799972222222221</v>
      </c>
      <c r="CK299">
        <v>0.0200027037037037</v>
      </c>
      <c r="CL299">
        <v>0</v>
      </c>
      <c r="CM299">
        <v>2.07822962962963</v>
      </c>
      <c r="CN299">
        <v>0</v>
      </c>
      <c r="CO299">
        <v>3932.081111111111</v>
      </c>
      <c r="CP299">
        <v>17338.30370370371</v>
      </c>
      <c r="CQ299">
        <v>37.78903703703703</v>
      </c>
      <c r="CR299">
        <v>39.09933333333333</v>
      </c>
      <c r="CS299">
        <v>37.995</v>
      </c>
      <c r="CT299">
        <v>36.84925925925926</v>
      </c>
      <c r="CU299">
        <v>36.76837037037037</v>
      </c>
      <c r="CV299">
        <v>1960.001481481482</v>
      </c>
      <c r="CW299">
        <v>40.00851851851852</v>
      </c>
      <c r="CX299">
        <v>0</v>
      </c>
      <c r="CY299">
        <v>1679510090.1</v>
      </c>
      <c r="CZ299">
        <v>0</v>
      </c>
      <c r="DA299">
        <v>0</v>
      </c>
      <c r="DB299" t="s">
        <v>356</v>
      </c>
      <c r="DC299">
        <v>1679454360.5</v>
      </c>
      <c r="DD299">
        <v>1679454360.5</v>
      </c>
      <c r="DE299">
        <v>0</v>
      </c>
      <c r="DF299">
        <v>-0.152</v>
      </c>
      <c r="DG299">
        <v>-0.046</v>
      </c>
      <c r="DH299">
        <v>3.296</v>
      </c>
      <c r="DI299">
        <v>0.35</v>
      </c>
      <c r="DJ299">
        <v>420</v>
      </c>
      <c r="DK299">
        <v>24</v>
      </c>
      <c r="DL299">
        <v>0.27</v>
      </c>
      <c r="DM299">
        <v>0.09</v>
      </c>
      <c r="DN299">
        <v>-31.03208</v>
      </c>
      <c r="DO299">
        <v>-0.2084983114446289</v>
      </c>
      <c r="DP299">
        <v>0.1522917860555848</v>
      </c>
      <c r="DQ299">
        <v>0</v>
      </c>
      <c r="DR299">
        <v>0.314567075</v>
      </c>
      <c r="DS299">
        <v>0.07850416885553414</v>
      </c>
      <c r="DT299">
        <v>0.01111533047504099</v>
      </c>
      <c r="DU299">
        <v>1</v>
      </c>
      <c r="DV299">
        <v>1</v>
      </c>
      <c r="DW299">
        <v>2</v>
      </c>
      <c r="DX299" t="s">
        <v>357</v>
      </c>
      <c r="DY299">
        <v>2.9802</v>
      </c>
      <c r="DZ299">
        <v>2.72825</v>
      </c>
      <c r="EA299">
        <v>0.198014</v>
      </c>
      <c r="EB299">
        <v>0.202262</v>
      </c>
      <c r="EC299">
        <v>0.0539702</v>
      </c>
      <c r="ED299">
        <v>0.0532605</v>
      </c>
      <c r="EE299">
        <v>24085.8</v>
      </c>
      <c r="EF299">
        <v>23648.8</v>
      </c>
      <c r="EG299">
        <v>30558.9</v>
      </c>
      <c r="EH299">
        <v>29888.1</v>
      </c>
      <c r="EI299">
        <v>39913.3</v>
      </c>
      <c r="EJ299">
        <v>37277.7</v>
      </c>
      <c r="EK299">
        <v>46735.8</v>
      </c>
      <c r="EL299">
        <v>44443.4</v>
      </c>
      <c r="EM299">
        <v>1.88192</v>
      </c>
      <c r="EN299">
        <v>1.86117</v>
      </c>
      <c r="EO299">
        <v>0.0505745</v>
      </c>
      <c r="EP299">
        <v>0</v>
      </c>
      <c r="EQ299">
        <v>19.1641</v>
      </c>
      <c r="ER299">
        <v>999.9</v>
      </c>
      <c r="ES299">
        <v>33.4</v>
      </c>
      <c r="ET299">
        <v>30.4</v>
      </c>
      <c r="EU299">
        <v>16.1554</v>
      </c>
      <c r="EV299">
        <v>63.6612</v>
      </c>
      <c r="EW299">
        <v>23.105</v>
      </c>
      <c r="EX299">
        <v>1</v>
      </c>
      <c r="EY299">
        <v>-0.0625991</v>
      </c>
      <c r="EZ299">
        <v>4.99572</v>
      </c>
      <c r="FA299">
        <v>20.1351</v>
      </c>
      <c r="FB299">
        <v>5.22957</v>
      </c>
      <c r="FC299">
        <v>11.9728</v>
      </c>
      <c r="FD299">
        <v>4.9705</v>
      </c>
      <c r="FE299">
        <v>3.2895</v>
      </c>
      <c r="FF299">
        <v>9999</v>
      </c>
      <c r="FG299">
        <v>9999</v>
      </c>
      <c r="FH299">
        <v>9999</v>
      </c>
      <c r="FI299">
        <v>999.9</v>
      </c>
      <c r="FJ299">
        <v>4.97292</v>
      </c>
      <c r="FK299">
        <v>1.87714</v>
      </c>
      <c r="FL299">
        <v>1.87518</v>
      </c>
      <c r="FM299">
        <v>1.87804</v>
      </c>
      <c r="FN299">
        <v>1.8747</v>
      </c>
      <c r="FO299">
        <v>1.87836</v>
      </c>
      <c r="FP299">
        <v>1.87544</v>
      </c>
      <c r="FQ299">
        <v>1.87657</v>
      </c>
      <c r="FR299">
        <v>0</v>
      </c>
      <c r="FS299">
        <v>0</v>
      </c>
      <c r="FT299">
        <v>0</v>
      </c>
      <c r="FU299">
        <v>0</v>
      </c>
      <c r="FV299" t="s">
        <v>358</v>
      </c>
      <c r="FW299" t="s">
        <v>359</v>
      </c>
      <c r="FX299" t="s">
        <v>360</v>
      </c>
      <c r="FY299" t="s">
        <v>360</v>
      </c>
      <c r="FZ299" t="s">
        <v>360</v>
      </c>
      <c r="GA299" t="s">
        <v>360</v>
      </c>
      <c r="GB299">
        <v>0</v>
      </c>
      <c r="GC299">
        <v>100</v>
      </c>
      <c r="GD299">
        <v>100</v>
      </c>
      <c r="GE299">
        <v>6.03</v>
      </c>
      <c r="GF299">
        <v>0.07779999999999999</v>
      </c>
      <c r="GG299">
        <v>1.972114183739502</v>
      </c>
      <c r="GH299">
        <v>0.004449671774874308</v>
      </c>
      <c r="GI299">
        <v>-1.829466635312074E-06</v>
      </c>
      <c r="GJ299">
        <v>4.661545964856727E-10</v>
      </c>
      <c r="GK299">
        <v>0.005649818396270764</v>
      </c>
      <c r="GL299">
        <v>0.003047750899037379</v>
      </c>
      <c r="GM299">
        <v>0.0005145890388989142</v>
      </c>
      <c r="GN299">
        <v>-5.930110997495773E-07</v>
      </c>
      <c r="GO299">
        <v>0</v>
      </c>
      <c r="GP299">
        <v>2134</v>
      </c>
      <c r="GQ299">
        <v>1</v>
      </c>
      <c r="GR299">
        <v>23</v>
      </c>
      <c r="GS299">
        <v>928.3</v>
      </c>
      <c r="GT299">
        <v>928.3</v>
      </c>
      <c r="GU299">
        <v>3.07739</v>
      </c>
      <c r="GV299">
        <v>2.53418</v>
      </c>
      <c r="GW299">
        <v>1.39893</v>
      </c>
      <c r="GX299">
        <v>2.33887</v>
      </c>
      <c r="GY299">
        <v>1.44897</v>
      </c>
      <c r="GZ299">
        <v>2.3645</v>
      </c>
      <c r="HA299">
        <v>36.5051</v>
      </c>
      <c r="HB299">
        <v>24.0087</v>
      </c>
      <c r="HC299">
        <v>18</v>
      </c>
      <c r="HD299">
        <v>490.147</v>
      </c>
      <c r="HE299">
        <v>448.424</v>
      </c>
      <c r="HF299">
        <v>13.5748</v>
      </c>
      <c r="HG299">
        <v>25.991</v>
      </c>
      <c r="HH299">
        <v>30.0001</v>
      </c>
      <c r="HI299">
        <v>25.8813</v>
      </c>
      <c r="HJ299">
        <v>25.9622</v>
      </c>
      <c r="HK299">
        <v>61.5901</v>
      </c>
      <c r="HL299">
        <v>39.9411</v>
      </c>
      <c r="HM299">
        <v>42.8523</v>
      </c>
      <c r="HN299">
        <v>13.5716</v>
      </c>
      <c r="HO299">
        <v>1524.16</v>
      </c>
      <c r="HP299">
        <v>9.12885</v>
      </c>
      <c r="HQ299">
        <v>101.01</v>
      </c>
      <c r="HR299">
        <v>102.198</v>
      </c>
    </row>
    <row r="300" spans="1:226">
      <c r="A300">
        <v>284</v>
      </c>
      <c r="B300">
        <v>1679510065</v>
      </c>
      <c r="C300">
        <v>4808.900000095367</v>
      </c>
      <c r="D300" t="s">
        <v>928</v>
      </c>
      <c r="E300" t="s">
        <v>929</v>
      </c>
      <c r="F300">
        <v>5</v>
      </c>
      <c r="G300" t="s">
        <v>353</v>
      </c>
      <c r="H300" t="s">
        <v>747</v>
      </c>
      <c r="I300">
        <v>1679510057.214286</v>
      </c>
      <c r="J300">
        <f>(K300)/1000</f>
        <v>0</v>
      </c>
      <c r="K300">
        <f>IF(BF300, AN300, AH300)</f>
        <v>0</v>
      </c>
      <c r="L300">
        <f>IF(BF300, AI300, AG300)</f>
        <v>0</v>
      </c>
      <c r="M300">
        <f>BH300 - IF(AU300&gt;1, L300*BB300*100.0/(AW300*BV300), 0)</f>
        <v>0</v>
      </c>
      <c r="N300">
        <f>((T300-J300/2)*M300-L300)/(T300+J300/2)</f>
        <v>0</v>
      </c>
      <c r="O300">
        <f>N300*(BO300+BP300)/1000.0</f>
        <v>0</v>
      </c>
      <c r="P300">
        <f>(BH300 - IF(AU300&gt;1, L300*BB300*100.0/(AW300*BV300), 0))*(BO300+BP300)/1000.0</f>
        <v>0</v>
      </c>
      <c r="Q300">
        <f>2.0/((1/S300-1/R300)+SIGN(S300)*SQRT((1/S300-1/R300)*(1/S300-1/R300) + 4*BC300/((BC300+1)*(BC300+1))*(2*1/S300*1/R300-1/R300*1/R300)))</f>
        <v>0</v>
      </c>
      <c r="R300">
        <f>IF(LEFT(BD300,1)&lt;&gt;"0",IF(LEFT(BD300,1)="1",3.0,BE300),$D$5+$E$5*(BV300*BO300/($K$5*1000))+$F$5*(BV300*BO300/($K$5*1000))*MAX(MIN(BB300,$J$5),$I$5)*MAX(MIN(BB300,$J$5),$I$5)+$G$5*MAX(MIN(BB300,$J$5),$I$5)*(BV300*BO300/($K$5*1000))+$H$5*(BV300*BO300/($K$5*1000))*(BV300*BO300/($K$5*1000)))</f>
        <v>0</v>
      </c>
      <c r="S300">
        <f>J300*(1000-(1000*0.61365*exp(17.502*W300/(240.97+W300))/(BO300+BP300)+BJ300)/2)/(1000*0.61365*exp(17.502*W300/(240.97+W300))/(BO300+BP300)-BJ300)</f>
        <v>0</v>
      </c>
      <c r="T300">
        <f>1/((BC300+1)/(Q300/1.6)+1/(R300/1.37)) + BC300/((BC300+1)/(Q300/1.6) + BC300/(R300/1.37))</f>
        <v>0</v>
      </c>
      <c r="U300">
        <f>(AX300*BA300)</f>
        <v>0</v>
      </c>
      <c r="V300">
        <f>(BQ300+(U300+2*0.95*5.67E-8*(((BQ300+$B$7)+273)^4-(BQ300+273)^4)-44100*J300)/(1.84*29.3*R300+8*0.95*5.67E-8*(BQ300+273)^3))</f>
        <v>0</v>
      </c>
      <c r="W300">
        <f>($C$7*BR300+$D$7*BS300+$E$7*V300)</f>
        <v>0</v>
      </c>
      <c r="X300">
        <f>0.61365*exp(17.502*W300/(240.97+W300))</f>
        <v>0</v>
      </c>
      <c r="Y300">
        <f>(Z300/AA300*100)</f>
        <v>0</v>
      </c>
      <c r="Z300">
        <f>BJ300*(BO300+BP300)/1000</f>
        <v>0</v>
      </c>
      <c r="AA300">
        <f>0.61365*exp(17.502*BQ300/(240.97+BQ300))</f>
        <v>0</v>
      </c>
      <c r="AB300">
        <f>(X300-BJ300*(BO300+BP300)/1000)</f>
        <v>0</v>
      </c>
      <c r="AC300">
        <f>(-J300*44100)</f>
        <v>0</v>
      </c>
      <c r="AD300">
        <f>2*29.3*R300*0.92*(BQ300-W300)</f>
        <v>0</v>
      </c>
      <c r="AE300">
        <f>2*0.95*5.67E-8*(((BQ300+$B$7)+273)^4-(W300+273)^4)</f>
        <v>0</v>
      </c>
      <c r="AF300">
        <f>U300+AE300+AC300+AD300</f>
        <v>0</v>
      </c>
      <c r="AG300">
        <f>BN300*AU300*(BI300-BH300*(1000-AU300*BK300)/(1000-AU300*BJ300))/(100*BB300)</f>
        <v>0</v>
      </c>
      <c r="AH300">
        <f>1000*BN300*AU300*(BJ300-BK300)/(100*BB300*(1000-AU300*BJ300))</f>
        <v>0</v>
      </c>
      <c r="AI300">
        <f>(AJ300 - AK300 - BO300*1E3/(8.314*(BQ300+273.15)) * AM300/BN300 * AL300) * BN300/(100*BB300) * (1000 - BK300)/1000</f>
        <v>0</v>
      </c>
      <c r="AJ300">
        <v>1524.663730017976</v>
      </c>
      <c r="AK300">
        <v>1502.034303030302</v>
      </c>
      <c r="AL300">
        <v>3.403502145135367</v>
      </c>
      <c r="AM300">
        <v>63.74903472312772</v>
      </c>
      <c r="AN300">
        <f>(AP300 - AO300 + BO300*1E3/(8.314*(BQ300+273.15)) * AR300/BN300 * AQ300) * BN300/(100*BB300) * 1000/(1000 - AP300)</f>
        <v>0</v>
      </c>
      <c r="AO300">
        <v>9.096064679982048</v>
      </c>
      <c r="AP300">
        <v>9.371322909090901</v>
      </c>
      <c r="AQ300">
        <v>2.821967422890035E-05</v>
      </c>
      <c r="AR300">
        <v>101.983239414424</v>
      </c>
      <c r="AS300">
        <v>2</v>
      </c>
      <c r="AT300">
        <v>0</v>
      </c>
      <c r="AU300">
        <f>IF(AS300*$H$13&gt;=AW300,1.0,(AW300/(AW300-AS300*$H$13)))</f>
        <v>0</v>
      </c>
      <c r="AV300">
        <f>(AU300-1)*100</f>
        <v>0</v>
      </c>
      <c r="AW300">
        <f>MAX(0,($B$13+$C$13*BV300)/(1+$D$13*BV300)*BO300/(BQ300+273)*$E$13)</f>
        <v>0</v>
      </c>
      <c r="AX300">
        <f>$B$11*BW300+$C$11*BX300+$F$11*CI300*(1-CL300)</f>
        <v>0</v>
      </c>
      <c r="AY300">
        <f>AX300*AZ300</f>
        <v>0</v>
      </c>
      <c r="AZ300">
        <f>($B$11*$D$9+$C$11*$D$9+$F$11*((CV300+CN300)/MAX(CV300+CN300+CW300, 0.1)*$I$9+CW300/MAX(CV300+CN300+CW300, 0.1)*$J$9))/($B$11+$C$11+$F$11)</f>
        <v>0</v>
      </c>
      <c r="BA300">
        <f>($B$11*$K$9+$C$11*$K$9+$F$11*((CV300+CN300)/MAX(CV300+CN300+CW300, 0.1)*$P$9+CW300/MAX(CV300+CN300+CW300, 0.1)*$Q$9))/($B$11+$C$11+$F$11)</f>
        <v>0</v>
      </c>
      <c r="BB300">
        <v>1.91</v>
      </c>
      <c r="BC300">
        <v>0.5</v>
      </c>
      <c r="BD300" t="s">
        <v>355</v>
      </c>
      <c r="BE300">
        <v>2</v>
      </c>
      <c r="BF300" t="b">
        <v>1</v>
      </c>
      <c r="BG300">
        <v>1679510057.214286</v>
      </c>
      <c r="BH300">
        <v>1463.508928571429</v>
      </c>
      <c r="BI300">
        <v>1494.528214285714</v>
      </c>
      <c r="BJ300">
        <v>9.366513214285714</v>
      </c>
      <c r="BK300">
        <v>9.062071071428571</v>
      </c>
      <c r="BL300">
        <v>1457.494642857143</v>
      </c>
      <c r="BM300">
        <v>9.288632857142858</v>
      </c>
      <c r="BN300">
        <v>500.0733571428571</v>
      </c>
      <c r="BO300">
        <v>90.11423928571428</v>
      </c>
      <c r="BP300">
        <v>0.100017075</v>
      </c>
      <c r="BQ300">
        <v>18.97815714285714</v>
      </c>
      <c r="BR300">
        <v>20.00125714285715</v>
      </c>
      <c r="BS300">
        <v>999.9000000000002</v>
      </c>
      <c r="BT300">
        <v>0</v>
      </c>
      <c r="BU300">
        <v>0</v>
      </c>
      <c r="BV300">
        <v>10000.91857142857</v>
      </c>
      <c r="BW300">
        <v>0</v>
      </c>
      <c r="BX300">
        <v>9.352572857142858</v>
      </c>
      <c r="BY300">
        <v>-31.02029642857143</v>
      </c>
      <c r="BZ300">
        <v>1477.346071428572</v>
      </c>
      <c r="CA300">
        <v>1508.196071428571</v>
      </c>
      <c r="CB300">
        <v>0.3044418214285715</v>
      </c>
      <c r="CC300">
        <v>1494.528214285714</v>
      </c>
      <c r="CD300">
        <v>9.062071071428571</v>
      </c>
      <c r="CE300">
        <v>0.8440562500000001</v>
      </c>
      <c r="CF300">
        <v>0.8166216428571429</v>
      </c>
      <c r="CG300">
        <v>4.470632857142858</v>
      </c>
      <c r="CH300">
        <v>3.999522142857142</v>
      </c>
      <c r="CI300">
        <v>1999.992857142857</v>
      </c>
      <c r="CJ300">
        <v>0.9799969285714284</v>
      </c>
      <c r="CK300">
        <v>0.02000300714285714</v>
      </c>
      <c r="CL300">
        <v>0</v>
      </c>
      <c r="CM300">
        <v>2.060232142857143</v>
      </c>
      <c r="CN300">
        <v>0</v>
      </c>
      <c r="CO300">
        <v>3931.797500000001</v>
      </c>
      <c r="CP300">
        <v>17338.14642857142</v>
      </c>
      <c r="CQ300">
        <v>37.78985714285714</v>
      </c>
      <c r="CR300">
        <v>39.07999999999999</v>
      </c>
      <c r="CS300">
        <v>37.97735714285714</v>
      </c>
      <c r="CT300">
        <v>36.83</v>
      </c>
      <c r="CU300">
        <v>36.74310714285714</v>
      </c>
      <c r="CV300">
        <v>1959.983214285714</v>
      </c>
      <c r="CW300">
        <v>40.00928571428572</v>
      </c>
      <c r="CX300">
        <v>0</v>
      </c>
      <c r="CY300">
        <v>1679510094.9</v>
      </c>
      <c r="CZ300">
        <v>0</v>
      </c>
      <c r="DA300">
        <v>0</v>
      </c>
      <c r="DB300" t="s">
        <v>356</v>
      </c>
      <c r="DC300">
        <v>1679454360.5</v>
      </c>
      <c r="DD300">
        <v>1679454360.5</v>
      </c>
      <c r="DE300">
        <v>0</v>
      </c>
      <c r="DF300">
        <v>-0.152</v>
      </c>
      <c r="DG300">
        <v>-0.046</v>
      </c>
      <c r="DH300">
        <v>3.296</v>
      </c>
      <c r="DI300">
        <v>0.35</v>
      </c>
      <c r="DJ300">
        <v>420</v>
      </c>
      <c r="DK300">
        <v>24</v>
      </c>
      <c r="DL300">
        <v>0.27</v>
      </c>
      <c r="DM300">
        <v>0.09</v>
      </c>
      <c r="DN300">
        <v>-30.9778325</v>
      </c>
      <c r="DO300">
        <v>-0.3382367729830339</v>
      </c>
      <c r="DP300">
        <v>0.1388398040683939</v>
      </c>
      <c r="DQ300">
        <v>0</v>
      </c>
      <c r="DR300">
        <v>0.307315225</v>
      </c>
      <c r="DS300">
        <v>-0.1198728742964364</v>
      </c>
      <c r="DT300">
        <v>0.02051137048869175</v>
      </c>
      <c r="DU300">
        <v>0</v>
      </c>
      <c r="DV300">
        <v>0</v>
      </c>
      <c r="DW300">
        <v>2</v>
      </c>
      <c r="DX300" t="s">
        <v>397</v>
      </c>
      <c r="DY300">
        <v>2.98026</v>
      </c>
      <c r="DZ300">
        <v>2.72848</v>
      </c>
      <c r="EA300">
        <v>0.199348</v>
      </c>
      <c r="EB300">
        <v>0.2036</v>
      </c>
      <c r="EC300">
        <v>0.0540341</v>
      </c>
      <c r="ED300">
        <v>0.0533565</v>
      </c>
      <c r="EE300">
        <v>24046.2</v>
      </c>
      <c r="EF300">
        <v>23609.5</v>
      </c>
      <c r="EG300">
        <v>30559.5</v>
      </c>
      <c r="EH300">
        <v>29888.5</v>
      </c>
      <c r="EI300">
        <v>39911.3</v>
      </c>
      <c r="EJ300">
        <v>37274.3</v>
      </c>
      <c r="EK300">
        <v>46736.6</v>
      </c>
      <c r="EL300">
        <v>44443.8</v>
      </c>
      <c r="EM300">
        <v>1.88192</v>
      </c>
      <c r="EN300">
        <v>1.861</v>
      </c>
      <c r="EO300">
        <v>0.0505261</v>
      </c>
      <c r="EP300">
        <v>0</v>
      </c>
      <c r="EQ300">
        <v>19.1649</v>
      </c>
      <c r="ER300">
        <v>999.9</v>
      </c>
      <c r="ES300">
        <v>33.3</v>
      </c>
      <c r="ET300">
        <v>30.4</v>
      </c>
      <c r="EU300">
        <v>16.1093</v>
      </c>
      <c r="EV300">
        <v>63.7012</v>
      </c>
      <c r="EW300">
        <v>23.5377</v>
      </c>
      <c r="EX300">
        <v>1</v>
      </c>
      <c r="EY300">
        <v>-0.0625457</v>
      </c>
      <c r="EZ300">
        <v>5.00282</v>
      </c>
      <c r="FA300">
        <v>20.1347</v>
      </c>
      <c r="FB300">
        <v>5.22987</v>
      </c>
      <c r="FC300">
        <v>11.9733</v>
      </c>
      <c r="FD300">
        <v>4.97085</v>
      </c>
      <c r="FE300">
        <v>3.28965</v>
      </c>
      <c r="FF300">
        <v>9999</v>
      </c>
      <c r="FG300">
        <v>9999</v>
      </c>
      <c r="FH300">
        <v>9999</v>
      </c>
      <c r="FI300">
        <v>999.9</v>
      </c>
      <c r="FJ300">
        <v>4.97291</v>
      </c>
      <c r="FK300">
        <v>1.87713</v>
      </c>
      <c r="FL300">
        <v>1.87523</v>
      </c>
      <c r="FM300">
        <v>1.87805</v>
      </c>
      <c r="FN300">
        <v>1.8747</v>
      </c>
      <c r="FO300">
        <v>1.87836</v>
      </c>
      <c r="FP300">
        <v>1.87546</v>
      </c>
      <c r="FQ300">
        <v>1.8766</v>
      </c>
      <c r="FR300">
        <v>0</v>
      </c>
      <c r="FS300">
        <v>0</v>
      </c>
      <c r="FT300">
        <v>0</v>
      </c>
      <c r="FU300">
        <v>0</v>
      </c>
      <c r="FV300" t="s">
        <v>358</v>
      </c>
      <c r="FW300" t="s">
        <v>359</v>
      </c>
      <c r="FX300" t="s">
        <v>360</v>
      </c>
      <c r="FY300" t="s">
        <v>360</v>
      </c>
      <c r="FZ300" t="s">
        <v>360</v>
      </c>
      <c r="GA300" t="s">
        <v>360</v>
      </c>
      <c r="GB300">
        <v>0</v>
      </c>
      <c r="GC300">
        <v>100</v>
      </c>
      <c r="GD300">
        <v>100</v>
      </c>
      <c r="GE300">
        <v>6.07</v>
      </c>
      <c r="GF300">
        <v>0.078</v>
      </c>
      <c r="GG300">
        <v>1.972114183739502</v>
      </c>
      <c r="GH300">
        <v>0.004449671774874308</v>
      </c>
      <c r="GI300">
        <v>-1.829466635312074E-06</v>
      </c>
      <c r="GJ300">
        <v>4.661545964856727E-10</v>
      </c>
      <c r="GK300">
        <v>0.005649818396270764</v>
      </c>
      <c r="GL300">
        <v>0.003047750899037379</v>
      </c>
      <c r="GM300">
        <v>0.0005145890388989142</v>
      </c>
      <c r="GN300">
        <v>-5.930110997495773E-07</v>
      </c>
      <c r="GO300">
        <v>0</v>
      </c>
      <c r="GP300">
        <v>2134</v>
      </c>
      <c r="GQ300">
        <v>1</v>
      </c>
      <c r="GR300">
        <v>23</v>
      </c>
      <c r="GS300">
        <v>928.4</v>
      </c>
      <c r="GT300">
        <v>928.4</v>
      </c>
      <c r="GU300">
        <v>3.10181</v>
      </c>
      <c r="GV300">
        <v>2.53174</v>
      </c>
      <c r="GW300">
        <v>1.39893</v>
      </c>
      <c r="GX300">
        <v>2.33887</v>
      </c>
      <c r="GY300">
        <v>1.44897</v>
      </c>
      <c r="GZ300">
        <v>2.46338</v>
      </c>
      <c r="HA300">
        <v>36.5051</v>
      </c>
      <c r="HB300">
        <v>24.0175</v>
      </c>
      <c r="HC300">
        <v>18</v>
      </c>
      <c r="HD300">
        <v>490.146</v>
      </c>
      <c r="HE300">
        <v>448.316</v>
      </c>
      <c r="HF300">
        <v>13.5727</v>
      </c>
      <c r="HG300">
        <v>25.9904</v>
      </c>
      <c r="HH300">
        <v>30.0001</v>
      </c>
      <c r="HI300">
        <v>25.8813</v>
      </c>
      <c r="HJ300">
        <v>25.9622</v>
      </c>
      <c r="HK300">
        <v>62.0936</v>
      </c>
      <c r="HL300">
        <v>39.9411</v>
      </c>
      <c r="HM300">
        <v>42.4797</v>
      </c>
      <c r="HN300">
        <v>13.5726</v>
      </c>
      <c r="HO300">
        <v>1537.52</v>
      </c>
      <c r="HP300">
        <v>9.12232</v>
      </c>
      <c r="HQ300">
        <v>101.012</v>
      </c>
      <c r="HR300">
        <v>102.199</v>
      </c>
    </row>
    <row r="301" spans="1:226">
      <c r="A301">
        <v>285</v>
      </c>
      <c r="B301">
        <v>1679510070</v>
      </c>
      <c r="C301">
        <v>4813.900000095367</v>
      </c>
      <c r="D301" t="s">
        <v>930</v>
      </c>
      <c r="E301" t="s">
        <v>931</v>
      </c>
      <c r="F301">
        <v>5</v>
      </c>
      <c r="G301" t="s">
        <v>353</v>
      </c>
      <c r="H301" t="s">
        <v>747</v>
      </c>
      <c r="I301">
        <v>1679510062.5</v>
      </c>
      <c r="J301">
        <f>(K301)/1000</f>
        <v>0</v>
      </c>
      <c r="K301">
        <f>IF(BF301, AN301, AH301)</f>
        <v>0</v>
      </c>
      <c r="L301">
        <f>IF(BF301, AI301, AG301)</f>
        <v>0</v>
      </c>
      <c r="M301">
        <f>BH301 - IF(AU301&gt;1, L301*BB301*100.0/(AW301*BV301), 0)</f>
        <v>0</v>
      </c>
      <c r="N301">
        <f>((T301-J301/2)*M301-L301)/(T301+J301/2)</f>
        <v>0</v>
      </c>
      <c r="O301">
        <f>N301*(BO301+BP301)/1000.0</f>
        <v>0</v>
      </c>
      <c r="P301">
        <f>(BH301 - IF(AU301&gt;1, L301*BB301*100.0/(AW301*BV301), 0))*(BO301+BP301)/1000.0</f>
        <v>0</v>
      </c>
      <c r="Q301">
        <f>2.0/((1/S301-1/R301)+SIGN(S301)*SQRT((1/S301-1/R301)*(1/S301-1/R301) + 4*BC301/((BC301+1)*(BC301+1))*(2*1/S301*1/R301-1/R301*1/R301)))</f>
        <v>0</v>
      </c>
      <c r="R301">
        <f>IF(LEFT(BD301,1)&lt;&gt;"0",IF(LEFT(BD301,1)="1",3.0,BE301),$D$5+$E$5*(BV301*BO301/($K$5*1000))+$F$5*(BV301*BO301/($K$5*1000))*MAX(MIN(BB301,$J$5),$I$5)*MAX(MIN(BB301,$J$5),$I$5)+$G$5*MAX(MIN(BB301,$J$5),$I$5)*(BV301*BO301/($K$5*1000))+$H$5*(BV301*BO301/($K$5*1000))*(BV301*BO301/($K$5*1000)))</f>
        <v>0</v>
      </c>
      <c r="S301">
        <f>J301*(1000-(1000*0.61365*exp(17.502*W301/(240.97+W301))/(BO301+BP301)+BJ301)/2)/(1000*0.61365*exp(17.502*W301/(240.97+W301))/(BO301+BP301)-BJ301)</f>
        <v>0</v>
      </c>
      <c r="T301">
        <f>1/((BC301+1)/(Q301/1.6)+1/(R301/1.37)) + BC301/((BC301+1)/(Q301/1.6) + BC301/(R301/1.37))</f>
        <v>0</v>
      </c>
      <c r="U301">
        <f>(AX301*BA301)</f>
        <v>0</v>
      </c>
      <c r="V301">
        <f>(BQ301+(U301+2*0.95*5.67E-8*(((BQ301+$B$7)+273)^4-(BQ301+273)^4)-44100*J301)/(1.84*29.3*R301+8*0.95*5.67E-8*(BQ301+273)^3))</f>
        <v>0</v>
      </c>
      <c r="W301">
        <f>($C$7*BR301+$D$7*BS301+$E$7*V301)</f>
        <v>0</v>
      </c>
      <c r="X301">
        <f>0.61365*exp(17.502*W301/(240.97+W301))</f>
        <v>0</v>
      </c>
      <c r="Y301">
        <f>(Z301/AA301*100)</f>
        <v>0</v>
      </c>
      <c r="Z301">
        <f>BJ301*(BO301+BP301)/1000</f>
        <v>0</v>
      </c>
      <c r="AA301">
        <f>0.61365*exp(17.502*BQ301/(240.97+BQ301))</f>
        <v>0</v>
      </c>
      <c r="AB301">
        <f>(X301-BJ301*(BO301+BP301)/1000)</f>
        <v>0</v>
      </c>
      <c r="AC301">
        <f>(-J301*44100)</f>
        <v>0</v>
      </c>
      <c r="AD301">
        <f>2*29.3*R301*0.92*(BQ301-W301)</f>
        <v>0</v>
      </c>
      <c r="AE301">
        <f>2*0.95*5.67E-8*(((BQ301+$B$7)+273)^4-(W301+273)^4)</f>
        <v>0</v>
      </c>
      <c r="AF301">
        <f>U301+AE301+AC301+AD301</f>
        <v>0</v>
      </c>
      <c r="AG301">
        <f>BN301*AU301*(BI301-BH301*(1000-AU301*BK301)/(1000-AU301*BJ301))/(100*BB301)</f>
        <v>0</v>
      </c>
      <c r="AH301">
        <f>1000*BN301*AU301*(BJ301-BK301)/(100*BB301*(1000-AU301*BJ301))</f>
        <v>0</v>
      </c>
      <c r="AI301">
        <f>(AJ301 - AK301 - BO301*1E3/(8.314*(BQ301+273.15)) * AM301/BN301 * AL301) * BN301/(100*BB301) * (1000 - BK301)/1000</f>
        <v>0</v>
      </c>
      <c r="AJ301">
        <v>1541.593660493684</v>
      </c>
      <c r="AK301">
        <v>1518.788303030303</v>
      </c>
      <c r="AL301">
        <v>3.377919844171744</v>
      </c>
      <c r="AM301">
        <v>63.74903472312772</v>
      </c>
      <c r="AN301">
        <f>(AP301 - AO301 + BO301*1E3/(8.314*(BQ301+273.15)) * AR301/BN301 * AQ301) * BN301/(100*BB301) * 1000/(1000 - AP301)</f>
        <v>0</v>
      </c>
      <c r="AO301">
        <v>9.08409428710638</v>
      </c>
      <c r="AP301">
        <v>9.377755030303026</v>
      </c>
      <c r="AQ301">
        <v>9.592242840538957E-06</v>
      </c>
      <c r="AR301">
        <v>101.983239414424</v>
      </c>
      <c r="AS301">
        <v>2</v>
      </c>
      <c r="AT301">
        <v>0</v>
      </c>
      <c r="AU301">
        <f>IF(AS301*$H$13&gt;=AW301,1.0,(AW301/(AW301-AS301*$H$13)))</f>
        <v>0</v>
      </c>
      <c r="AV301">
        <f>(AU301-1)*100</f>
        <v>0</v>
      </c>
      <c r="AW301">
        <f>MAX(0,($B$13+$C$13*BV301)/(1+$D$13*BV301)*BO301/(BQ301+273)*$E$13)</f>
        <v>0</v>
      </c>
      <c r="AX301">
        <f>$B$11*BW301+$C$11*BX301+$F$11*CI301*(1-CL301)</f>
        <v>0</v>
      </c>
      <c r="AY301">
        <f>AX301*AZ301</f>
        <v>0</v>
      </c>
      <c r="AZ301">
        <f>($B$11*$D$9+$C$11*$D$9+$F$11*((CV301+CN301)/MAX(CV301+CN301+CW301, 0.1)*$I$9+CW301/MAX(CV301+CN301+CW301, 0.1)*$J$9))/($B$11+$C$11+$F$11)</f>
        <v>0</v>
      </c>
      <c r="BA301">
        <f>($B$11*$K$9+$C$11*$K$9+$F$11*((CV301+CN301)/MAX(CV301+CN301+CW301, 0.1)*$P$9+CW301/MAX(CV301+CN301+CW301, 0.1)*$Q$9))/($B$11+$C$11+$F$11)</f>
        <v>0</v>
      </c>
      <c r="BB301">
        <v>1.91</v>
      </c>
      <c r="BC301">
        <v>0.5</v>
      </c>
      <c r="BD301" t="s">
        <v>355</v>
      </c>
      <c r="BE301">
        <v>2</v>
      </c>
      <c r="BF301" t="b">
        <v>1</v>
      </c>
      <c r="BG301">
        <v>1679510062.5</v>
      </c>
      <c r="BH301">
        <v>1481.175185185185</v>
      </c>
      <c r="BI301">
        <v>1512.205555555555</v>
      </c>
      <c r="BJ301">
        <v>9.367582592592592</v>
      </c>
      <c r="BK301">
        <v>9.073226666666667</v>
      </c>
      <c r="BL301">
        <v>1475.124074074074</v>
      </c>
      <c r="BM301">
        <v>9.289689259259259</v>
      </c>
      <c r="BN301">
        <v>500.0713703703703</v>
      </c>
      <c r="BO301">
        <v>90.11358518518519</v>
      </c>
      <c r="BP301">
        <v>0.0999928851851852</v>
      </c>
      <c r="BQ301">
        <v>18.97712222222222</v>
      </c>
      <c r="BR301">
        <v>20.00008148148148</v>
      </c>
      <c r="BS301">
        <v>999.9000000000001</v>
      </c>
      <c r="BT301">
        <v>0</v>
      </c>
      <c r="BU301">
        <v>0</v>
      </c>
      <c r="BV301">
        <v>10005.5137037037</v>
      </c>
      <c r="BW301">
        <v>0</v>
      </c>
      <c r="BX301">
        <v>9.352965185185186</v>
      </c>
      <c r="BY301">
        <v>-31.03155555555556</v>
      </c>
      <c r="BZ301">
        <v>1495.181111111111</v>
      </c>
      <c r="CA301">
        <v>1526.052592592592</v>
      </c>
      <c r="CB301">
        <v>0.2943555185185185</v>
      </c>
      <c r="CC301">
        <v>1512.205555555555</v>
      </c>
      <c r="CD301">
        <v>9.073226666666667</v>
      </c>
      <c r="CE301">
        <v>0.8441464444444444</v>
      </c>
      <c r="CF301">
        <v>0.8176209259259259</v>
      </c>
      <c r="CG301">
        <v>4.472158148148147</v>
      </c>
      <c r="CH301">
        <v>4.016924074074074</v>
      </c>
      <c r="CI301">
        <v>2000.005555555555</v>
      </c>
      <c r="CJ301">
        <v>0.9799968888888887</v>
      </c>
      <c r="CK301">
        <v>0.02000304814814815</v>
      </c>
      <c r="CL301">
        <v>0</v>
      </c>
      <c r="CM301">
        <v>2.010003703703704</v>
      </c>
      <c r="CN301">
        <v>0</v>
      </c>
      <c r="CO301">
        <v>3931.865185185185</v>
      </c>
      <c r="CP301">
        <v>17338.25925925926</v>
      </c>
      <c r="CQ301">
        <v>37.708</v>
      </c>
      <c r="CR301">
        <v>39.07137037037037</v>
      </c>
      <c r="CS301">
        <v>37.94651851851851</v>
      </c>
      <c r="CT301">
        <v>36.81914814814814</v>
      </c>
      <c r="CU301">
        <v>36.71496296296296</v>
      </c>
      <c r="CV301">
        <v>1959.995555555556</v>
      </c>
      <c r="CW301">
        <v>40.01</v>
      </c>
      <c r="CX301">
        <v>0</v>
      </c>
      <c r="CY301">
        <v>1679510100.3</v>
      </c>
      <c r="CZ301">
        <v>0</v>
      </c>
      <c r="DA301">
        <v>0</v>
      </c>
      <c r="DB301" t="s">
        <v>356</v>
      </c>
      <c r="DC301">
        <v>1679454360.5</v>
      </c>
      <c r="DD301">
        <v>1679454360.5</v>
      </c>
      <c r="DE301">
        <v>0</v>
      </c>
      <c r="DF301">
        <v>-0.152</v>
      </c>
      <c r="DG301">
        <v>-0.046</v>
      </c>
      <c r="DH301">
        <v>3.296</v>
      </c>
      <c r="DI301">
        <v>0.35</v>
      </c>
      <c r="DJ301">
        <v>420</v>
      </c>
      <c r="DK301">
        <v>24</v>
      </c>
      <c r="DL301">
        <v>0.27</v>
      </c>
      <c r="DM301">
        <v>0.09</v>
      </c>
      <c r="DN301">
        <v>-31.027965</v>
      </c>
      <c r="DO301">
        <v>0.0903669793622011</v>
      </c>
      <c r="DP301">
        <v>0.1186508523989609</v>
      </c>
      <c r="DQ301">
        <v>1</v>
      </c>
      <c r="DR301">
        <v>0.30148865</v>
      </c>
      <c r="DS301">
        <v>-0.1548520750469053</v>
      </c>
      <c r="DT301">
        <v>0.02186785567053843</v>
      </c>
      <c r="DU301">
        <v>0</v>
      </c>
      <c r="DV301">
        <v>1</v>
      </c>
      <c r="DW301">
        <v>2</v>
      </c>
      <c r="DX301" t="s">
        <v>357</v>
      </c>
      <c r="DY301">
        <v>2.98039</v>
      </c>
      <c r="DZ301">
        <v>2.72846</v>
      </c>
      <c r="EA301">
        <v>0.20067</v>
      </c>
      <c r="EB301">
        <v>0.20492</v>
      </c>
      <c r="EC301">
        <v>0.0540599</v>
      </c>
      <c r="ED301">
        <v>0.0533252</v>
      </c>
      <c r="EE301">
        <v>24006.1</v>
      </c>
      <c r="EF301">
        <v>23569.9</v>
      </c>
      <c r="EG301">
        <v>30558.9</v>
      </c>
      <c r="EH301">
        <v>29887.9</v>
      </c>
      <c r="EI301">
        <v>39909.8</v>
      </c>
      <c r="EJ301">
        <v>37275.2</v>
      </c>
      <c r="EK301">
        <v>46736</v>
      </c>
      <c r="EL301">
        <v>44443.2</v>
      </c>
      <c r="EM301">
        <v>1.8818</v>
      </c>
      <c r="EN301">
        <v>1.8615</v>
      </c>
      <c r="EO301">
        <v>0.0500046</v>
      </c>
      <c r="EP301">
        <v>0</v>
      </c>
      <c r="EQ301">
        <v>19.167</v>
      </c>
      <c r="ER301">
        <v>999.9</v>
      </c>
      <c r="ES301">
        <v>33.3</v>
      </c>
      <c r="ET301">
        <v>30.4</v>
      </c>
      <c r="EU301">
        <v>16.1101</v>
      </c>
      <c r="EV301">
        <v>63.6812</v>
      </c>
      <c r="EW301">
        <v>23.2372</v>
      </c>
      <c r="EX301">
        <v>1</v>
      </c>
      <c r="EY301">
        <v>-0.0625381</v>
      </c>
      <c r="EZ301">
        <v>5.00368</v>
      </c>
      <c r="FA301">
        <v>20.1347</v>
      </c>
      <c r="FB301">
        <v>5.23002</v>
      </c>
      <c r="FC301">
        <v>11.9721</v>
      </c>
      <c r="FD301">
        <v>4.9704</v>
      </c>
      <c r="FE301">
        <v>3.28948</v>
      </c>
      <c r="FF301">
        <v>9999</v>
      </c>
      <c r="FG301">
        <v>9999</v>
      </c>
      <c r="FH301">
        <v>9999</v>
      </c>
      <c r="FI301">
        <v>999.9</v>
      </c>
      <c r="FJ301">
        <v>4.97291</v>
      </c>
      <c r="FK301">
        <v>1.87712</v>
      </c>
      <c r="FL301">
        <v>1.87521</v>
      </c>
      <c r="FM301">
        <v>1.87805</v>
      </c>
      <c r="FN301">
        <v>1.87471</v>
      </c>
      <c r="FO301">
        <v>1.87838</v>
      </c>
      <c r="FP301">
        <v>1.87546</v>
      </c>
      <c r="FQ301">
        <v>1.87661</v>
      </c>
      <c r="FR301">
        <v>0</v>
      </c>
      <c r="FS301">
        <v>0</v>
      </c>
      <c r="FT301">
        <v>0</v>
      </c>
      <c r="FU301">
        <v>0</v>
      </c>
      <c r="FV301" t="s">
        <v>358</v>
      </c>
      <c r="FW301" t="s">
        <v>359</v>
      </c>
      <c r="FX301" t="s">
        <v>360</v>
      </c>
      <c r="FY301" t="s">
        <v>360</v>
      </c>
      <c r="FZ301" t="s">
        <v>360</v>
      </c>
      <c r="GA301" t="s">
        <v>360</v>
      </c>
      <c r="GB301">
        <v>0</v>
      </c>
      <c r="GC301">
        <v>100</v>
      </c>
      <c r="GD301">
        <v>100</v>
      </c>
      <c r="GE301">
        <v>6.11</v>
      </c>
      <c r="GF301">
        <v>0.078</v>
      </c>
      <c r="GG301">
        <v>1.972114183739502</v>
      </c>
      <c r="GH301">
        <v>0.004449671774874308</v>
      </c>
      <c r="GI301">
        <v>-1.829466635312074E-06</v>
      </c>
      <c r="GJ301">
        <v>4.661545964856727E-10</v>
      </c>
      <c r="GK301">
        <v>0.005649818396270764</v>
      </c>
      <c r="GL301">
        <v>0.003047750899037379</v>
      </c>
      <c r="GM301">
        <v>0.0005145890388989142</v>
      </c>
      <c r="GN301">
        <v>-5.930110997495773E-07</v>
      </c>
      <c r="GO301">
        <v>0</v>
      </c>
      <c r="GP301">
        <v>2134</v>
      </c>
      <c r="GQ301">
        <v>1</v>
      </c>
      <c r="GR301">
        <v>23</v>
      </c>
      <c r="GS301">
        <v>928.5</v>
      </c>
      <c r="GT301">
        <v>928.5</v>
      </c>
      <c r="GU301">
        <v>3.125</v>
      </c>
      <c r="GV301">
        <v>2.51831</v>
      </c>
      <c r="GW301">
        <v>1.39893</v>
      </c>
      <c r="GX301">
        <v>2.33765</v>
      </c>
      <c r="GY301">
        <v>1.44897</v>
      </c>
      <c r="GZ301">
        <v>2.47559</v>
      </c>
      <c r="HA301">
        <v>36.5051</v>
      </c>
      <c r="HB301">
        <v>24.0262</v>
      </c>
      <c r="HC301">
        <v>18</v>
      </c>
      <c r="HD301">
        <v>490.078</v>
      </c>
      <c r="HE301">
        <v>448.623</v>
      </c>
      <c r="HF301">
        <v>13.5732</v>
      </c>
      <c r="HG301">
        <v>25.9888</v>
      </c>
      <c r="HH301">
        <v>30.0001</v>
      </c>
      <c r="HI301">
        <v>25.8813</v>
      </c>
      <c r="HJ301">
        <v>25.9618</v>
      </c>
      <c r="HK301">
        <v>62.6591</v>
      </c>
      <c r="HL301">
        <v>39.9411</v>
      </c>
      <c r="HM301">
        <v>42.4797</v>
      </c>
      <c r="HN301">
        <v>13.5728</v>
      </c>
      <c r="HO301">
        <v>1557.56</v>
      </c>
      <c r="HP301">
        <v>9.12232</v>
      </c>
      <c r="HQ301">
        <v>101.01</v>
      </c>
      <c r="HR301">
        <v>102.198</v>
      </c>
    </row>
    <row r="302" spans="1:226">
      <c r="A302">
        <v>286</v>
      </c>
      <c r="B302">
        <v>1679510075</v>
      </c>
      <c r="C302">
        <v>4818.900000095367</v>
      </c>
      <c r="D302" t="s">
        <v>932</v>
      </c>
      <c r="E302" t="s">
        <v>933</v>
      </c>
      <c r="F302">
        <v>5</v>
      </c>
      <c r="G302" t="s">
        <v>353</v>
      </c>
      <c r="H302" t="s">
        <v>747</v>
      </c>
      <c r="I302">
        <v>1679510067.214286</v>
      </c>
      <c r="J302">
        <f>(K302)/1000</f>
        <v>0</v>
      </c>
      <c r="K302">
        <f>IF(BF302, AN302, AH302)</f>
        <v>0</v>
      </c>
      <c r="L302">
        <f>IF(BF302, AI302, AG302)</f>
        <v>0</v>
      </c>
      <c r="M302">
        <f>BH302 - IF(AU302&gt;1, L302*BB302*100.0/(AW302*BV302), 0)</f>
        <v>0</v>
      </c>
      <c r="N302">
        <f>((T302-J302/2)*M302-L302)/(T302+J302/2)</f>
        <v>0</v>
      </c>
      <c r="O302">
        <f>N302*(BO302+BP302)/1000.0</f>
        <v>0</v>
      </c>
      <c r="P302">
        <f>(BH302 - IF(AU302&gt;1, L302*BB302*100.0/(AW302*BV302), 0))*(BO302+BP302)/1000.0</f>
        <v>0</v>
      </c>
      <c r="Q302">
        <f>2.0/((1/S302-1/R302)+SIGN(S302)*SQRT((1/S302-1/R302)*(1/S302-1/R302) + 4*BC302/((BC302+1)*(BC302+1))*(2*1/S302*1/R302-1/R302*1/R302)))</f>
        <v>0</v>
      </c>
      <c r="R302">
        <f>IF(LEFT(BD302,1)&lt;&gt;"0",IF(LEFT(BD302,1)="1",3.0,BE302),$D$5+$E$5*(BV302*BO302/($K$5*1000))+$F$5*(BV302*BO302/($K$5*1000))*MAX(MIN(BB302,$J$5),$I$5)*MAX(MIN(BB302,$J$5),$I$5)+$G$5*MAX(MIN(BB302,$J$5),$I$5)*(BV302*BO302/($K$5*1000))+$H$5*(BV302*BO302/($K$5*1000))*(BV302*BO302/($K$5*1000)))</f>
        <v>0</v>
      </c>
      <c r="S302">
        <f>J302*(1000-(1000*0.61365*exp(17.502*W302/(240.97+W302))/(BO302+BP302)+BJ302)/2)/(1000*0.61365*exp(17.502*W302/(240.97+W302))/(BO302+BP302)-BJ302)</f>
        <v>0</v>
      </c>
      <c r="T302">
        <f>1/((BC302+1)/(Q302/1.6)+1/(R302/1.37)) + BC302/((BC302+1)/(Q302/1.6) + BC302/(R302/1.37))</f>
        <v>0</v>
      </c>
      <c r="U302">
        <f>(AX302*BA302)</f>
        <v>0</v>
      </c>
      <c r="V302">
        <f>(BQ302+(U302+2*0.95*5.67E-8*(((BQ302+$B$7)+273)^4-(BQ302+273)^4)-44100*J302)/(1.84*29.3*R302+8*0.95*5.67E-8*(BQ302+273)^3))</f>
        <v>0</v>
      </c>
      <c r="W302">
        <f>($C$7*BR302+$D$7*BS302+$E$7*V302)</f>
        <v>0</v>
      </c>
      <c r="X302">
        <f>0.61365*exp(17.502*W302/(240.97+W302))</f>
        <v>0</v>
      </c>
      <c r="Y302">
        <f>(Z302/AA302*100)</f>
        <v>0</v>
      </c>
      <c r="Z302">
        <f>BJ302*(BO302+BP302)/1000</f>
        <v>0</v>
      </c>
      <c r="AA302">
        <f>0.61365*exp(17.502*BQ302/(240.97+BQ302))</f>
        <v>0</v>
      </c>
      <c r="AB302">
        <f>(X302-BJ302*(BO302+BP302)/1000)</f>
        <v>0</v>
      </c>
      <c r="AC302">
        <f>(-J302*44100)</f>
        <v>0</v>
      </c>
      <c r="AD302">
        <f>2*29.3*R302*0.92*(BQ302-W302)</f>
        <v>0</v>
      </c>
      <c r="AE302">
        <f>2*0.95*5.67E-8*(((BQ302+$B$7)+273)^4-(W302+273)^4)</f>
        <v>0</v>
      </c>
      <c r="AF302">
        <f>U302+AE302+AC302+AD302</f>
        <v>0</v>
      </c>
      <c r="AG302">
        <f>BN302*AU302*(BI302-BH302*(1000-AU302*BK302)/(1000-AU302*BJ302))/(100*BB302)</f>
        <v>0</v>
      </c>
      <c r="AH302">
        <f>1000*BN302*AU302*(BJ302-BK302)/(100*BB302*(1000-AU302*BJ302))</f>
        <v>0</v>
      </c>
      <c r="AI302">
        <f>(AJ302 - AK302 - BO302*1E3/(8.314*(BQ302+273.15)) * AM302/BN302 * AL302) * BN302/(100*BB302) * (1000 - BK302)/1000</f>
        <v>0</v>
      </c>
      <c r="AJ302">
        <v>1558.530879630461</v>
      </c>
      <c r="AK302">
        <v>1535.626666666666</v>
      </c>
      <c r="AL302">
        <v>3.362014749196632</v>
      </c>
      <c r="AM302">
        <v>63.74903472312772</v>
      </c>
      <c r="AN302">
        <f>(AP302 - AO302 + BO302*1E3/(8.314*(BQ302+273.15)) * AR302/BN302 * AQ302) * BN302/(100*BB302) * 1000/(1000 - AP302)</f>
        <v>0</v>
      </c>
      <c r="AO302">
        <v>9.085797638790563</v>
      </c>
      <c r="AP302">
        <v>9.378639878787878</v>
      </c>
      <c r="AQ302">
        <v>1.326062845583261E-06</v>
      </c>
      <c r="AR302">
        <v>101.983239414424</v>
      </c>
      <c r="AS302">
        <v>2</v>
      </c>
      <c r="AT302">
        <v>0</v>
      </c>
      <c r="AU302">
        <f>IF(AS302*$H$13&gt;=AW302,1.0,(AW302/(AW302-AS302*$H$13)))</f>
        <v>0</v>
      </c>
      <c r="AV302">
        <f>(AU302-1)*100</f>
        <v>0</v>
      </c>
      <c r="AW302">
        <f>MAX(0,($B$13+$C$13*BV302)/(1+$D$13*BV302)*BO302/(BQ302+273)*$E$13)</f>
        <v>0</v>
      </c>
      <c r="AX302">
        <f>$B$11*BW302+$C$11*BX302+$F$11*CI302*(1-CL302)</f>
        <v>0</v>
      </c>
      <c r="AY302">
        <f>AX302*AZ302</f>
        <v>0</v>
      </c>
      <c r="AZ302">
        <f>($B$11*$D$9+$C$11*$D$9+$F$11*((CV302+CN302)/MAX(CV302+CN302+CW302, 0.1)*$I$9+CW302/MAX(CV302+CN302+CW302, 0.1)*$J$9))/($B$11+$C$11+$F$11)</f>
        <v>0</v>
      </c>
      <c r="BA302">
        <f>($B$11*$K$9+$C$11*$K$9+$F$11*((CV302+CN302)/MAX(CV302+CN302+CW302, 0.1)*$P$9+CW302/MAX(CV302+CN302+CW302, 0.1)*$Q$9))/($B$11+$C$11+$F$11)</f>
        <v>0</v>
      </c>
      <c r="BB302">
        <v>1.91</v>
      </c>
      <c r="BC302">
        <v>0.5</v>
      </c>
      <c r="BD302" t="s">
        <v>355</v>
      </c>
      <c r="BE302">
        <v>2</v>
      </c>
      <c r="BF302" t="b">
        <v>1</v>
      </c>
      <c r="BG302">
        <v>1679510067.214286</v>
      </c>
      <c r="BH302">
        <v>1496.909642857143</v>
      </c>
      <c r="BI302">
        <v>1527.930714285714</v>
      </c>
      <c r="BJ302">
        <v>9.372429642857142</v>
      </c>
      <c r="BK302">
        <v>9.086817499999999</v>
      </c>
      <c r="BL302">
        <v>1490.825357142857</v>
      </c>
      <c r="BM302">
        <v>9.294476428571429</v>
      </c>
      <c r="BN302">
        <v>500.0741071428571</v>
      </c>
      <c r="BO302">
        <v>90.11359285714286</v>
      </c>
      <c r="BP302">
        <v>0.1000915678571429</v>
      </c>
      <c r="BQ302">
        <v>18.975275</v>
      </c>
      <c r="BR302">
        <v>19.99742857142857</v>
      </c>
      <c r="BS302">
        <v>999.9000000000002</v>
      </c>
      <c r="BT302">
        <v>0</v>
      </c>
      <c r="BU302">
        <v>0</v>
      </c>
      <c r="BV302">
        <v>10001.62928571429</v>
      </c>
      <c r="BW302">
        <v>0</v>
      </c>
      <c r="BX302">
        <v>9.350605357142857</v>
      </c>
      <c r="BY302">
        <v>-31.02145714285714</v>
      </c>
      <c r="BZ302">
        <v>1511.071785714286</v>
      </c>
      <c r="CA302">
        <v>1541.941785714286</v>
      </c>
      <c r="CB302">
        <v>0.2856119285714286</v>
      </c>
      <c r="CC302">
        <v>1527.930714285714</v>
      </c>
      <c r="CD302">
        <v>9.086817499999999</v>
      </c>
      <c r="CE302">
        <v>0.8445832142857144</v>
      </c>
      <c r="CF302">
        <v>0.8188456428571429</v>
      </c>
      <c r="CG302">
        <v>4.479548928571428</v>
      </c>
      <c r="CH302">
        <v>4.038265</v>
      </c>
      <c r="CI302">
        <v>2000</v>
      </c>
      <c r="CJ302">
        <v>0.9799969285714284</v>
      </c>
      <c r="CK302">
        <v>0.02000300714285714</v>
      </c>
      <c r="CL302">
        <v>0</v>
      </c>
      <c r="CM302">
        <v>2.071403571428572</v>
      </c>
      <c r="CN302">
        <v>0</v>
      </c>
      <c r="CO302">
        <v>3931.771785714286</v>
      </c>
      <c r="CP302">
        <v>17338.20357142857</v>
      </c>
      <c r="CQ302">
        <v>37.64035714285713</v>
      </c>
      <c r="CR302">
        <v>39.04660714285713</v>
      </c>
      <c r="CS302">
        <v>37.93282142857142</v>
      </c>
      <c r="CT302">
        <v>36.82117857142857</v>
      </c>
      <c r="CU302">
        <v>36.70717857142857</v>
      </c>
      <c r="CV302">
        <v>1959.99</v>
      </c>
      <c r="CW302">
        <v>40.01</v>
      </c>
      <c r="CX302">
        <v>0</v>
      </c>
      <c r="CY302">
        <v>1679510105.1</v>
      </c>
      <c r="CZ302">
        <v>0</v>
      </c>
      <c r="DA302">
        <v>0</v>
      </c>
      <c r="DB302" t="s">
        <v>356</v>
      </c>
      <c r="DC302">
        <v>1679454360.5</v>
      </c>
      <c r="DD302">
        <v>1679454360.5</v>
      </c>
      <c r="DE302">
        <v>0</v>
      </c>
      <c r="DF302">
        <v>-0.152</v>
      </c>
      <c r="DG302">
        <v>-0.046</v>
      </c>
      <c r="DH302">
        <v>3.296</v>
      </c>
      <c r="DI302">
        <v>0.35</v>
      </c>
      <c r="DJ302">
        <v>420</v>
      </c>
      <c r="DK302">
        <v>24</v>
      </c>
      <c r="DL302">
        <v>0.27</v>
      </c>
      <c r="DM302">
        <v>0.09</v>
      </c>
      <c r="DN302">
        <v>-31.04179756097561</v>
      </c>
      <c r="DO302">
        <v>0.05241533101040374</v>
      </c>
      <c r="DP302">
        <v>0.1179783351087258</v>
      </c>
      <c r="DQ302">
        <v>1</v>
      </c>
      <c r="DR302">
        <v>0.2952862195121951</v>
      </c>
      <c r="DS302">
        <v>-0.09522618815330977</v>
      </c>
      <c r="DT302">
        <v>0.01933687661553688</v>
      </c>
      <c r="DU302">
        <v>1</v>
      </c>
      <c r="DV302">
        <v>2</v>
      </c>
      <c r="DW302">
        <v>2</v>
      </c>
      <c r="DX302" t="s">
        <v>438</v>
      </c>
      <c r="DY302">
        <v>2.98016</v>
      </c>
      <c r="DZ302">
        <v>2.72844</v>
      </c>
      <c r="EA302">
        <v>0.201986</v>
      </c>
      <c r="EB302">
        <v>0.20622</v>
      </c>
      <c r="EC302">
        <v>0.0540613</v>
      </c>
      <c r="ED302">
        <v>0.0533377</v>
      </c>
      <c r="EE302">
        <v>23966.5</v>
      </c>
      <c r="EF302">
        <v>23531.7</v>
      </c>
      <c r="EG302">
        <v>30558.8</v>
      </c>
      <c r="EH302">
        <v>29888.4</v>
      </c>
      <c r="EI302">
        <v>39909.5</v>
      </c>
      <c r="EJ302">
        <v>37275.2</v>
      </c>
      <c r="EK302">
        <v>46735.6</v>
      </c>
      <c r="EL302">
        <v>44443.6</v>
      </c>
      <c r="EM302">
        <v>1.88195</v>
      </c>
      <c r="EN302">
        <v>1.86175</v>
      </c>
      <c r="EO302">
        <v>0.0492111</v>
      </c>
      <c r="EP302">
        <v>0</v>
      </c>
      <c r="EQ302">
        <v>19.169</v>
      </c>
      <c r="ER302">
        <v>999.9</v>
      </c>
      <c r="ES302">
        <v>33.2</v>
      </c>
      <c r="ET302">
        <v>30.4</v>
      </c>
      <c r="EU302">
        <v>16.0617</v>
      </c>
      <c r="EV302">
        <v>63.7512</v>
      </c>
      <c r="EW302">
        <v>23.5016</v>
      </c>
      <c r="EX302">
        <v>1</v>
      </c>
      <c r="EY302">
        <v>-0.0624898</v>
      </c>
      <c r="EZ302">
        <v>5.00805</v>
      </c>
      <c r="FA302">
        <v>20.1349</v>
      </c>
      <c r="FB302">
        <v>5.22957</v>
      </c>
      <c r="FC302">
        <v>11.9727</v>
      </c>
      <c r="FD302">
        <v>4.9707</v>
      </c>
      <c r="FE302">
        <v>3.2895</v>
      </c>
      <c r="FF302">
        <v>9999</v>
      </c>
      <c r="FG302">
        <v>9999</v>
      </c>
      <c r="FH302">
        <v>9999</v>
      </c>
      <c r="FI302">
        <v>999.9</v>
      </c>
      <c r="FJ302">
        <v>4.97292</v>
      </c>
      <c r="FK302">
        <v>1.87711</v>
      </c>
      <c r="FL302">
        <v>1.87517</v>
      </c>
      <c r="FM302">
        <v>1.87804</v>
      </c>
      <c r="FN302">
        <v>1.8747</v>
      </c>
      <c r="FO302">
        <v>1.87836</v>
      </c>
      <c r="FP302">
        <v>1.87541</v>
      </c>
      <c r="FQ302">
        <v>1.87659</v>
      </c>
      <c r="FR302">
        <v>0</v>
      </c>
      <c r="FS302">
        <v>0</v>
      </c>
      <c r="FT302">
        <v>0</v>
      </c>
      <c r="FU302">
        <v>0</v>
      </c>
      <c r="FV302" t="s">
        <v>358</v>
      </c>
      <c r="FW302" t="s">
        <v>359</v>
      </c>
      <c r="FX302" t="s">
        <v>360</v>
      </c>
      <c r="FY302" t="s">
        <v>360</v>
      </c>
      <c r="FZ302" t="s">
        <v>360</v>
      </c>
      <c r="GA302" t="s">
        <v>360</v>
      </c>
      <c r="GB302">
        <v>0</v>
      </c>
      <c r="GC302">
        <v>100</v>
      </c>
      <c r="GD302">
        <v>100</v>
      </c>
      <c r="GE302">
        <v>6.14</v>
      </c>
      <c r="GF302">
        <v>0.078</v>
      </c>
      <c r="GG302">
        <v>1.972114183739502</v>
      </c>
      <c r="GH302">
        <v>0.004449671774874308</v>
      </c>
      <c r="GI302">
        <v>-1.829466635312074E-06</v>
      </c>
      <c r="GJ302">
        <v>4.661545964856727E-10</v>
      </c>
      <c r="GK302">
        <v>0.005649818396270764</v>
      </c>
      <c r="GL302">
        <v>0.003047750899037379</v>
      </c>
      <c r="GM302">
        <v>0.0005145890388989142</v>
      </c>
      <c r="GN302">
        <v>-5.930110997495773E-07</v>
      </c>
      <c r="GO302">
        <v>0</v>
      </c>
      <c r="GP302">
        <v>2134</v>
      </c>
      <c r="GQ302">
        <v>1</v>
      </c>
      <c r="GR302">
        <v>23</v>
      </c>
      <c r="GS302">
        <v>928.6</v>
      </c>
      <c r="GT302">
        <v>928.6</v>
      </c>
      <c r="GU302">
        <v>3.15308</v>
      </c>
      <c r="GV302">
        <v>2.53174</v>
      </c>
      <c r="GW302">
        <v>1.39893</v>
      </c>
      <c r="GX302">
        <v>2.33765</v>
      </c>
      <c r="GY302">
        <v>1.44897</v>
      </c>
      <c r="GZ302">
        <v>2.47437</v>
      </c>
      <c r="HA302">
        <v>36.5051</v>
      </c>
      <c r="HB302">
        <v>24.0175</v>
      </c>
      <c r="HC302">
        <v>18</v>
      </c>
      <c r="HD302">
        <v>490.16</v>
      </c>
      <c r="HE302">
        <v>448.769</v>
      </c>
      <c r="HF302">
        <v>13.5737</v>
      </c>
      <c r="HG302">
        <v>25.9888</v>
      </c>
      <c r="HH302">
        <v>30.0002</v>
      </c>
      <c r="HI302">
        <v>25.8813</v>
      </c>
      <c r="HJ302">
        <v>25.9607</v>
      </c>
      <c r="HK302">
        <v>63.1114</v>
      </c>
      <c r="HL302">
        <v>39.9411</v>
      </c>
      <c r="HM302">
        <v>42.1051</v>
      </c>
      <c r="HN302">
        <v>13.5731</v>
      </c>
      <c r="HO302">
        <v>1571.05</v>
      </c>
      <c r="HP302">
        <v>9.12232</v>
      </c>
      <c r="HQ302">
        <v>101.01</v>
      </c>
      <c r="HR302">
        <v>102.199</v>
      </c>
    </row>
    <row r="303" spans="1:226">
      <c r="A303">
        <v>287</v>
      </c>
      <c r="B303">
        <v>1679510080</v>
      </c>
      <c r="C303">
        <v>4823.900000095367</v>
      </c>
      <c r="D303" t="s">
        <v>934</v>
      </c>
      <c r="E303" t="s">
        <v>935</v>
      </c>
      <c r="F303">
        <v>5</v>
      </c>
      <c r="G303" t="s">
        <v>353</v>
      </c>
      <c r="H303" t="s">
        <v>747</v>
      </c>
      <c r="I303">
        <v>1679510072.5</v>
      </c>
      <c r="J303">
        <f>(K303)/1000</f>
        <v>0</v>
      </c>
      <c r="K303">
        <f>IF(BF303, AN303, AH303)</f>
        <v>0</v>
      </c>
      <c r="L303">
        <f>IF(BF303, AI303, AG303)</f>
        <v>0</v>
      </c>
      <c r="M303">
        <f>BH303 - IF(AU303&gt;1, L303*BB303*100.0/(AW303*BV303), 0)</f>
        <v>0</v>
      </c>
      <c r="N303">
        <f>((T303-J303/2)*M303-L303)/(T303+J303/2)</f>
        <v>0</v>
      </c>
      <c r="O303">
        <f>N303*(BO303+BP303)/1000.0</f>
        <v>0</v>
      </c>
      <c r="P303">
        <f>(BH303 - IF(AU303&gt;1, L303*BB303*100.0/(AW303*BV303), 0))*(BO303+BP303)/1000.0</f>
        <v>0</v>
      </c>
      <c r="Q303">
        <f>2.0/((1/S303-1/R303)+SIGN(S303)*SQRT((1/S303-1/R303)*(1/S303-1/R303) + 4*BC303/((BC303+1)*(BC303+1))*(2*1/S303*1/R303-1/R303*1/R303)))</f>
        <v>0</v>
      </c>
      <c r="R303">
        <f>IF(LEFT(BD303,1)&lt;&gt;"0",IF(LEFT(BD303,1)="1",3.0,BE303),$D$5+$E$5*(BV303*BO303/($K$5*1000))+$F$5*(BV303*BO303/($K$5*1000))*MAX(MIN(BB303,$J$5),$I$5)*MAX(MIN(BB303,$J$5),$I$5)+$G$5*MAX(MIN(BB303,$J$5),$I$5)*(BV303*BO303/($K$5*1000))+$H$5*(BV303*BO303/($K$5*1000))*(BV303*BO303/($K$5*1000)))</f>
        <v>0</v>
      </c>
      <c r="S303">
        <f>J303*(1000-(1000*0.61365*exp(17.502*W303/(240.97+W303))/(BO303+BP303)+BJ303)/2)/(1000*0.61365*exp(17.502*W303/(240.97+W303))/(BO303+BP303)-BJ303)</f>
        <v>0</v>
      </c>
      <c r="T303">
        <f>1/((BC303+1)/(Q303/1.6)+1/(R303/1.37)) + BC303/((BC303+1)/(Q303/1.6) + BC303/(R303/1.37))</f>
        <v>0</v>
      </c>
      <c r="U303">
        <f>(AX303*BA303)</f>
        <v>0</v>
      </c>
      <c r="V303">
        <f>(BQ303+(U303+2*0.95*5.67E-8*(((BQ303+$B$7)+273)^4-(BQ303+273)^4)-44100*J303)/(1.84*29.3*R303+8*0.95*5.67E-8*(BQ303+273)^3))</f>
        <v>0</v>
      </c>
      <c r="W303">
        <f>($C$7*BR303+$D$7*BS303+$E$7*V303)</f>
        <v>0</v>
      </c>
      <c r="X303">
        <f>0.61365*exp(17.502*W303/(240.97+W303))</f>
        <v>0</v>
      </c>
      <c r="Y303">
        <f>(Z303/AA303*100)</f>
        <v>0</v>
      </c>
      <c r="Z303">
        <f>BJ303*(BO303+BP303)/1000</f>
        <v>0</v>
      </c>
      <c r="AA303">
        <f>0.61365*exp(17.502*BQ303/(240.97+BQ303))</f>
        <v>0</v>
      </c>
      <c r="AB303">
        <f>(X303-BJ303*(BO303+BP303)/1000)</f>
        <v>0</v>
      </c>
      <c r="AC303">
        <f>(-J303*44100)</f>
        <v>0</v>
      </c>
      <c r="AD303">
        <f>2*29.3*R303*0.92*(BQ303-W303)</f>
        <v>0</v>
      </c>
      <c r="AE303">
        <f>2*0.95*5.67E-8*(((BQ303+$B$7)+273)^4-(W303+273)^4)</f>
        <v>0</v>
      </c>
      <c r="AF303">
        <f>U303+AE303+AC303+AD303</f>
        <v>0</v>
      </c>
      <c r="AG303">
        <f>BN303*AU303*(BI303-BH303*(1000-AU303*BK303)/(1000-AU303*BJ303))/(100*BB303)</f>
        <v>0</v>
      </c>
      <c r="AH303">
        <f>1000*BN303*AU303*(BJ303-BK303)/(100*BB303*(1000-AU303*BJ303))</f>
        <v>0</v>
      </c>
      <c r="AI303">
        <f>(AJ303 - AK303 - BO303*1E3/(8.314*(BQ303+273.15)) * AM303/BN303 * AL303) * BN303/(100*BB303) * (1000 - BK303)/1000</f>
        <v>0</v>
      </c>
      <c r="AJ303">
        <v>1574.418191355025</v>
      </c>
      <c r="AK303">
        <v>1552.034303030303</v>
      </c>
      <c r="AL303">
        <v>3.253794475997869</v>
      </c>
      <c r="AM303">
        <v>63.74903472312772</v>
      </c>
      <c r="AN303">
        <f>(AP303 - AO303 + BO303*1E3/(8.314*(BQ303+273.15)) * AR303/BN303 * AQ303) * BN303/(100*BB303) * 1000/(1000 - AP303)</f>
        <v>0</v>
      </c>
      <c r="AO303">
        <v>9.076445179541919</v>
      </c>
      <c r="AP303">
        <v>9.377299515151515</v>
      </c>
      <c r="AQ303">
        <v>-1.711507702368546E-06</v>
      </c>
      <c r="AR303">
        <v>101.983239414424</v>
      </c>
      <c r="AS303">
        <v>2</v>
      </c>
      <c r="AT303">
        <v>0</v>
      </c>
      <c r="AU303">
        <f>IF(AS303*$H$13&gt;=AW303,1.0,(AW303/(AW303-AS303*$H$13)))</f>
        <v>0</v>
      </c>
      <c r="AV303">
        <f>(AU303-1)*100</f>
        <v>0</v>
      </c>
      <c r="AW303">
        <f>MAX(0,($B$13+$C$13*BV303)/(1+$D$13*BV303)*BO303/(BQ303+273)*$E$13)</f>
        <v>0</v>
      </c>
      <c r="AX303">
        <f>$B$11*BW303+$C$11*BX303+$F$11*CI303*(1-CL303)</f>
        <v>0</v>
      </c>
      <c r="AY303">
        <f>AX303*AZ303</f>
        <v>0</v>
      </c>
      <c r="AZ303">
        <f>($B$11*$D$9+$C$11*$D$9+$F$11*((CV303+CN303)/MAX(CV303+CN303+CW303, 0.1)*$I$9+CW303/MAX(CV303+CN303+CW303, 0.1)*$J$9))/($B$11+$C$11+$F$11)</f>
        <v>0</v>
      </c>
      <c r="BA303">
        <f>($B$11*$K$9+$C$11*$K$9+$F$11*((CV303+CN303)/MAX(CV303+CN303+CW303, 0.1)*$P$9+CW303/MAX(CV303+CN303+CW303, 0.1)*$Q$9))/($B$11+$C$11+$F$11)</f>
        <v>0</v>
      </c>
      <c r="BB303">
        <v>1.91</v>
      </c>
      <c r="BC303">
        <v>0.5</v>
      </c>
      <c r="BD303" t="s">
        <v>355</v>
      </c>
      <c r="BE303">
        <v>2</v>
      </c>
      <c r="BF303" t="b">
        <v>1</v>
      </c>
      <c r="BG303">
        <v>1679510072.5</v>
      </c>
      <c r="BH303">
        <v>1514.481111111111</v>
      </c>
      <c r="BI303">
        <v>1545.304814814815</v>
      </c>
      <c r="BJ303">
        <v>9.377628888888889</v>
      </c>
      <c r="BK303">
        <v>9.082685925925924</v>
      </c>
      <c r="BL303">
        <v>1508.359259259259</v>
      </c>
      <c r="BM303">
        <v>9.299609999999999</v>
      </c>
      <c r="BN303">
        <v>500.0777777777777</v>
      </c>
      <c r="BO303">
        <v>90.11483703703703</v>
      </c>
      <c r="BP303">
        <v>0.1000420333333333</v>
      </c>
      <c r="BQ303">
        <v>18.9756037037037</v>
      </c>
      <c r="BR303">
        <v>19.99240740740741</v>
      </c>
      <c r="BS303">
        <v>999.9000000000001</v>
      </c>
      <c r="BT303">
        <v>0</v>
      </c>
      <c r="BU303">
        <v>0</v>
      </c>
      <c r="BV303">
        <v>10000.90185185185</v>
      </c>
      <c r="BW303">
        <v>0</v>
      </c>
      <c r="BX303">
        <v>9.35031</v>
      </c>
      <c r="BY303">
        <v>-30.82412222222222</v>
      </c>
      <c r="BZ303">
        <v>1528.817407407407</v>
      </c>
      <c r="CA303">
        <v>1559.468888888889</v>
      </c>
      <c r="CB303">
        <v>0.294942962962963</v>
      </c>
      <c r="CC303">
        <v>1545.304814814815</v>
      </c>
      <c r="CD303">
        <v>9.082685925925924</v>
      </c>
      <c r="CE303">
        <v>0.8450634814814815</v>
      </c>
      <c r="CF303">
        <v>0.8184846666666666</v>
      </c>
      <c r="CG303">
        <v>4.487672962962963</v>
      </c>
      <c r="CH303">
        <v>4.031988148148148</v>
      </c>
      <c r="CI303">
        <v>1999.997037037037</v>
      </c>
      <c r="CJ303">
        <v>0.9799966666666665</v>
      </c>
      <c r="CK303">
        <v>0.02000327777777778</v>
      </c>
      <c r="CL303">
        <v>0</v>
      </c>
      <c r="CM303">
        <v>2.090581481481482</v>
      </c>
      <c r="CN303">
        <v>0</v>
      </c>
      <c r="CO303">
        <v>3931.908518518519</v>
      </c>
      <c r="CP303">
        <v>17338.17407407408</v>
      </c>
      <c r="CQ303">
        <v>37.59470370370371</v>
      </c>
      <c r="CR303">
        <v>39.0252962962963</v>
      </c>
      <c r="CS303">
        <v>37.90714814814815</v>
      </c>
      <c r="CT303">
        <v>36.82851851851852</v>
      </c>
      <c r="CU303">
        <v>36.69174074074074</v>
      </c>
      <c r="CV303">
        <v>1959.987037037037</v>
      </c>
      <c r="CW303">
        <v>40.01</v>
      </c>
      <c r="CX303">
        <v>0</v>
      </c>
      <c r="CY303">
        <v>1679510109.9</v>
      </c>
      <c r="CZ303">
        <v>0</v>
      </c>
      <c r="DA303">
        <v>0</v>
      </c>
      <c r="DB303" t="s">
        <v>356</v>
      </c>
      <c r="DC303">
        <v>1679454360.5</v>
      </c>
      <c r="DD303">
        <v>1679454360.5</v>
      </c>
      <c r="DE303">
        <v>0</v>
      </c>
      <c r="DF303">
        <v>-0.152</v>
      </c>
      <c r="DG303">
        <v>-0.046</v>
      </c>
      <c r="DH303">
        <v>3.296</v>
      </c>
      <c r="DI303">
        <v>0.35</v>
      </c>
      <c r="DJ303">
        <v>420</v>
      </c>
      <c r="DK303">
        <v>24</v>
      </c>
      <c r="DL303">
        <v>0.27</v>
      </c>
      <c r="DM303">
        <v>0.09</v>
      </c>
      <c r="DN303">
        <v>-30.87651</v>
      </c>
      <c r="DO303">
        <v>1.600980112570469</v>
      </c>
      <c r="DP303">
        <v>0.2976706844820298</v>
      </c>
      <c r="DQ303">
        <v>0</v>
      </c>
      <c r="DR303">
        <v>0.288699525</v>
      </c>
      <c r="DS303">
        <v>0.08462772607879913</v>
      </c>
      <c r="DT303">
        <v>0.01036753399075089</v>
      </c>
      <c r="DU303">
        <v>1</v>
      </c>
      <c r="DV303">
        <v>1</v>
      </c>
      <c r="DW303">
        <v>2</v>
      </c>
      <c r="DX303" t="s">
        <v>357</v>
      </c>
      <c r="DY303">
        <v>2.98047</v>
      </c>
      <c r="DZ303">
        <v>2.72822</v>
      </c>
      <c r="EA303">
        <v>0.203264</v>
      </c>
      <c r="EB303">
        <v>0.207429</v>
      </c>
      <c r="EC303">
        <v>0.0540538</v>
      </c>
      <c r="ED303">
        <v>0.053219</v>
      </c>
      <c r="EE303">
        <v>23928.1</v>
      </c>
      <c r="EF303">
        <v>23496.2</v>
      </c>
      <c r="EG303">
        <v>30558.8</v>
      </c>
      <c r="EH303">
        <v>29888.7</v>
      </c>
      <c r="EI303">
        <v>39910.2</v>
      </c>
      <c r="EJ303">
        <v>37280.4</v>
      </c>
      <c r="EK303">
        <v>46735.9</v>
      </c>
      <c r="EL303">
        <v>44444.2</v>
      </c>
      <c r="EM303">
        <v>1.88195</v>
      </c>
      <c r="EN303">
        <v>1.86138</v>
      </c>
      <c r="EO303">
        <v>0.0489317</v>
      </c>
      <c r="EP303">
        <v>0</v>
      </c>
      <c r="EQ303">
        <v>19.1719</v>
      </c>
      <c r="ER303">
        <v>999.9</v>
      </c>
      <c r="ES303">
        <v>33.2</v>
      </c>
      <c r="ET303">
        <v>30.4</v>
      </c>
      <c r="EU303">
        <v>16.0591</v>
      </c>
      <c r="EV303">
        <v>63.8812</v>
      </c>
      <c r="EW303">
        <v>23.0288</v>
      </c>
      <c r="EX303">
        <v>1</v>
      </c>
      <c r="EY303">
        <v>-0.0625203</v>
      </c>
      <c r="EZ303">
        <v>4.99204</v>
      </c>
      <c r="FA303">
        <v>20.1353</v>
      </c>
      <c r="FB303">
        <v>5.23062</v>
      </c>
      <c r="FC303">
        <v>11.9709</v>
      </c>
      <c r="FD303">
        <v>4.97055</v>
      </c>
      <c r="FE303">
        <v>3.28953</v>
      </c>
      <c r="FF303">
        <v>9999</v>
      </c>
      <c r="FG303">
        <v>9999</v>
      </c>
      <c r="FH303">
        <v>9999</v>
      </c>
      <c r="FI303">
        <v>999.9</v>
      </c>
      <c r="FJ303">
        <v>4.97291</v>
      </c>
      <c r="FK303">
        <v>1.87712</v>
      </c>
      <c r="FL303">
        <v>1.87519</v>
      </c>
      <c r="FM303">
        <v>1.87805</v>
      </c>
      <c r="FN303">
        <v>1.87471</v>
      </c>
      <c r="FO303">
        <v>1.87837</v>
      </c>
      <c r="FP303">
        <v>1.87542</v>
      </c>
      <c r="FQ303">
        <v>1.87658</v>
      </c>
      <c r="FR303">
        <v>0</v>
      </c>
      <c r="FS303">
        <v>0</v>
      </c>
      <c r="FT303">
        <v>0</v>
      </c>
      <c r="FU303">
        <v>0</v>
      </c>
      <c r="FV303" t="s">
        <v>358</v>
      </c>
      <c r="FW303" t="s">
        <v>359</v>
      </c>
      <c r="FX303" t="s">
        <v>360</v>
      </c>
      <c r="FY303" t="s">
        <v>360</v>
      </c>
      <c r="FZ303" t="s">
        <v>360</v>
      </c>
      <c r="GA303" t="s">
        <v>360</v>
      </c>
      <c r="GB303">
        <v>0</v>
      </c>
      <c r="GC303">
        <v>100</v>
      </c>
      <c r="GD303">
        <v>100</v>
      </c>
      <c r="GE303">
        <v>6.17</v>
      </c>
      <c r="GF303">
        <v>0.078</v>
      </c>
      <c r="GG303">
        <v>1.972114183739502</v>
      </c>
      <c r="GH303">
        <v>0.004449671774874308</v>
      </c>
      <c r="GI303">
        <v>-1.829466635312074E-06</v>
      </c>
      <c r="GJ303">
        <v>4.661545964856727E-10</v>
      </c>
      <c r="GK303">
        <v>0.005649818396270764</v>
      </c>
      <c r="GL303">
        <v>0.003047750899037379</v>
      </c>
      <c r="GM303">
        <v>0.0005145890388989142</v>
      </c>
      <c r="GN303">
        <v>-5.930110997495773E-07</v>
      </c>
      <c r="GO303">
        <v>0</v>
      </c>
      <c r="GP303">
        <v>2134</v>
      </c>
      <c r="GQ303">
        <v>1</v>
      </c>
      <c r="GR303">
        <v>23</v>
      </c>
      <c r="GS303">
        <v>928.7</v>
      </c>
      <c r="GT303">
        <v>928.7</v>
      </c>
      <c r="GU303">
        <v>3.17749</v>
      </c>
      <c r="GV303">
        <v>2.53296</v>
      </c>
      <c r="GW303">
        <v>1.39893</v>
      </c>
      <c r="GX303">
        <v>2.33765</v>
      </c>
      <c r="GY303">
        <v>1.44897</v>
      </c>
      <c r="GZ303">
        <v>2.3645</v>
      </c>
      <c r="HA303">
        <v>36.5051</v>
      </c>
      <c r="HB303">
        <v>24.0175</v>
      </c>
      <c r="HC303">
        <v>18</v>
      </c>
      <c r="HD303">
        <v>490.145</v>
      </c>
      <c r="HE303">
        <v>448.531</v>
      </c>
      <c r="HF303">
        <v>13.5751</v>
      </c>
      <c r="HG303">
        <v>25.9888</v>
      </c>
      <c r="HH303">
        <v>30.0001</v>
      </c>
      <c r="HI303">
        <v>25.8791</v>
      </c>
      <c r="HJ303">
        <v>25.96</v>
      </c>
      <c r="HK303">
        <v>63.6032</v>
      </c>
      <c r="HL303">
        <v>39.9411</v>
      </c>
      <c r="HM303">
        <v>42.1051</v>
      </c>
      <c r="HN303">
        <v>13.5831</v>
      </c>
      <c r="HO303">
        <v>1591.1</v>
      </c>
      <c r="HP303">
        <v>9.12232</v>
      </c>
      <c r="HQ303">
        <v>101.01</v>
      </c>
      <c r="HR303">
        <v>102.2</v>
      </c>
    </row>
    <row r="304" spans="1:226">
      <c r="A304">
        <v>288</v>
      </c>
      <c r="B304">
        <v>1679510085</v>
      </c>
      <c r="C304">
        <v>4828.900000095367</v>
      </c>
      <c r="D304" t="s">
        <v>936</v>
      </c>
      <c r="E304" t="s">
        <v>937</v>
      </c>
      <c r="F304">
        <v>5</v>
      </c>
      <c r="G304" t="s">
        <v>353</v>
      </c>
      <c r="H304" t="s">
        <v>747</v>
      </c>
      <c r="I304">
        <v>1679510077.214286</v>
      </c>
      <c r="J304">
        <f>(K304)/1000</f>
        <v>0</v>
      </c>
      <c r="K304">
        <f>IF(BF304, AN304, AH304)</f>
        <v>0</v>
      </c>
      <c r="L304">
        <f>IF(BF304, AI304, AG304)</f>
        <v>0</v>
      </c>
      <c r="M304">
        <f>BH304 - IF(AU304&gt;1, L304*BB304*100.0/(AW304*BV304), 0)</f>
        <v>0</v>
      </c>
      <c r="N304">
        <f>((T304-J304/2)*M304-L304)/(T304+J304/2)</f>
        <v>0</v>
      </c>
      <c r="O304">
        <f>N304*(BO304+BP304)/1000.0</f>
        <v>0</v>
      </c>
      <c r="P304">
        <f>(BH304 - IF(AU304&gt;1, L304*BB304*100.0/(AW304*BV304), 0))*(BO304+BP304)/1000.0</f>
        <v>0</v>
      </c>
      <c r="Q304">
        <f>2.0/((1/S304-1/R304)+SIGN(S304)*SQRT((1/S304-1/R304)*(1/S304-1/R304) + 4*BC304/((BC304+1)*(BC304+1))*(2*1/S304*1/R304-1/R304*1/R304)))</f>
        <v>0</v>
      </c>
      <c r="R304">
        <f>IF(LEFT(BD304,1)&lt;&gt;"0",IF(LEFT(BD304,1)="1",3.0,BE304),$D$5+$E$5*(BV304*BO304/($K$5*1000))+$F$5*(BV304*BO304/($K$5*1000))*MAX(MIN(BB304,$J$5),$I$5)*MAX(MIN(BB304,$J$5),$I$5)+$G$5*MAX(MIN(BB304,$J$5),$I$5)*(BV304*BO304/($K$5*1000))+$H$5*(BV304*BO304/($K$5*1000))*(BV304*BO304/($K$5*1000)))</f>
        <v>0</v>
      </c>
      <c r="S304">
        <f>J304*(1000-(1000*0.61365*exp(17.502*W304/(240.97+W304))/(BO304+BP304)+BJ304)/2)/(1000*0.61365*exp(17.502*W304/(240.97+W304))/(BO304+BP304)-BJ304)</f>
        <v>0</v>
      </c>
      <c r="T304">
        <f>1/((BC304+1)/(Q304/1.6)+1/(R304/1.37)) + BC304/((BC304+1)/(Q304/1.6) + BC304/(R304/1.37))</f>
        <v>0</v>
      </c>
      <c r="U304">
        <f>(AX304*BA304)</f>
        <v>0</v>
      </c>
      <c r="V304">
        <f>(BQ304+(U304+2*0.95*5.67E-8*(((BQ304+$B$7)+273)^4-(BQ304+273)^4)-44100*J304)/(1.84*29.3*R304+8*0.95*5.67E-8*(BQ304+273)^3))</f>
        <v>0</v>
      </c>
      <c r="W304">
        <f>($C$7*BR304+$D$7*BS304+$E$7*V304)</f>
        <v>0</v>
      </c>
      <c r="X304">
        <f>0.61365*exp(17.502*W304/(240.97+W304))</f>
        <v>0</v>
      </c>
      <c r="Y304">
        <f>(Z304/AA304*100)</f>
        <v>0</v>
      </c>
      <c r="Z304">
        <f>BJ304*(BO304+BP304)/1000</f>
        <v>0</v>
      </c>
      <c r="AA304">
        <f>0.61365*exp(17.502*BQ304/(240.97+BQ304))</f>
        <v>0</v>
      </c>
      <c r="AB304">
        <f>(X304-BJ304*(BO304+BP304)/1000)</f>
        <v>0</v>
      </c>
      <c r="AC304">
        <f>(-J304*44100)</f>
        <v>0</v>
      </c>
      <c r="AD304">
        <f>2*29.3*R304*0.92*(BQ304-W304)</f>
        <v>0</v>
      </c>
      <c r="AE304">
        <f>2*0.95*5.67E-8*(((BQ304+$B$7)+273)^4-(W304+273)^4)</f>
        <v>0</v>
      </c>
      <c r="AF304">
        <f>U304+AE304+AC304+AD304</f>
        <v>0</v>
      </c>
      <c r="AG304">
        <f>BN304*AU304*(BI304-BH304*(1000-AU304*BK304)/(1000-AU304*BJ304))/(100*BB304)</f>
        <v>0</v>
      </c>
      <c r="AH304">
        <f>1000*BN304*AU304*(BJ304-BK304)/(100*BB304*(1000-AU304*BJ304))</f>
        <v>0</v>
      </c>
      <c r="AI304">
        <f>(AJ304 - AK304 - BO304*1E3/(8.314*(BQ304+273.15)) * AM304/BN304 * AL304) * BN304/(100*BB304) * (1000 - BK304)/1000</f>
        <v>0</v>
      </c>
      <c r="AJ304">
        <v>1590.780005454078</v>
      </c>
      <c r="AK304">
        <v>1568.48703030303</v>
      </c>
      <c r="AL304">
        <v>3.286945052294608</v>
      </c>
      <c r="AM304">
        <v>63.74903472312772</v>
      </c>
      <c r="AN304">
        <f>(AP304 - AO304 + BO304*1E3/(8.314*(BQ304+273.15)) * AR304/BN304 * AQ304) * BN304/(100*BB304) * 1000/(1000 - AP304)</f>
        <v>0</v>
      </c>
      <c r="AO304">
        <v>9.058291993986506</v>
      </c>
      <c r="AP304">
        <v>9.365140242424239</v>
      </c>
      <c r="AQ304">
        <v>-2.100500419623903E-05</v>
      </c>
      <c r="AR304">
        <v>101.983239414424</v>
      </c>
      <c r="AS304">
        <v>2</v>
      </c>
      <c r="AT304">
        <v>0</v>
      </c>
      <c r="AU304">
        <f>IF(AS304*$H$13&gt;=AW304,1.0,(AW304/(AW304-AS304*$H$13)))</f>
        <v>0</v>
      </c>
      <c r="AV304">
        <f>(AU304-1)*100</f>
        <v>0</v>
      </c>
      <c r="AW304">
        <f>MAX(0,($B$13+$C$13*BV304)/(1+$D$13*BV304)*BO304/(BQ304+273)*$E$13)</f>
        <v>0</v>
      </c>
      <c r="AX304">
        <f>$B$11*BW304+$C$11*BX304+$F$11*CI304*(1-CL304)</f>
        <v>0</v>
      </c>
      <c r="AY304">
        <f>AX304*AZ304</f>
        <v>0</v>
      </c>
      <c r="AZ304">
        <f>($B$11*$D$9+$C$11*$D$9+$F$11*((CV304+CN304)/MAX(CV304+CN304+CW304, 0.1)*$I$9+CW304/MAX(CV304+CN304+CW304, 0.1)*$J$9))/($B$11+$C$11+$F$11)</f>
        <v>0</v>
      </c>
      <c r="BA304">
        <f>($B$11*$K$9+$C$11*$K$9+$F$11*((CV304+CN304)/MAX(CV304+CN304+CW304, 0.1)*$P$9+CW304/MAX(CV304+CN304+CW304, 0.1)*$Q$9))/($B$11+$C$11+$F$11)</f>
        <v>0</v>
      </c>
      <c r="BB304">
        <v>1.91</v>
      </c>
      <c r="BC304">
        <v>0.5</v>
      </c>
      <c r="BD304" t="s">
        <v>355</v>
      </c>
      <c r="BE304">
        <v>2</v>
      </c>
      <c r="BF304" t="b">
        <v>1</v>
      </c>
      <c r="BG304">
        <v>1679510077.214286</v>
      </c>
      <c r="BH304">
        <v>1530.021428571428</v>
      </c>
      <c r="BI304">
        <v>1560.6275</v>
      </c>
      <c r="BJ304">
        <v>9.375521785714286</v>
      </c>
      <c r="BK304">
        <v>9.074180357142859</v>
      </c>
      <c r="BL304">
        <v>1523.867142857143</v>
      </c>
      <c r="BM304">
        <v>9.297528214285714</v>
      </c>
      <c r="BN304">
        <v>500.0717857142857</v>
      </c>
      <c r="BO304">
        <v>90.11537499999999</v>
      </c>
      <c r="BP304">
        <v>0.09997727142857142</v>
      </c>
      <c r="BQ304">
        <v>18.97522142857142</v>
      </c>
      <c r="BR304">
        <v>19.98933214285714</v>
      </c>
      <c r="BS304">
        <v>999.9000000000002</v>
      </c>
      <c r="BT304">
        <v>0</v>
      </c>
      <c r="BU304">
        <v>0</v>
      </c>
      <c r="BV304">
        <v>9999.371428571427</v>
      </c>
      <c r="BW304">
        <v>0</v>
      </c>
      <c r="BX304">
        <v>9.353412500000001</v>
      </c>
      <c r="BY304">
        <v>-30.60650714285715</v>
      </c>
      <c r="BZ304">
        <v>1544.502142857143</v>
      </c>
      <c r="CA304">
        <v>1574.918571428572</v>
      </c>
      <c r="CB304">
        <v>0.3013412142857143</v>
      </c>
      <c r="CC304">
        <v>1560.6275</v>
      </c>
      <c r="CD304">
        <v>9.074180357142859</v>
      </c>
      <c r="CE304">
        <v>0.8448786071428572</v>
      </c>
      <c r="CF304">
        <v>0.8177231071428571</v>
      </c>
      <c r="CG304">
        <v>4.484546785714286</v>
      </c>
      <c r="CH304">
        <v>4.018730714285714</v>
      </c>
      <c r="CI304">
        <v>1999.976428571428</v>
      </c>
      <c r="CJ304">
        <v>0.9799962857142857</v>
      </c>
      <c r="CK304">
        <v>0.02000367142857143</v>
      </c>
      <c r="CL304">
        <v>0</v>
      </c>
      <c r="CM304">
        <v>2.144678571428571</v>
      </c>
      <c r="CN304">
        <v>0</v>
      </c>
      <c r="CO304">
        <v>3931.841428571428</v>
      </c>
      <c r="CP304">
        <v>17337.98571428571</v>
      </c>
      <c r="CQ304">
        <v>37.60917857142857</v>
      </c>
      <c r="CR304">
        <v>38.99992857142856</v>
      </c>
      <c r="CS304">
        <v>37.89253571428571</v>
      </c>
      <c r="CT304">
        <v>36.83014285714286</v>
      </c>
      <c r="CU304">
        <v>36.67828571428571</v>
      </c>
      <c r="CV304">
        <v>1959.966428571428</v>
      </c>
      <c r="CW304">
        <v>40.01</v>
      </c>
      <c r="CX304">
        <v>0</v>
      </c>
      <c r="CY304">
        <v>1679510115.3</v>
      </c>
      <c r="CZ304">
        <v>0</v>
      </c>
      <c r="DA304">
        <v>0</v>
      </c>
      <c r="DB304" t="s">
        <v>356</v>
      </c>
      <c r="DC304">
        <v>1679454360.5</v>
      </c>
      <c r="DD304">
        <v>1679454360.5</v>
      </c>
      <c r="DE304">
        <v>0</v>
      </c>
      <c r="DF304">
        <v>-0.152</v>
      </c>
      <c r="DG304">
        <v>-0.046</v>
      </c>
      <c r="DH304">
        <v>3.296</v>
      </c>
      <c r="DI304">
        <v>0.35</v>
      </c>
      <c r="DJ304">
        <v>420</v>
      </c>
      <c r="DK304">
        <v>24</v>
      </c>
      <c r="DL304">
        <v>0.27</v>
      </c>
      <c r="DM304">
        <v>0.09</v>
      </c>
      <c r="DN304">
        <v>-30.72057073170732</v>
      </c>
      <c r="DO304">
        <v>3.139783275261319</v>
      </c>
      <c r="DP304">
        <v>0.3789603404462955</v>
      </c>
      <c r="DQ304">
        <v>0</v>
      </c>
      <c r="DR304">
        <v>0.2980661951219513</v>
      </c>
      <c r="DS304">
        <v>0.08936763763066199</v>
      </c>
      <c r="DT304">
        <v>0.010017261609694</v>
      </c>
      <c r="DU304">
        <v>1</v>
      </c>
      <c r="DV304">
        <v>1</v>
      </c>
      <c r="DW304">
        <v>2</v>
      </c>
      <c r="DX304" t="s">
        <v>357</v>
      </c>
      <c r="DY304">
        <v>2.98009</v>
      </c>
      <c r="DZ304">
        <v>2.72845</v>
      </c>
      <c r="EA304">
        <v>0.20453</v>
      </c>
      <c r="EB304">
        <v>0.208713</v>
      </c>
      <c r="EC304">
        <v>0.0540005</v>
      </c>
      <c r="ED304">
        <v>0.0532045</v>
      </c>
      <c r="EE304">
        <v>23890.1</v>
      </c>
      <c r="EF304">
        <v>23458.3</v>
      </c>
      <c r="EG304">
        <v>30558.8</v>
      </c>
      <c r="EH304">
        <v>29888.9</v>
      </c>
      <c r="EI304">
        <v>39912.4</v>
      </c>
      <c r="EJ304">
        <v>37281.3</v>
      </c>
      <c r="EK304">
        <v>46735.7</v>
      </c>
      <c r="EL304">
        <v>44444.4</v>
      </c>
      <c r="EM304">
        <v>1.8819</v>
      </c>
      <c r="EN304">
        <v>1.8617</v>
      </c>
      <c r="EO304">
        <v>0.0495687</v>
      </c>
      <c r="EP304">
        <v>0</v>
      </c>
      <c r="EQ304">
        <v>19.1744</v>
      </c>
      <c r="ER304">
        <v>999.9</v>
      </c>
      <c r="ES304">
        <v>33.2</v>
      </c>
      <c r="ET304">
        <v>30.4</v>
      </c>
      <c r="EU304">
        <v>16.0592</v>
      </c>
      <c r="EV304">
        <v>63.7712</v>
      </c>
      <c r="EW304">
        <v>23.6378</v>
      </c>
      <c r="EX304">
        <v>1</v>
      </c>
      <c r="EY304">
        <v>-0.0625686</v>
      </c>
      <c r="EZ304">
        <v>4.97173</v>
      </c>
      <c r="FA304">
        <v>20.1359</v>
      </c>
      <c r="FB304">
        <v>5.23047</v>
      </c>
      <c r="FC304">
        <v>11.9722</v>
      </c>
      <c r="FD304">
        <v>4.9706</v>
      </c>
      <c r="FE304">
        <v>3.28948</v>
      </c>
      <c r="FF304">
        <v>9999</v>
      </c>
      <c r="FG304">
        <v>9999</v>
      </c>
      <c r="FH304">
        <v>9999</v>
      </c>
      <c r="FI304">
        <v>999.9</v>
      </c>
      <c r="FJ304">
        <v>4.97291</v>
      </c>
      <c r="FK304">
        <v>1.87714</v>
      </c>
      <c r="FL304">
        <v>1.87519</v>
      </c>
      <c r="FM304">
        <v>1.87805</v>
      </c>
      <c r="FN304">
        <v>1.87472</v>
      </c>
      <c r="FO304">
        <v>1.87836</v>
      </c>
      <c r="FP304">
        <v>1.87545</v>
      </c>
      <c r="FQ304">
        <v>1.87661</v>
      </c>
      <c r="FR304">
        <v>0</v>
      </c>
      <c r="FS304">
        <v>0</v>
      </c>
      <c r="FT304">
        <v>0</v>
      </c>
      <c r="FU304">
        <v>0</v>
      </c>
      <c r="FV304" t="s">
        <v>358</v>
      </c>
      <c r="FW304" t="s">
        <v>359</v>
      </c>
      <c r="FX304" t="s">
        <v>360</v>
      </c>
      <c r="FY304" t="s">
        <v>360</v>
      </c>
      <c r="FZ304" t="s">
        <v>360</v>
      </c>
      <c r="GA304" t="s">
        <v>360</v>
      </c>
      <c r="GB304">
        <v>0</v>
      </c>
      <c r="GC304">
        <v>100</v>
      </c>
      <c r="GD304">
        <v>100</v>
      </c>
      <c r="GE304">
        <v>6.21</v>
      </c>
      <c r="GF304">
        <v>0.07779999999999999</v>
      </c>
      <c r="GG304">
        <v>1.972114183739502</v>
      </c>
      <c r="GH304">
        <v>0.004449671774874308</v>
      </c>
      <c r="GI304">
        <v>-1.829466635312074E-06</v>
      </c>
      <c r="GJ304">
        <v>4.661545964856727E-10</v>
      </c>
      <c r="GK304">
        <v>0.005649818396270764</v>
      </c>
      <c r="GL304">
        <v>0.003047750899037379</v>
      </c>
      <c r="GM304">
        <v>0.0005145890388989142</v>
      </c>
      <c r="GN304">
        <v>-5.930110997495773E-07</v>
      </c>
      <c r="GO304">
        <v>0</v>
      </c>
      <c r="GP304">
        <v>2134</v>
      </c>
      <c r="GQ304">
        <v>1</v>
      </c>
      <c r="GR304">
        <v>23</v>
      </c>
      <c r="GS304">
        <v>928.7</v>
      </c>
      <c r="GT304">
        <v>928.7</v>
      </c>
      <c r="GU304">
        <v>3.20312</v>
      </c>
      <c r="GV304">
        <v>2.52197</v>
      </c>
      <c r="GW304">
        <v>1.39893</v>
      </c>
      <c r="GX304">
        <v>2.33765</v>
      </c>
      <c r="GY304">
        <v>1.44897</v>
      </c>
      <c r="GZ304">
        <v>2.49146</v>
      </c>
      <c r="HA304">
        <v>36.4814</v>
      </c>
      <c r="HB304">
        <v>24.0262</v>
      </c>
      <c r="HC304">
        <v>18</v>
      </c>
      <c r="HD304">
        <v>490.117</v>
      </c>
      <c r="HE304">
        <v>448.732</v>
      </c>
      <c r="HF304">
        <v>13.5838</v>
      </c>
      <c r="HG304">
        <v>25.9888</v>
      </c>
      <c r="HH304">
        <v>30.0001</v>
      </c>
      <c r="HI304">
        <v>25.8791</v>
      </c>
      <c r="HJ304">
        <v>25.96</v>
      </c>
      <c r="HK304">
        <v>64.172</v>
      </c>
      <c r="HL304">
        <v>39.9411</v>
      </c>
      <c r="HM304">
        <v>42.1051</v>
      </c>
      <c r="HN304">
        <v>13.5919</v>
      </c>
      <c r="HO304">
        <v>1604.56</v>
      </c>
      <c r="HP304">
        <v>9.1297</v>
      </c>
      <c r="HQ304">
        <v>101.01</v>
      </c>
      <c r="HR304">
        <v>102.201</v>
      </c>
    </row>
    <row r="305" spans="1:226">
      <c r="A305">
        <v>289</v>
      </c>
      <c r="B305">
        <v>1679513799.5</v>
      </c>
      <c r="C305">
        <v>8543.400000095367</v>
      </c>
      <c r="D305" t="s">
        <v>938</v>
      </c>
      <c r="E305" t="s">
        <v>939</v>
      </c>
      <c r="F305">
        <v>5</v>
      </c>
      <c r="G305" t="s">
        <v>353</v>
      </c>
      <c r="H305" t="s">
        <v>747</v>
      </c>
      <c r="I305">
        <v>1679513791.5</v>
      </c>
      <c r="J305">
        <f>(K305)/1000</f>
        <v>0</v>
      </c>
      <c r="K305">
        <f>IF(BF305, AN305, AH305)</f>
        <v>0</v>
      </c>
      <c r="L305">
        <f>IF(BF305, AI305, AG305)</f>
        <v>0</v>
      </c>
      <c r="M305">
        <f>BH305 - IF(AU305&gt;1, L305*BB305*100.0/(AW305*BV305), 0)</f>
        <v>0</v>
      </c>
      <c r="N305">
        <f>((T305-J305/2)*M305-L305)/(T305+J305/2)</f>
        <v>0</v>
      </c>
      <c r="O305">
        <f>N305*(BO305+BP305)/1000.0</f>
        <v>0</v>
      </c>
      <c r="P305">
        <f>(BH305 - IF(AU305&gt;1, L305*BB305*100.0/(AW305*BV305), 0))*(BO305+BP305)/1000.0</f>
        <v>0</v>
      </c>
      <c r="Q305">
        <f>2.0/((1/S305-1/R305)+SIGN(S305)*SQRT((1/S305-1/R305)*(1/S305-1/R305) + 4*BC305/((BC305+1)*(BC305+1))*(2*1/S305*1/R305-1/R305*1/R305)))</f>
        <v>0</v>
      </c>
      <c r="R305">
        <f>IF(LEFT(BD305,1)&lt;&gt;"0",IF(LEFT(BD305,1)="1",3.0,BE305),$D$5+$E$5*(BV305*BO305/($K$5*1000))+$F$5*(BV305*BO305/($K$5*1000))*MAX(MIN(BB305,$J$5),$I$5)*MAX(MIN(BB305,$J$5),$I$5)+$G$5*MAX(MIN(BB305,$J$5),$I$5)*(BV305*BO305/($K$5*1000))+$H$5*(BV305*BO305/($K$5*1000))*(BV305*BO305/($K$5*1000)))</f>
        <v>0</v>
      </c>
      <c r="S305">
        <f>J305*(1000-(1000*0.61365*exp(17.502*W305/(240.97+W305))/(BO305+BP305)+BJ305)/2)/(1000*0.61365*exp(17.502*W305/(240.97+W305))/(BO305+BP305)-BJ305)</f>
        <v>0</v>
      </c>
      <c r="T305">
        <f>1/((BC305+1)/(Q305/1.6)+1/(R305/1.37)) + BC305/((BC305+1)/(Q305/1.6) + BC305/(R305/1.37))</f>
        <v>0</v>
      </c>
      <c r="U305">
        <f>(AX305*BA305)</f>
        <v>0</v>
      </c>
      <c r="V305">
        <f>(BQ305+(U305+2*0.95*5.67E-8*(((BQ305+$B$7)+273)^4-(BQ305+273)^4)-44100*J305)/(1.84*29.3*R305+8*0.95*5.67E-8*(BQ305+273)^3))</f>
        <v>0</v>
      </c>
      <c r="W305">
        <f>($C$7*BR305+$D$7*BS305+$E$7*V305)</f>
        <v>0</v>
      </c>
      <c r="X305">
        <f>0.61365*exp(17.502*W305/(240.97+W305))</f>
        <v>0</v>
      </c>
      <c r="Y305">
        <f>(Z305/AA305*100)</f>
        <v>0</v>
      </c>
      <c r="Z305">
        <f>BJ305*(BO305+BP305)/1000</f>
        <v>0</v>
      </c>
      <c r="AA305">
        <f>0.61365*exp(17.502*BQ305/(240.97+BQ305))</f>
        <v>0</v>
      </c>
      <c r="AB305">
        <f>(X305-BJ305*(BO305+BP305)/1000)</f>
        <v>0</v>
      </c>
      <c r="AC305">
        <f>(-J305*44100)</f>
        <v>0</v>
      </c>
      <c r="AD305">
        <f>2*29.3*R305*0.92*(BQ305-W305)</f>
        <v>0</v>
      </c>
      <c r="AE305">
        <f>2*0.95*5.67E-8*(((BQ305+$B$7)+273)^4-(W305+273)^4)</f>
        <v>0</v>
      </c>
      <c r="AF305">
        <f>U305+AE305+AC305+AD305</f>
        <v>0</v>
      </c>
      <c r="AG305">
        <f>BN305*AU305*(BI305-BH305*(1000-AU305*BK305)/(1000-AU305*BJ305))/(100*BB305)</f>
        <v>0</v>
      </c>
      <c r="AH305">
        <f>1000*BN305*AU305*(BJ305-BK305)/(100*BB305*(1000-AU305*BJ305))</f>
        <v>0</v>
      </c>
      <c r="AI305">
        <f>(AJ305 - AK305 - BO305*1E3/(8.314*(BQ305+273.15)) * AM305/BN305 * AL305) * BN305/(100*BB305) * (1000 - BK305)/1000</f>
        <v>0</v>
      </c>
      <c r="AJ305">
        <v>430.2194772795233</v>
      </c>
      <c r="AK305">
        <v>423.037575757576</v>
      </c>
      <c r="AL305">
        <v>0.0001766942555940928</v>
      </c>
      <c r="AM305">
        <v>63.74903472312772</v>
      </c>
      <c r="AN305">
        <f>(AP305 - AO305 + BO305*1E3/(8.314*(BQ305+273.15)) * AR305/BN305 * AQ305) * BN305/(100*BB305) * 1000/(1000 - AP305)</f>
        <v>0</v>
      </c>
      <c r="AO305">
        <v>23.56674000875087</v>
      </c>
      <c r="AP305">
        <v>24.23751030303029</v>
      </c>
      <c r="AQ305">
        <v>2.760965870433898E-07</v>
      </c>
      <c r="AR305">
        <v>101.983239414424</v>
      </c>
      <c r="AS305">
        <v>2</v>
      </c>
      <c r="AT305">
        <v>0</v>
      </c>
      <c r="AU305">
        <f>IF(AS305*$H$13&gt;=AW305,1.0,(AW305/(AW305-AS305*$H$13)))</f>
        <v>0</v>
      </c>
      <c r="AV305">
        <f>(AU305-1)*100</f>
        <v>0</v>
      </c>
      <c r="AW305">
        <f>MAX(0,($B$13+$C$13*BV305)/(1+$D$13*BV305)*BO305/(BQ305+273)*$E$13)</f>
        <v>0</v>
      </c>
      <c r="AX305">
        <f>$B$11*BW305+$C$11*BX305+$F$11*CI305*(1-CL305)</f>
        <v>0</v>
      </c>
      <c r="AY305">
        <f>AX305*AZ305</f>
        <v>0</v>
      </c>
      <c r="AZ305">
        <f>($B$11*$D$9+$C$11*$D$9+$F$11*((CV305+CN305)/MAX(CV305+CN305+CW305, 0.1)*$I$9+CW305/MAX(CV305+CN305+CW305, 0.1)*$J$9))/($B$11+$C$11+$F$11)</f>
        <v>0</v>
      </c>
      <c r="BA305">
        <f>($B$11*$K$9+$C$11*$K$9+$F$11*((CV305+CN305)/MAX(CV305+CN305+CW305, 0.1)*$P$9+CW305/MAX(CV305+CN305+CW305, 0.1)*$Q$9))/($B$11+$C$11+$F$11)</f>
        <v>0</v>
      </c>
      <c r="BB305">
        <v>1.91</v>
      </c>
      <c r="BC305">
        <v>0.5</v>
      </c>
      <c r="BD305" t="s">
        <v>355</v>
      </c>
      <c r="BE305">
        <v>2</v>
      </c>
      <c r="BF305" t="b">
        <v>1</v>
      </c>
      <c r="BG305">
        <v>1679513791.5</v>
      </c>
      <c r="BH305">
        <v>412.7573870967742</v>
      </c>
      <c r="BI305">
        <v>420.0954838709677</v>
      </c>
      <c r="BJ305">
        <v>24.23637419354839</v>
      </c>
      <c r="BK305">
        <v>23.56514516129032</v>
      </c>
      <c r="BL305">
        <v>409.2388709677419</v>
      </c>
      <c r="BM305">
        <v>23.87277419354839</v>
      </c>
      <c r="BN305">
        <v>500.0295806451613</v>
      </c>
      <c r="BO305">
        <v>89.95467741935484</v>
      </c>
      <c r="BP305">
        <v>0.1000228838709677</v>
      </c>
      <c r="BQ305">
        <v>26.56458709677419</v>
      </c>
      <c r="BR305">
        <v>27.50405161290323</v>
      </c>
      <c r="BS305">
        <v>999.9000000000003</v>
      </c>
      <c r="BT305">
        <v>0</v>
      </c>
      <c r="BU305">
        <v>0</v>
      </c>
      <c r="BV305">
        <v>9996.947741935484</v>
      </c>
      <c r="BW305">
        <v>0</v>
      </c>
      <c r="BX305">
        <v>9.323209677419355</v>
      </c>
      <c r="BY305">
        <v>-7.338004193548388</v>
      </c>
      <c r="BZ305">
        <v>423.0097741935484</v>
      </c>
      <c r="CA305">
        <v>430.2339677419355</v>
      </c>
      <c r="CB305">
        <v>0.671225</v>
      </c>
      <c r="CC305">
        <v>420.0954838709677</v>
      </c>
      <c r="CD305">
        <v>23.56514516129032</v>
      </c>
      <c r="CE305">
        <v>2.180175483870967</v>
      </c>
      <c r="CF305">
        <v>2.119795483870968</v>
      </c>
      <c r="CG305">
        <v>18.81738064516129</v>
      </c>
      <c r="CH305">
        <v>18.36871935483871</v>
      </c>
      <c r="CI305">
        <v>2000.011612903226</v>
      </c>
      <c r="CJ305">
        <v>0.9800037096774195</v>
      </c>
      <c r="CK305">
        <v>0.01999599999999999</v>
      </c>
      <c r="CL305">
        <v>0</v>
      </c>
      <c r="CM305">
        <v>2.044829032258065</v>
      </c>
      <c r="CN305">
        <v>0</v>
      </c>
      <c r="CO305">
        <v>3687.47</v>
      </c>
      <c r="CP305">
        <v>17338.36451612903</v>
      </c>
      <c r="CQ305">
        <v>36.91919354838709</v>
      </c>
      <c r="CR305">
        <v>38.129</v>
      </c>
      <c r="CS305">
        <v>36.96748387096773</v>
      </c>
      <c r="CT305">
        <v>36.3466129032258</v>
      </c>
      <c r="CU305">
        <v>36.68929032258065</v>
      </c>
      <c r="CV305">
        <v>1960.021612903226</v>
      </c>
      <c r="CW305">
        <v>39.99</v>
      </c>
      <c r="CX305">
        <v>0</v>
      </c>
      <c r="CY305">
        <v>1679513829.9</v>
      </c>
      <c r="CZ305">
        <v>0</v>
      </c>
      <c r="DA305">
        <v>0</v>
      </c>
      <c r="DB305" t="s">
        <v>356</v>
      </c>
      <c r="DC305">
        <v>1679454360.5</v>
      </c>
      <c r="DD305">
        <v>1679454360.5</v>
      </c>
      <c r="DE305">
        <v>0</v>
      </c>
      <c r="DF305">
        <v>-0.152</v>
      </c>
      <c r="DG305">
        <v>-0.046</v>
      </c>
      <c r="DH305">
        <v>3.296</v>
      </c>
      <c r="DI305">
        <v>0.35</v>
      </c>
      <c r="DJ305">
        <v>420</v>
      </c>
      <c r="DK305">
        <v>24</v>
      </c>
      <c r="DL305">
        <v>0.27</v>
      </c>
      <c r="DM305">
        <v>0.09</v>
      </c>
      <c r="DN305">
        <v>-7.337140975609756</v>
      </c>
      <c r="DO305">
        <v>-0.03059644599304717</v>
      </c>
      <c r="DP305">
        <v>0.03261263108621036</v>
      </c>
      <c r="DQ305">
        <v>1</v>
      </c>
      <c r="DR305">
        <v>0.6712873414634147</v>
      </c>
      <c r="DS305">
        <v>-0.001227972125435794</v>
      </c>
      <c r="DT305">
        <v>0.001195603666481988</v>
      </c>
      <c r="DU305">
        <v>1</v>
      </c>
      <c r="DV305">
        <v>2</v>
      </c>
      <c r="DW305">
        <v>2</v>
      </c>
      <c r="DX305" t="s">
        <v>438</v>
      </c>
      <c r="DY305">
        <v>2.98031</v>
      </c>
      <c r="DZ305">
        <v>2.72793</v>
      </c>
      <c r="EA305">
        <v>0.08426930000000001</v>
      </c>
      <c r="EB305">
        <v>0.0864029</v>
      </c>
      <c r="EC305">
        <v>0.107443</v>
      </c>
      <c r="ED305">
        <v>0.1063</v>
      </c>
      <c r="EE305">
        <v>27516.5</v>
      </c>
      <c r="EF305">
        <v>27080.8</v>
      </c>
      <c r="EG305">
        <v>30575.6</v>
      </c>
      <c r="EH305">
        <v>29885.6</v>
      </c>
      <c r="EI305">
        <v>37640.5</v>
      </c>
      <c r="EJ305">
        <v>35152.1</v>
      </c>
      <c r="EK305">
        <v>46760.3</v>
      </c>
      <c r="EL305">
        <v>44438.4</v>
      </c>
      <c r="EM305">
        <v>1.8825</v>
      </c>
      <c r="EN305">
        <v>1.89968</v>
      </c>
      <c r="EO305">
        <v>0.113722</v>
      </c>
      <c r="EP305">
        <v>0</v>
      </c>
      <c r="EQ305">
        <v>25.6383</v>
      </c>
      <c r="ER305">
        <v>999.9</v>
      </c>
      <c r="ES305">
        <v>49.6</v>
      </c>
      <c r="ET305">
        <v>30.3</v>
      </c>
      <c r="EU305">
        <v>23.9001</v>
      </c>
      <c r="EV305">
        <v>63.2809</v>
      </c>
      <c r="EW305">
        <v>22.2115</v>
      </c>
      <c r="EX305">
        <v>1</v>
      </c>
      <c r="EY305">
        <v>-0.09259149999999999</v>
      </c>
      <c r="EZ305">
        <v>0.09056640000000001</v>
      </c>
      <c r="FA305">
        <v>20.2047</v>
      </c>
      <c r="FB305">
        <v>5.23406</v>
      </c>
      <c r="FC305">
        <v>11.968</v>
      </c>
      <c r="FD305">
        <v>4.9712</v>
      </c>
      <c r="FE305">
        <v>3.29025</v>
      </c>
      <c r="FF305">
        <v>9999</v>
      </c>
      <c r="FG305">
        <v>9999</v>
      </c>
      <c r="FH305">
        <v>9999</v>
      </c>
      <c r="FI305">
        <v>999.9</v>
      </c>
      <c r="FJ305">
        <v>4.97296</v>
      </c>
      <c r="FK305">
        <v>1.87712</v>
      </c>
      <c r="FL305">
        <v>1.87517</v>
      </c>
      <c r="FM305">
        <v>1.87802</v>
      </c>
      <c r="FN305">
        <v>1.87469</v>
      </c>
      <c r="FO305">
        <v>1.87836</v>
      </c>
      <c r="FP305">
        <v>1.87544</v>
      </c>
      <c r="FQ305">
        <v>1.87654</v>
      </c>
      <c r="FR305">
        <v>0</v>
      </c>
      <c r="FS305">
        <v>0</v>
      </c>
      <c r="FT305">
        <v>0</v>
      </c>
      <c r="FU305">
        <v>0</v>
      </c>
      <c r="FV305" t="s">
        <v>358</v>
      </c>
      <c r="FW305" t="s">
        <v>359</v>
      </c>
      <c r="FX305" t="s">
        <v>360</v>
      </c>
      <c r="FY305" t="s">
        <v>360</v>
      </c>
      <c r="FZ305" t="s">
        <v>360</v>
      </c>
      <c r="GA305" t="s">
        <v>360</v>
      </c>
      <c r="GB305">
        <v>0</v>
      </c>
      <c r="GC305">
        <v>100</v>
      </c>
      <c r="GD305">
        <v>100</v>
      </c>
      <c r="GE305">
        <v>3.518</v>
      </c>
      <c r="GF305">
        <v>0.3637</v>
      </c>
      <c r="GG305">
        <v>1.972114183739502</v>
      </c>
      <c r="GH305">
        <v>0.004449671774874308</v>
      </c>
      <c r="GI305">
        <v>-1.829466635312074E-06</v>
      </c>
      <c r="GJ305">
        <v>4.661545964856727E-10</v>
      </c>
      <c r="GK305">
        <v>0.005649818396270764</v>
      </c>
      <c r="GL305">
        <v>0.003047750899037379</v>
      </c>
      <c r="GM305">
        <v>0.0005145890388989142</v>
      </c>
      <c r="GN305">
        <v>-5.930110997495773E-07</v>
      </c>
      <c r="GO305">
        <v>0</v>
      </c>
      <c r="GP305">
        <v>2134</v>
      </c>
      <c r="GQ305">
        <v>1</v>
      </c>
      <c r="GR305">
        <v>23</v>
      </c>
      <c r="GS305">
        <v>990.6</v>
      </c>
      <c r="GT305">
        <v>990.6</v>
      </c>
      <c r="GU305">
        <v>1.12061</v>
      </c>
      <c r="GV305">
        <v>2.55127</v>
      </c>
      <c r="GW305">
        <v>1.39893</v>
      </c>
      <c r="GX305">
        <v>2.35962</v>
      </c>
      <c r="GY305">
        <v>1.44897</v>
      </c>
      <c r="GZ305">
        <v>2.41699</v>
      </c>
      <c r="HA305">
        <v>36.5051</v>
      </c>
      <c r="HB305">
        <v>24.0525</v>
      </c>
      <c r="HC305">
        <v>18</v>
      </c>
      <c r="HD305">
        <v>489.649</v>
      </c>
      <c r="HE305">
        <v>471.823</v>
      </c>
      <c r="HF305">
        <v>24.7847</v>
      </c>
      <c r="HG305">
        <v>25.9014</v>
      </c>
      <c r="HH305">
        <v>30</v>
      </c>
      <c r="HI305">
        <v>25.7655</v>
      </c>
      <c r="HJ305">
        <v>25.8462</v>
      </c>
      <c r="HK305">
        <v>22.3742</v>
      </c>
      <c r="HL305">
        <v>7.64156</v>
      </c>
      <c r="HM305">
        <v>100</v>
      </c>
      <c r="HN305">
        <v>24.7845</v>
      </c>
      <c r="HO305">
        <v>413.4</v>
      </c>
      <c r="HP305">
        <v>23.5703</v>
      </c>
      <c r="HQ305">
        <v>101.064</v>
      </c>
      <c r="HR305">
        <v>102.188</v>
      </c>
    </row>
    <row r="306" spans="1:226">
      <c r="A306">
        <v>290</v>
      </c>
      <c r="B306">
        <v>1679513804.5</v>
      </c>
      <c r="C306">
        <v>8548.400000095367</v>
      </c>
      <c r="D306" t="s">
        <v>940</v>
      </c>
      <c r="E306" t="s">
        <v>941</v>
      </c>
      <c r="F306">
        <v>5</v>
      </c>
      <c r="G306" t="s">
        <v>353</v>
      </c>
      <c r="H306" t="s">
        <v>747</v>
      </c>
      <c r="I306">
        <v>1679513796.655172</v>
      </c>
      <c r="J306">
        <f>(K306)/1000</f>
        <v>0</v>
      </c>
      <c r="K306">
        <f>IF(BF306, AN306, AH306)</f>
        <v>0</v>
      </c>
      <c r="L306">
        <f>IF(BF306, AI306, AG306)</f>
        <v>0</v>
      </c>
      <c r="M306">
        <f>BH306 - IF(AU306&gt;1, L306*BB306*100.0/(AW306*BV306), 0)</f>
        <v>0</v>
      </c>
      <c r="N306">
        <f>((T306-J306/2)*M306-L306)/(T306+J306/2)</f>
        <v>0</v>
      </c>
      <c r="O306">
        <f>N306*(BO306+BP306)/1000.0</f>
        <v>0</v>
      </c>
      <c r="P306">
        <f>(BH306 - IF(AU306&gt;1, L306*BB306*100.0/(AW306*BV306), 0))*(BO306+BP306)/1000.0</f>
        <v>0</v>
      </c>
      <c r="Q306">
        <f>2.0/((1/S306-1/R306)+SIGN(S306)*SQRT((1/S306-1/R306)*(1/S306-1/R306) + 4*BC306/((BC306+1)*(BC306+1))*(2*1/S306*1/R306-1/R306*1/R306)))</f>
        <v>0</v>
      </c>
      <c r="R306">
        <f>IF(LEFT(BD306,1)&lt;&gt;"0",IF(LEFT(BD306,1)="1",3.0,BE306),$D$5+$E$5*(BV306*BO306/($K$5*1000))+$F$5*(BV306*BO306/($K$5*1000))*MAX(MIN(BB306,$J$5),$I$5)*MAX(MIN(BB306,$J$5),$I$5)+$G$5*MAX(MIN(BB306,$J$5),$I$5)*(BV306*BO306/($K$5*1000))+$H$5*(BV306*BO306/($K$5*1000))*(BV306*BO306/($K$5*1000)))</f>
        <v>0</v>
      </c>
      <c r="S306">
        <f>J306*(1000-(1000*0.61365*exp(17.502*W306/(240.97+W306))/(BO306+BP306)+BJ306)/2)/(1000*0.61365*exp(17.502*W306/(240.97+W306))/(BO306+BP306)-BJ306)</f>
        <v>0</v>
      </c>
      <c r="T306">
        <f>1/((BC306+1)/(Q306/1.6)+1/(R306/1.37)) + BC306/((BC306+1)/(Q306/1.6) + BC306/(R306/1.37))</f>
        <v>0</v>
      </c>
      <c r="U306">
        <f>(AX306*BA306)</f>
        <v>0</v>
      </c>
      <c r="V306">
        <f>(BQ306+(U306+2*0.95*5.67E-8*(((BQ306+$B$7)+273)^4-(BQ306+273)^4)-44100*J306)/(1.84*29.3*R306+8*0.95*5.67E-8*(BQ306+273)^3))</f>
        <v>0</v>
      </c>
      <c r="W306">
        <f>($C$7*BR306+$D$7*BS306+$E$7*V306)</f>
        <v>0</v>
      </c>
      <c r="X306">
        <f>0.61365*exp(17.502*W306/(240.97+W306))</f>
        <v>0</v>
      </c>
      <c r="Y306">
        <f>(Z306/AA306*100)</f>
        <v>0</v>
      </c>
      <c r="Z306">
        <f>BJ306*(BO306+BP306)/1000</f>
        <v>0</v>
      </c>
      <c r="AA306">
        <f>0.61365*exp(17.502*BQ306/(240.97+BQ306))</f>
        <v>0</v>
      </c>
      <c r="AB306">
        <f>(X306-BJ306*(BO306+BP306)/1000)</f>
        <v>0</v>
      </c>
      <c r="AC306">
        <f>(-J306*44100)</f>
        <v>0</v>
      </c>
      <c r="AD306">
        <f>2*29.3*R306*0.92*(BQ306-W306)</f>
        <v>0</v>
      </c>
      <c r="AE306">
        <f>2*0.95*5.67E-8*(((BQ306+$B$7)+273)^4-(W306+273)^4)</f>
        <v>0</v>
      </c>
      <c r="AF306">
        <f>U306+AE306+AC306+AD306</f>
        <v>0</v>
      </c>
      <c r="AG306">
        <f>BN306*AU306*(BI306-BH306*(1000-AU306*BK306)/(1000-AU306*BJ306))/(100*BB306)</f>
        <v>0</v>
      </c>
      <c r="AH306">
        <f>1000*BN306*AU306*(BJ306-BK306)/(100*BB306*(1000-AU306*BJ306))</f>
        <v>0</v>
      </c>
      <c r="AI306">
        <f>(AJ306 - AK306 - BO306*1E3/(8.314*(BQ306+273.15)) * AM306/BN306 * AL306) * BN306/(100*BB306) * (1000 - BK306)/1000</f>
        <v>0</v>
      </c>
      <c r="AJ306">
        <v>430.107096384329</v>
      </c>
      <c r="AK306">
        <v>422.9060787878789</v>
      </c>
      <c r="AL306">
        <v>-0.03744068088584876</v>
      </c>
      <c r="AM306">
        <v>63.74903472312772</v>
      </c>
      <c r="AN306">
        <f>(AP306 - AO306 + BO306*1E3/(8.314*(BQ306+273.15)) * AR306/BN306 * AQ306) * BN306/(100*BB306) * 1000/(1000 - AP306)</f>
        <v>0</v>
      </c>
      <c r="AO306">
        <v>23.56669940892898</v>
      </c>
      <c r="AP306">
        <v>24.23807272727271</v>
      </c>
      <c r="AQ306">
        <v>2.186529924721752E-07</v>
      </c>
      <c r="AR306">
        <v>101.983239414424</v>
      </c>
      <c r="AS306">
        <v>2</v>
      </c>
      <c r="AT306">
        <v>0</v>
      </c>
      <c r="AU306">
        <f>IF(AS306*$H$13&gt;=AW306,1.0,(AW306/(AW306-AS306*$H$13)))</f>
        <v>0</v>
      </c>
      <c r="AV306">
        <f>(AU306-1)*100</f>
        <v>0</v>
      </c>
      <c r="AW306">
        <f>MAX(0,($B$13+$C$13*BV306)/(1+$D$13*BV306)*BO306/(BQ306+273)*$E$13)</f>
        <v>0</v>
      </c>
      <c r="AX306">
        <f>$B$11*BW306+$C$11*BX306+$F$11*CI306*(1-CL306)</f>
        <v>0</v>
      </c>
      <c r="AY306">
        <f>AX306*AZ306</f>
        <v>0</v>
      </c>
      <c r="AZ306">
        <f>($B$11*$D$9+$C$11*$D$9+$F$11*((CV306+CN306)/MAX(CV306+CN306+CW306, 0.1)*$I$9+CW306/MAX(CV306+CN306+CW306, 0.1)*$J$9))/($B$11+$C$11+$F$11)</f>
        <v>0</v>
      </c>
      <c r="BA306">
        <f>($B$11*$K$9+$C$11*$K$9+$F$11*((CV306+CN306)/MAX(CV306+CN306+CW306, 0.1)*$P$9+CW306/MAX(CV306+CN306+CW306, 0.1)*$Q$9))/($B$11+$C$11+$F$11)</f>
        <v>0</v>
      </c>
      <c r="BB306">
        <v>1.91</v>
      </c>
      <c r="BC306">
        <v>0.5</v>
      </c>
      <c r="BD306" t="s">
        <v>355</v>
      </c>
      <c r="BE306">
        <v>2</v>
      </c>
      <c r="BF306" t="b">
        <v>1</v>
      </c>
      <c r="BG306">
        <v>1679513796.655172</v>
      </c>
      <c r="BH306">
        <v>412.7627586206897</v>
      </c>
      <c r="BI306">
        <v>419.9117241379311</v>
      </c>
      <c r="BJ306">
        <v>24.23766896551724</v>
      </c>
      <c r="BK306">
        <v>23.56628275862068</v>
      </c>
      <c r="BL306">
        <v>409.244172413793</v>
      </c>
      <c r="BM306">
        <v>23.87402413793103</v>
      </c>
      <c r="BN306">
        <v>500.0169310344828</v>
      </c>
      <c r="BO306">
        <v>89.95204137931034</v>
      </c>
      <c r="BP306">
        <v>0.09985550344827586</v>
      </c>
      <c r="BQ306">
        <v>26.56312413793104</v>
      </c>
      <c r="BR306">
        <v>27.50440344827586</v>
      </c>
      <c r="BS306">
        <v>999.9000000000002</v>
      </c>
      <c r="BT306">
        <v>0</v>
      </c>
      <c r="BU306">
        <v>0</v>
      </c>
      <c r="BV306">
        <v>10001.21965517241</v>
      </c>
      <c r="BW306">
        <v>0</v>
      </c>
      <c r="BX306">
        <v>9.326049310344828</v>
      </c>
      <c r="BY306">
        <v>-7.148921379310346</v>
      </c>
      <c r="BZ306">
        <v>423.0157241379311</v>
      </c>
      <c r="CA306">
        <v>430.046275862069</v>
      </c>
      <c r="CB306">
        <v>0.6713769310344828</v>
      </c>
      <c r="CC306">
        <v>419.9117241379311</v>
      </c>
      <c r="CD306">
        <v>23.56628275862068</v>
      </c>
      <c r="CE306">
        <v>2.180227586206896</v>
      </c>
      <c r="CF306">
        <v>2.11983551724138</v>
      </c>
      <c r="CG306">
        <v>18.81775172413793</v>
      </c>
      <c r="CH306">
        <v>18.36902413793103</v>
      </c>
      <c r="CI306">
        <v>1999.992068965517</v>
      </c>
      <c r="CJ306">
        <v>0.980003379310345</v>
      </c>
      <c r="CK306">
        <v>0.01999634137931034</v>
      </c>
      <c r="CL306">
        <v>0</v>
      </c>
      <c r="CM306">
        <v>2.048424137931034</v>
      </c>
      <c r="CN306">
        <v>0</v>
      </c>
      <c r="CO306">
        <v>3687.264137931034</v>
      </c>
      <c r="CP306">
        <v>17338.18620689655</v>
      </c>
      <c r="CQ306">
        <v>36.87910344827586</v>
      </c>
      <c r="CR306">
        <v>38.11848275862068</v>
      </c>
      <c r="CS306">
        <v>36.95886206896552</v>
      </c>
      <c r="CT306">
        <v>36.32955172413793</v>
      </c>
      <c r="CU306">
        <v>36.68086206896551</v>
      </c>
      <c r="CV306">
        <v>1960.002068965517</v>
      </c>
      <c r="CW306">
        <v>39.99</v>
      </c>
      <c r="CX306">
        <v>0</v>
      </c>
      <c r="CY306">
        <v>1679513834.7</v>
      </c>
      <c r="CZ306">
        <v>0</v>
      </c>
      <c r="DA306">
        <v>0</v>
      </c>
      <c r="DB306" t="s">
        <v>356</v>
      </c>
      <c r="DC306">
        <v>1679454360.5</v>
      </c>
      <c r="DD306">
        <v>1679454360.5</v>
      </c>
      <c r="DE306">
        <v>0</v>
      </c>
      <c r="DF306">
        <v>-0.152</v>
      </c>
      <c r="DG306">
        <v>-0.046</v>
      </c>
      <c r="DH306">
        <v>3.296</v>
      </c>
      <c r="DI306">
        <v>0.35</v>
      </c>
      <c r="DJ306">
        <v>420</v>
      </c>
      <c r="DK306">
        <v>24</v>
      </c>
      <c r="DL306">
        <v>0.27</v>
      </c>
      <c r="DM306">
        <v>0.09</v>
      </c>
      <c r="DN306">
        <v>-7.25287075</v>
      </c>
      <c r="DO306">
        <v>1.401814896810524</v>
      </c>
      <c r="DP306">
        <v>0.2669028083534107</v>
      </c>
      <c r="DQ306">
        <v>0</v>
      </c>
      <c r="DR306">
        <v>0.671315975</v>
      </c>
      <c r="DS306">
        <v>0.001311388367730469</v>
      </c>
      <c r="DT306">
        <v>0.0007453458421263235</v>
      </c>
      <c r="DU306">
        <v>1</v>
      </c>
      <c r="DV306">
        <v>1</v>
      </c>
      <c r="DW306">
        <v>2</v>
      </c>
      <c r="DX306" t="s">
        <v>357</v>
      </c>
      <c r="DY306">
        <v>2.98027</v>
      </c>
      <c r="DZ306">
        <v>2.72816</v>
      </c>
      <c r="EA306">
        <v>0.08423609999999999</v>
      </c>
      <c r="EB306">
        <v>0.08595659999999999</v>
      </c>
      <c r="EC306">
        <v>0.107443</v>
      </c>
      <c r="ED306">
        <v>0.106301</v>
      </c>
      <c r="EE306">
        <v>27517.5</v>
      </c>
      <c r="EF306">
        <v>27093.8</v>
      </c>
      <c r="EG306">
        <v>30575.6</v>
      </c>
      <c r="EH306">
        <v>29885.3</v>
      </c>
      <c r="EI306">
        <v>37640.4</v>
      </c>
      <c r="EJ306">
        <v>35151.6</v>
      </c>
      <c r="EK306">
        <v>46760.2</v>
      </c>
      <c r="EL306">
        <v>44437.9</v>
      </c>
      <c r="EM306">
        <v>1.88227</v>
      </c>
      <c r="EN306">
        <v>1.89953</v>
      </c>
      <c r="EO306">
        <v>0.114273</v>
      </c>
      <c r="EP306">
        <v>0</v>
      </c>
      <c r="EQ306">
        <v>25.637</v>
      </c>
      <c r="ER306">
        <v>999.9</v>
      </c>
      <c r="ES306">
        <v>49.6</v>
      </c>
      <c r="ET306">
        <v>30.3</v>
      </c>
      <c r="EU306">
        <v>23.8995</v>
      </c>
      <c r="EV306">
        <v>63.2309</v>
      </c>
      <c r="EW306">
        <v>22.5521</v>
      </c>
      <c r="EX306">
        <v>1</v>
      </c>
      <c r="EY306">
        <v>-0.0926778</v>
      </c>
      <c r="EZ306">
        <v>0.08525050000000001</v>
      </c>
      <c r="FA306">
        <v>20.2041</v>
      </c>
      <c r="FB306">
        <v>5.23002</v>
      </c>
      <c r="FC306">
        <v>11.968</v>
      </c>
      <c r="FD306">
        <v>4.9702</v>
      </c>
      <c r="FE306">
        <v>3.2895</v>
      </c>
      <c r="FF306">
        <v>9999</v>
      </c>
      <c r="FG306">
        <v>9999</v>
      </c>
      <c r="FH306">
        <v>9999</v>
      </c>
      <c r="FI306">
        <v>999.9</v>
      </c>
      <c r="FJ306">
        <v>4.97297</v>
      </c>
      <c r="FK306">
        <v>1.87709</v>
      </c>
      <c r="FL306">
        <v>1.87516</v>
      </c>
      <c r="FM306">
        <v>1.87801</v>
      </c>
      <c r="FN306">
        <v>1.87469</v>
      </c>
      <c r="FO306">
        <v>1.87834</v>
      </c>
      <c r="FP306">
        <v>1.87543</v>
      </c>
      <c r="FQ306">
        <v>1.87654</v>
      </c>
      <c r="FR306">
        <v>0</v>
      </c>
      <c r="FS306">
        <v>0</v>
      </c>
      <c r="FT306">
        <v>0</v>
      </c>
      <c r="FU306">
        <v>0</v>
      </c>
      <c r="FV306" t="s">
        <v>358</v>
      </c>
      <c r="FW306" t="s">
        <v>359</v>
      </c>
      <c r="FX306" t="s">
        <v>360</v>
      </c>
      <c r="FY306" t="s">
        <v>360</v>
      </c>
      <c r="FZ306" t="s">
        <v>360</v>
      </c>
      <c r="GA306" t="s">
        <v>360</v>
      </c>
      <c r="GB306">
        <v>0</v>
      </c>
      <c r="GC306">
        <v>100</v>
      </c>
      <c r="GD306">
        <v>100</v>
      </c>
      <c r="GE306">
        <v>3.518</v>
      </c>
      <c r="GF306">
        <v>0.3637</v>
      </c>
      <c r="GG306">
        <v>1.972114183739502</v>
      </c>
      <c r="GH306">
        <v>0.004449671774874308</v>
      </c>
      <c r="GI306">
        <v>-1.829466635312074E-06</v>
      </c>
      <c r="GJ306">
        <v>4.661545964856727E-10</v>
      </c>
      <c r="GK306">
        <v>0.005649818396270764</v>
      </c>
      <c r="GL306">
        <v>0.003047750899037379</v>
      </c>
      <c r="GM306">
        <v>0.0005145890388989142</v>
      </c>
      <c r="GN306">
        <v>-5.930110997495773E-07</v>
      </c>
      <c r="GO306">
        <v>0</v>
      </c>
      <c r="GP306">
        <v>2134</v>
      </c>
      <c r="GQ306">
        <v>1</v>
      </c>
      <c r="GR306">
        <v>23</v>
      </c>
      <c r="GS306">
        <v>990.7</v>
      </c>
      <c r="GT306">
        <v>990.7</v>
      </c>
      <c r="GU306">
        <v>1.09253</v>
      </c>
      <c r="GV306">
        <v>2.53906</v>
      </c>
      <c r="GW306">
        <v>1.39893</v>
      </c>
      <c r="GX306">
        <v>2.3584</v>
      </c>
      <c r="GY306">
        <v>1.44897</v>
      </c>
      <c r="GZ306">
        <v>2.47803</v>
      </c>
      <c r="HA306">
        <v>36.4814</v>
      </c>
      <c r="HB306">
        <v>24.07</v>
      </c>
      <c r="HC306">
        <v>18</v>
      </c>
      <c r="HD306">
        <v>489.511</v>
      </c>
      <c r="HE306">
        <v>471.712</v>
      </c>
      <c r="HF306">
        <v>24.7826</v>
      </c>
      <c r="HG306">
        <v>25.9005</v>
      </c>
      <c r="HH306">
        <v>29.9999</v>
      </c>
      <c r="HI306">
        <v>25.7634</v>
      </c>
      <c r="HJ306">
        <v>25.8445</v>
      </c>
      <c r="HK306">
        <v>21.8765</v>
      </c>
      <c r="HL306">
        <v>7.64156</v>
      </c>
      <c r="HM306">
        <v>100</v>
      </c>
      <c r="HN306">
        <v>24.7816</v>
      </c>
      <c r="HO306">
        <v>400.025</v>
      </c>
      <c r="HP306">
        <v>23.5703</v>
      </c>
      <c r="HQ306">
        <v>101.064</v>
      </c>
      <c r="HR306">
        <v>102.187</v>
      </c>
    </row>
    <row r="307" spans="1:226">
      <c r="A307">
        <v>291</v>
      </c>
      <c r="B307">
        <v>1679513809.5</v>
      </c>
      <c r="C307">
        <v>8553.400000095367</v>
      </c>
      <c r="D307" t="s">
        <v>942</v>
      </c>
      <c r="E307" t="s">
        <v>943</v>
      </c>
      <c r="F307">
        <v>5</v>
      </c>
      <c r="G307" t="s">
        <v>353</v>
      </c>
      <c r="H307" t="s">
        <v>747</v>
      </c>
      <c r="I307">
        <v>1679513801.732143</v>
      </c>
      <c r="J307">
        <f>(K307)/1000</f>
        <v>0</v>
      </c>
      <c r="K307">
        <f>IF(BF307, AN307, AH307)</f>
        <v>0</v>
      </c>
      <c r="L307">
        <f>IF(BF307, AI307, AG307)</f>
        <v>0</v>
      </c>
      <c r="M307">
        <f>BH307 - IF(AU307&gt;1, L307*BB307*100.0/(AW307*BV307), 0)</f>
        <v>0</v>
      </c>
      <c r="N307">
        <f>((T307-J307/2)*M307-L307)/(T307+J307/2)</f>
        <v>0</v>
      </c>
      <c r="O307">
        <f>N307*(BO307+BP307)/1000.0</f>
        <v>0</v>
      </c>
      <c r="P307">
        <f>(BH307 - IF(AU307&gt;1, L307*BB307*100.0/(AW307*BV307), 0))*(BO307+BP307)/1000.0</f>
        <v>0</v>
      </c>
      <c r="Q307">
        <f>2.0/((1/S307-1/R307)+SIGN(S307)*SQRT((1/S307-1/R307)*(1/S307-1/R307) + 4*BC307/((BC307+1)*(BC307+1))*(2*1/S307*1/R307-1/R307*1/R307)))</f>
        <v>0</v>
      </c>
      <c r="R307">
        <f>IF(LEFT(BD307,1)&lt;&gt;"0",IF(LEFT(BD307,1)="1",3.0,BE307),$D$5+$E$5*(BV307*BO307/($K$5*1000))+$F$5*(BV307*BO307/($K$5*1000))*MAX(MIN(BB307,$J$5),$I$5)*MAX(MIN(BB307,$J$5),$I$5)+$G$5*MAX(MIN(BB307,$J$5),$I$5)*(BV307*BO307/($K$5*1000))+$H$5*(BV307*BO307/($K$5*1000))*(BV307*BO307/($K$5*1000)))</f>
        <v>0</v>
      </c>
      <c r="S307">
        <f>J307*(1000-(1000*0.61365*exp(17.502*W307/(240.97+W307))/(BO307+BP307)+BJ307)/2)/(1000*0.61365*exp(17.502*W307/(240.97+W307))/(BO307+BP307)-BJ307)</f>
        <v>0</v>
      </c>
      <c r="T307">
        <f>1/((BC307+1)/(Q307/1.6)+1/(R307/1.37)) + BC307/((BC307+1)/(Q307/1.6) + BC307/(R307/1.37))</f>
        <v>0</v>
      </c>
      <c r="U307">
        <f>(AX307*BA307)</f>
        <v>0</v>
      </c>
      <c r="V307">
        <f>(BQ307+(U307+2*0.95*5.67E-8*(((BQ307+$B$7)+273)^4-(BQ307+273)^4)-44100*J307)/(1.84*29.3*R307+8*0.95*5.67E-8*(BQ307+273)^3))</f>
        <v>0</v>
      </c>
      <c r="W307">
        <f>($C$7*BR307+$D$7*BS307+$E$7*V307)</f>
        <v>0</v>
      </c>
      <c r="X307">
        <f>0.61365*exp(17.502*W307/(240.97+W307))</f>
        <v>0</v>
      </c>
      <c r="Y307">
        <f>(Z307/AA307*100)</f>
        <v>0</v>
      </c>
      <c r="Z307">
        <f>BJ307*(BO307+BP307)/1000</f>
        <v>0</v>
      </c>
      <c r="AA307">
        <f>0.61365*exp(17.502*BQ307/(240.97+BQ307))</f>
        <v>0</v>
      </c>
      <c r="AB307">
        <f>(X307-BJ307*(BO307+BP307)/1000)</f>
        <v>0</v>
      </c>
      <c r="AC307">
        <f>(-J307*44100)</f>
        <v>0</v>
      </c>
      <c r="AD307">
        <f>2*29.3*R307*0.92*(BQ307-W307)</f>
        <v>0</v>
      </c>
      <c r="AE307">
        <f>2*0.95*5.67E-8*(((BQ307+$B$7)+273)^4-(W307+273)^4)</f>
        <v>0</v>
      </c>
      <c r="AF307">
        <f>U307+AE307+AC307+AD307</f>
        <v>0</v>
      </c>
      <c r="AG307">
        <f>BN307*AU307*(BI307-BH307*(1000-AU307*BK307)/(1000-AU307*BJ307))/(100*BB307)</f>
        <v>0</v>
      </c>
      <c r="AH307">
        <f>1000*BN307*AU307*(BJ307-BK307)/(100*BB307*(1000-AU307*BJ307))</f>
        <v>0</v>
      </c>
      <c r="AI307">
        <f>(AJ307 - AK307 - BO307*1E3/(8.314*(BQ307+273.15)) * AM307/BN307 * AL307) * BN307/(100*BB307) * (1000 - BK307)/1000</f>
        <v>0</v>
      </c>
      <c r="AJ307">
        <v>422.6372902313094</v>
      </c>
      <c r="AK307">
        <v>419.4659090909091</v>
      </c>
      <c r="AL307">
        <v>-0.8540173379559861</v>
      </c>
      <c r="AM307">
        <v>63.74903472312772</v>
      </c>
      <c r="AN307">
        <f>(AP307 - AO307 + BO307*1E3/(8.314*(BQ307+273.15)) * AR307/BN307 * AQ307) * BN307/(100*BB307) * 1000/(1000 - AP307)</f>
        <v>0</v>
      </c>
      <c r="AO307">
        <v>23.56695635564676</v>
      </c>
      <c r="AP307">
        <v>24.23820181818182</v>
      </c>
      <c r="AQ307">
        <v>9.768809536590924E-07</v>
      </c>
      <c r="AR307">
        <v>101.983239414424</v>
      </c>
      <c r="AS307">
        <v>2</v>
      </c>
      <c r="AT307">
        <v>0</v>
      </c>
      <c r="AU307">
        <f>IF(AS307*$H$13&gt;=AW307,1.0,(AW307/(AW307-AS307*$H$13)))</f>
        <v>0</v>
      </c>
      <c r="AV307">
        <f>(AU307-1)*100</f>
        <v>0</v>
      </c>
      <c r="AW307">
        <f>MAX(0,($B$13+$C$13*BV307)/(1+$D$13*BV307)*BO307/(BQ307+273)*$E$13)</f>
        <v>0</v>
      </c>
      <c r="AX307">
        <f>$B$11*BW307+$C$11*BX307+$F$11*CI307*(1-CL307)</f>
        <v>0</v>
      </c>
      <c r="AY307">
        <f>AX307*AZ307</f>
        <v>0</v>
      </c>
      <c r="AZ307">
        <f>($B$11*$D$9+$C$11*$D$9+$F$11*((CV307+CN307)/MAX(CV307+CN307+CW307, 0.1)*$I$9+CW307/MAX(CV307+CN307+CW307, 0.1)*$J$9))/($B$11+$C$11+$F$11)</f>
        <v>0</v>
      </c>
      <c r="BA307">
        <f>($B$11*$K$9+$C$11*$K$9+$F$11*((CV307+CN307)/MAX(CV307+CN307+CW307, 0.1)*$P$9+CW307/MAX(CV307+CN307+CW307, 0.1)*$Q$9))/($B$11+$C$11+$F$11)</f>
        <v>0</v>
      </c>
      <c r="BB307">
        <v>1.91</v>
      </c>
      <c r="BC307">
        <v>0.5</v>
      </c>
      <c r="BD307" t="s">
        <v>355</v>
      </c>
      <c r="BE307">
        <v>2</v>
      </c>
      <c r="BF307" t="b">
        <v>1</v>
      </c>
      <c r="BG307">
        <v>1679513801.732143</v>
      </c>
      <c r="BH307">
        <v>412.2428571428572</v>
      </c>
      <c r="BI307">
        <v>417.1443928571428</v>
      </c>
      <c r="BJ307">
        <v>24.2377</v>
      </c>
      <c r="BK307">
        <v>23.56675</v>
      </c>
      <c r="BL307">
        <v>408.7258571428571</v>
      </c>
      <c r="BM307">
        <v>23.87404642857143</v>
      </c>
      <c r="BN307">
        <v>500.00825</v>
      </c>
      <c r="BO307">
        <v>89.95068214285713</v>
      </c>
      <c r="BP307">
        <v>0.09984898571428572</v>
      </c>
      <c r="BQ307">
        <v>26.56273928571429</v>
      </c>
      <c r="BR307">
        <v>27.50500357142857</v>
      </c>
      <c r="BS307">
        <v>999.9000000000002</v>
      </c>
      <c r="BT307">
        <v>0</v>
      </c>
      <c r="BU307">
        <v>0</v>
      </c>
      <c r="BV307">
        <v>9999.286428571428</v>
      </c>
      <c r="BW307">
        <v>0</v>
      </c>
      <c r="BX307">
        <v>9.326168214285715</v>
      </c>
      <c r="BY307">
        <v>-4.901581892857143</v>
      </c>
      <c r="BZ307">
        <v>422.4828928571429</v>
      </c>
      <c r="CA307">
        <v>427.2123928571428</v>
      </c>
      <c r="CB307">
        <v>0.670933857142857</v>
      </c>
      <c r="CC307">
        <v>417.1443928571428</v>
      </c>
      <c r="CD307">
        <v>23.56675</v>
      </c>
      <c r="CE307">
        <v>2.180197142857143</v>
      </c>
      <c r="CF307">
        <v>2.119845714285714</v>
      </c>
      <c r="CG307">
        <v>18.817525</v>
      </c>
      <c r="CH307">
        <v>18.36910714285714</v>
      </c>
      <c r="CI307">
        <v>1999.996785714286</v>
      </c>
      <c r="CJ307">
        <v>0.9800033571428572</v>
      </c>
      <c r="CK307">
        <v>0.01999636428571428</v>
      </c>
      <c r="CL307">
        <v>0</v>
      </c>
      <c r="CM307">
        <v>2.032617857142857</v>
      </c>
      <c r="CN307">
        <v>0</v>
      </c>
      <c r="CO307">
        <v>3687.447142857143</v>
      </c>
      <c r="CP307">
        <v>17338.21785714286</v>
      </c>
      <c r="CQ307">
        <v>36.82782142857143</v>
      </c>
      <c r="CR307">
        <v>38.098</v>
      </c>
      <c r="CS307">
        <v>36.93957142857143</v>
      </c>
      <c r="CT307">
        <v>36.30110714285714</v>
      </c>
      <c r="CU307">
        <v>36.66935714285714</v>
      </c>
      <c r="CV307">
        <v>1960.006785714286</v>
      </c>
      <c r="CW307">
        <v>39.99</v>
      </c>
      <c r="CX307">
        <v>0</v>
      </c>
      <c r="CY307">
        <v>1679513839.5</v>
      </c>
      <c r="CZ307">
        <v>0</v>
      </c>
      <c r="DA307">
        <v>0</v>
      </c>
      <c r="DB307" t="s">
        <v>356</v>
      </c>
      <c r="DC307">
        <v>1679454360.5</v>
      </c>
      <c r="DD307">
        <v>1679454360.5</v>
      </c>
      <c r="DE307">
        <v>0</v>
      </c>
      <c r="DF307">
        <v>-0.152</v>
      </c>
      <c r="DG307">
        <v>-0.046</v>
      </c>
      <c r="DH307">
        <v>3.296</v>
      </c>
      <c r="DI307">
        <v>0.35</v>
      </c>
      <c r="DJ307">
        <v>420</v>
      </c>
      <c r="DK307">
        <v>24</v>
      </c>
      <c r="DL307">
        <v>0.27</v>
      </c>
      <c r="DM307">
        <v>0.09</v>
      </c>
      <c r="DN307">
        <v>-5.605890317073171</v>
      </c>
      <c r="DO307">
        <v>23.64074468989546</v>
      </c>
      <c r="DP307">
        <v>3.03346401858949</v>
      </c>
      <c r="DQ307">
        <v>0</v>
      </c>
      <c r="DR307">
        <v>0.671113731707317</v>
      </c>
      <c r="DS307">
        <v>-0.003593498257838911</v>
      </c>
      <c r="DT307">
        <v>0.0006890010097479241</v>
      </c>
      <c r="DU307">
        <v>1</v>
      </c>
      <c r="DV307">
        <v>1</v>
      </c>
      <c r="DW307">
        <v>2</v>
      </c>
      <c r="DX307" t="s">
        <v>357</v>
      </c>
      <c r="DY307">
        <v>2.98042</v>
      </c>
      <c r="DZ307">
        <v>2.72836</v>
      </c>
      <c r="EA307">
        <v>0.0836262</v>
      </c>
      <c r="EB307">
        <v>0.0839961</v>
      </c>
      <c r="EC307">
        <v>0.107453</v>
      </c>
      <c r="ED307">
        <v>0.10631</v>
      </c>
      <c r="EE307">
        <v>27536.4</v>
      </c>
      <c r="EF307">
        <v>27152.1</v>
      </c>
      <c r="EG307">
        <v>30576.3</v>
      </c>
      <c r="EH307">
        <v>29885.5</v>
      </c>
      <c r="EI307">
        <v>37640.8</v>
      </c>
      <c r="EJ307">
        <v>35151.2</v>
      </c>
      <c r="EK307">
        <v>46761.2</v>
      </c>
      <c r="EL307">
        <v>44438.1</v>
      </c>
      <c r="EM307">
        <v>1.88242</v>
      </c>
      <c r="EN307">
        <v>1.89937</v>
      </c>
      <c r="EO307">
        <v>0.114735</v>
      </c>
      <c r="EP307">
        <v>0</v>
      </c>
      <c r="EQ307">
        <v>25.6361</v>
      </c>
      <c r="ER307">
        <v>999.9</v>
      </c>
      <c r="ES307">
        <v>49.6</v>
      </c>
      <c r="ET307">
        <v>30.3</v>
      </c>
      <c r="EU307">
        <v>23.8984</v>
      </c>
      <c r="EV307">
        <v>63.4209</v>
      </c>
      <c r="EW307">
        <v>22.472</v>
      </c>
      <c r="EX307">
        <v>1</v>
      </c>
      <c r="EY307">
        <v>-0.0927515</v>
      </c>
      <c r="EZ307">
        <v>0.0942484</v>
      </c>
      <c r="FA307">
        <v>20.2041</v>
      </c>
      <c r="FB307">
        <v>5.22987</v>
      </c>
      <c r="FC307">
        <v>11.968</v>
      </c>
      <c r="FD307">
        <v>4.96995</v>
      </c>
      <c r="FE307">
        <v>3.28948</v>
      </c>
      <c r="FF307">
        <v>9999</v>
      </c>
      <c r="FG307">
        <v>9999</v>
      </c>
      <c r="FH307">
        <v>9999</v>
      </c>
      <c r="FI307">
        <v>999.9</v>
      </c>
      <c r="FJ307">
        <v>4.97294</v>
      </c>
      <c r="FK307">
        <v>1.877</v>
      </c>
      <c r="FL307">
        <v>1.87515</v>
      </c>
      <c r="FM307">
        <v>1.87793</v>
      </c>
      <c r="FN307">
        <v>1.87468</v>
      </c>
      <c r="FO307">
        <v>1.87832</v>
      </c>
      <c r="FP307">
        <v>1.87534</v>
      </c>
      <c r="FQ307">
        <v>1.87653</v>
      </c>
      <c r="FR307">
        <v>0</v>
      </c>
      <c r="FS307">
        <v>0</v>
      </c>
      <c r="FT307">
        <v>0</v>
      </c>
      <c r="FU307">
        <v>0</v>
      </c>
      <c r="FV307" t="s">
        <v>358</v>
      </c>
      <c r="FW307" t="s">
        <v>359</v>
      </c>
      <c r="FX307" t="s">
        <v>360</v>
      </c>
      <c r="FY307" t="s">
        <v>360</v>
      </c>
      <c r="FZ307" t="s">
        <v>360</v>
      </c>
      <c r="GA307" t="s">
        <v>360</v>
      </c>
      <c r="GB307">
        <v>0</v>
      </c>
      <c r="GC307">
        <v>100</v>
      </c>
      <c r="GD307">
        <v>100</v>
      </c>
      <c r="GE307">
        <v>3.506</v>
      </c>
      <c r="GF307">
        <v>0.3637</v>
      </c>
      <c r="GG307">
        <v>1.972114183739502</v>
      </c>
      <c r="GH307">
        <v>0.004449671774874308</v>
      </c>
      <c r="GI307">
        <v>-1.829466635312074E-06</v>
      </c>
      <c r="GJ307">
        <v>4.661545964856727E-10</v>
      </c>
      <c r="GK307">
        <v>0.005649818396270764</v>
      </c>
      <c r="GL307">
        <v>0.003047750899037379</v>
      </c>
      <c r="GM307">
        <v>0.0005145890388989142</v>
      </c>
      <c r="GN307">
        <v>-5.930110997495773E-07</v>
      </c>
      <c r="GO307">
        <v>0</v>
      </c>
      <c r="GP307">
        <v>2134</v>
      </c>
      <c r="GQ307">
        <v>1</v>
      </c>
      <c r="GR307">
        <v>23</v>
      </c>
      <c r="GS307">
        <v>990.8</v>
      </c>
      <c r="GT307">
        <v>990.8</v>
      </c>
      <c r="GU307">
        <v>1.06323</v>
      </c>
      <c r="GV307">
        <v>2.54883</v>
      </c>
      <c r="GW307">
        <v>1.39893</v>
      </c>
      <c r="GX307">
        <v>2.3584</v>
      </c>
      <c r="GY307">
        <v>1.44897</v>
      </c>
      <c r="GZ307">
        <v>2.47192</v>
      </c>
      <c r="HA307">
        <v>36.5051</v>
      </c>
      <c r="HB307">
        <v>24.0525</v>
      </c>
      <c r="HC307">
        <v>18</v>
      </c>
      <c r="HD307">
        <v>489.581</v>
      </c>
      <c r="HE307">
        <v>471.598</v>
      </c>
      <c r="HF307">
        <v>24.7801</v>
      </c>
      <c r="HG307">
        <v>25.8992</v>
      </c>
      <c r="HH307">
        <v>29.9999</v>
      </c>
      <c r="HI307">
        <v>25.7617</v>
      </c>
      <c r="HJ307">
        <v>25.8424</v>
      </c>
      <c r="HK307">
        <v>21.1809</v>
      </c>
      <c r="HL307">
        <v>7.64156</v>
      </c>
      <c r="HM307">
        <v>100</v>
      </c>
      <c r="HN307">
        <v>24.7725</v>
      </c>
      <c r="HO307">
        <v>379.99</v>
      </c>
      <c r="HP307">
        <v>23.5703</v>
      </c>
      <c r="HQ307">
        <v>101.066</v>
      </c>
      <c r="HR307">
        <v>102.187</v>
      </c>
    </row>
    <row r="308" spans="1:226">
      <c r="A308">
        <v>292</v>
      </c>
      <c r="B308">
        <v>1679513814.5</v>
      </c>
      <c r="C308">
        <v>8558.400000095367</v>
      </c>
      <c r="D308" t="s">
        <v>944</v>
      </c>
      <c r="E308" t="s">
        <v>945</v>
      </c>
      <c r="F308">
        <v>5</v>
      </c>
      <c r="G308" t="s">
        <v>353</v>
      </c>
      <c r="H308" t="s">
        <v>747</v>
      </c>
      <c r="I308">
        <v>1679513807</v>
      </c>
      <c r="J308">
        <f>(K308)/1000</f>
        <v>0</v>
      </c>
      <c r="K308">
        <f>IF(BF308, AN308, AH308)</f>
        <v>0</v>
      </c>
      <c r="L308">
        <f>IF(BF308, AI308, AG308)</f>
        <v>0</v>
      </c>
      <c r="M308">
        <f>BH308 - IF(AU308&gt;1, L308*BB308*100.0/(AW308*BV308), 0)</f>
        <v>0</v>
      </c>
      <c r="N308">
        <f>((T308-J308/2)*M308-L308)/(T308+J308/2)</f>
        <v>0</v>
      </c>
      <c r="O308">
        <f>N308*(BO308+BP308)/1000.0</f>
        <v>0</v>
      </c>
      <c r="P308">
        <f>(BH308 - IF(AU308&gt;1, L308*BB308*100.0/(AW308*BV308), 0))*(BO308+BP308)/1000.0</f>
        <v>0</v>
      </c>
      <c r="Q308">
        <f>2.0/((1/S308-1/R308)+SIGN(S308)*SQRT((1/S308-1/R308)*(1/S308-1/R308) + 4*BC308/((BC308+1)*(BC308+1))*(2*1/S308*1/R308-1/R308*1/R308)))</f>
        <v>0</v>
      </c>
      <c r="R308">
        <f>IF(LEFT(BD308,1)&lt;&gt;"0",IF(LEFT(BD308,1)="1",3.0,BE308),$D$5+$E$5*(BV308*BO308/($K$5*1000))+$F$5*(BV308*BO308/($K$5*1000))*MAX(MIN(BB308,$J$5),$I$5)*MAX(MIN(BB308,$J$5),$I$5)+$G$5*MAX(MIN(BB308,$J$5),$I$5)*(BV308*BO308/($K$5*1000))+$H$5*(BV308*BO308/($K$5*1000))*(BV308*BO308/($K$5*1000)))</f>
        <v>0</v>
      </c>
      <c r="S308">
        <f>J308*(1000-(1000*0.61365*exp(17.502*W308/(240.97+W308))/(BO308+BP308)+BJ308)/2)/(1000*0.61365*exp(17.502*W308/(240.97+W308))/(BO308+BP308)-BJ308)</f>
        <v>0</v>
      </c>
      <c r="T308">
        <f>1/((BC308+1)/(Q308/1.6)+1/(R308/1.37)) + BC308/((BC308+1)/(Q308/1.6) + BC308/(R308/1.37))</f>
        <v>0</v>
      </c>
      <c r="U308">
        <f>(AX308*BA308)</f>
        <v>0</v>
      </c>
      <c r="V308">
        <f>(BQ308+(U308+2*0.95*5.67E-8*(((BQ308+$B$7)+273)^4-(BQ308+273)^4)-44100*J308)/(1.84*29.3*R308+8*0.95*5.67E-8*(BQ308+273)^3))</f>
        <v>0</v>
      </c>
      <c r="W308">
        <f>($C$7*BR308+$D$7*BS308+$E$7*V308)</f>
        <v>0</v>
      </c>
      <c r="X308">
        <f>0.61365*exp(17.502*W308/(240.97+W308))</f>
        <v>0</v>
      </c>
      <c r="Y308">
        <f>(Z308/AA308*100)</f>
        <v>0</v>
      </c>
      <c r="Z308">
        <f>BJ308*(BO308+BP308)/1000</f>
        <v>0</v>
      </c>
      <c r="AA308">
        <f>0.61365*exp(17.502*BQ308/(240.97+BQ308))</f>
        <v>0</v>
      </c>
      <c r="AB308">
        <f>(X308-BJ308*(BO308+BP308)/1000)</f>
        <v>0</v>
      </c>
      <c r="AC308">
        <f>(-J308*44100)</f>
        <v>0</v>
      </c>
      <c r="AD308">
        <f>2*29.3*R308*0.92*(BQ308-W308)</f>
        <v>0</v>
      </c>
      <c r="AE308">
        <f>2*0.95*5.67E-8*(((BQ308+$B$7)+273)^4-(W308+273)^4)</f>
        <v>0</v>
      </c>
      <c r="AF308">
        <f>U308+AE308+AC308+AD308</f>
        <v>0</v>
      </c>
      <c r="AG308">
        <f>BN308*AU308*(BI308-BH308*(1000-AU308*BK308)/(1000-AU308*BJ308))/(100*BB308)</f>
        <v>0</v>
      </c>
      <c r="AH308">
        <f>1000*BN308*AU308*(BJ308-BK308)/(100*BB308*(1000-AU308*BJ308))</f>
        <v>0</v>
      </c>
      <c r="AI308">
        <f>(AJ308 - AK308 - BO308*1E3/(8.314*(BQ308+273.15)) * AM308/BN308 * AL308) * BN308/(100*BB308) * (1000 - BK308)/1000</f>
        <v>0</v>
      </c>
      <c r="AJ308">
        <v>407.9656175834328</v>
      </c>
      <c r="AK308">
        <v>410.1451939393937</v>
      </c>
      <c r="AL308">
        <v>-2.00660192950992</v>
      </c>
      <c r="AM308">
        <v>63.74903472312772</v>
      </c>
      <c r="AN308">
        <f>(AP308 - AO308 + BO308*1E3/(8.314*(BQ308+273.15)) * AR308/BN308 * AQ308) * BN308/(100*BB308) * 1000/(1000 - AP308)</f>
        <v>0</v>
      </c>
      <c r="AO308">
        <v>23.56854350032943</v>
      </c>
      <c r="AP308">
        <v>24.23839090909091</v>
      </c>
      <c r="AQ308">
        <v>8.158894027001944E-07</v>
      </c>
      <c r="AR308">
        <v>101.983239414424</v>
      </c>
      <c r="AS308">
        <v>2</v>
      </c>
      <c r="AT308">
        <v>0</v>
      </c>
      <c r="AU308">
        <f>IF(AS308*$H$13&gt;=AW308,1.0,(AW308/(AW308-AS308*$H$13)))</f>
        <v>0</v>
      </c>
      <c r="AV308">
        <f>(AU308-1)*100</f>
        <v>0</v>
      </c>
      <c r="AW308">
        <f>MAX(0,($B$13+$C$13*BV308)/(1+$D$13*BV308)*BO308/(BQ308+273)*$E$13)</f>
        <v>0</v>
      </c>
      <c r="AX308">
        <f>$B$11*BW308+$C$11*BX308+$F$11*CI308*(1-CL308)</f>
        <v>0</v>
      </c>
      <c r="AY308">
        <f>AX308*AZ308</f>
        <v>0</v>
      </c>
      <c r="AZ308">
        <f>($B$11*$D$9+$C$11*$D$9+$F$11*((CV308+CN308)/MAX(CV308+CN308+CW308, 0.1)*$I$9+CW308/MAX(CV308+CN308+CW308, 0.1)*$J$9))/($B$11+$C$11+$F$11)</f>
        <v>0</v>
      </c>
      <c r="BA308">
        <f>($B$11*$K$9+$C$11*$K$9+$F$11*((CV308+CN308)/MAX(CV308+CN308+CW308, 0.1)*$P$9+CW308/MAX(CV308+CN308+CW308, 0.1)*$Q$9))/($B$11+$C$11+$F$11)</f>
        <v>0</v>
      </c>
      <c r="BB308">
        <v>1.91</v>
      </c>
      <c r="BC308">
        <v>0.5</v>
      </c>
      <c r="BD308" t="s">
        <v>355</v>
      </c>
      <c r="BE308">
        <v>2</v>
      </c>
      <c r="BF308" t="b">
        <v>1</v>
      </c>
      <c r="BG308">
        <v>1679513807</v>
      </c>
      <c r="BH308">
        <v>409.390037037037</v>
      </c>
      <c r="BI308">
        <v>409.3572592592592</v>
      </c>
      <c r="BJ308">
        <v>24.23805925925926</v>
      </c>
      <c r="BK308">
        <v>23.56739629629629</v>
      </c>
      <c r="BL308">
        <v>405.8821111111111</v>
      </c>
      <c r="BM308">
        <v>23.87439629629629</v>
      </c>
      <c r="BN308">
        <v>500.0048518518518</v>
      </c>
      <c r="BO308">
        <v>89.95129999999999</v>
      </c>
      <c r="BP308">
        <v>0.09985169259259258</v>
      </c>
      <c r="BQ308">
        <v>26.56152222222222</v>
      </c>
      <c r="BR308">
        <v>27.50856296296297</v>
      </c>
      <c r="BS308">
        <v>999.9000000000001</v>
      </c>
      <c r="BT308">
        <v>0</v>
      </c>
      <c r="BU308">
        <v>0</v>
      </c>
      <c r="BV308">
        <v>10004.35222222222</v>
      </c>
      <c r="BW308">
        <v>0</v>
      </c>
      <c r="BX308">
        <v>9.325733703703705</v>
      </c>
      <c r="BY308">
        <v>0.03271285185185168</v>
      </c>
      <c r="BZ308">
        <v>419.5592962962963</v>
      </c>
      <c r="CA308">
        <v>419.2376296296297</v>
      </c>
      <c r="CB308">
        <v>0.6706555925925927</v>
      </c>
      <c r="CC308">
        <v>409.3572592592592</v>
      </c>
      <c r="CD308">
        <v>23.56739629629629</v>
      </c>
      <c r="CE308">
        <v>2.180244814814815</v>
      </c>
      <c r="CF308">
        <v>2.119917407407407</v>
      </c>
      <c r="CG308">
        <v>18.81787777777778</v>
      </c>
      <c r="CH308">
        <v>18.36963703703704</v>
      </c>
      <c r="CI308">
        <v>1999.981851851852</v>
      </c>
      <c r="CJ308">
        <v>0.9800032222222222</v>
      </c>
      <c r="CK308">
        <v>0.0199965037037037</v>
      </c>
      <c r="CL308">
        <v>0</v>
      </c>
      <c r="CM308">
        <v>2.106903703703704</v>
      </c>
      <c r="CN308">
        <v>0</v>
      </c>
      <c r="CO308">
        <v>3687.819259259259</v>
      </c>
      <c r="CP308">
        <v>17338.08518518518</v>
      </c>
      <c r="CQ308">
        <v>36.72425925925926</v>
      </c>
      <c r="CR308">
        <v>38.07599999999999</v>
      </c>
      <c r="CS308">
        <v>36.95348148148148</v>
      </c>
      <c r="CT308">
        <v>36.30062962962963</v>
      </c>
      <c r="CU308">
        <v>36.65014814814815</v>
      </c>
      <c r="CV308">
        <v>1959.991851851852</v>
      </c>
      <c r="CW308">
        <v>39.99</v>
      </c>
      <c r="CX308">
        <v>0</v>
      </c>
      <c r="CY308">
        <v>1679513844.9</v>
      </c>
      <c r="CZ308">
        <v>0</v>
      </c>
      <c r="DA308">
        <v>0</v>
      </c>
      <c r="DB308" t="s">
        <v>356</v>
      </c>
      <c r="DC308">
        <v>1679454360.5</v>
      </c>
      <c r="DD308">
        <v>1679454360.5</v>
      </c>
      <c r="DE308">
        <v>0</v>
      </c>
      <c r="DF308">
        <v>-0.152</v>
      </c>
      <c r="DG308">
        <v>-0.046</v>
      </c>
      <c r="DH308">
        <v>3.296</v>
      </c>
      <c r="DI308">
        <v>0.35</v>
      </c>
      <c r="DJ308">
        <v>420</v>
      </c>
      <c r="DK308">
        <v>24</v>
      </c>
      <c r="DL308">
        <v>0.27</v>
      </c>
      <c r="DM308">
        <v>0.09</v>
      </c>
      <c r="DN308">
        <v>-2.95783275609756</v>
      </c>
      <c r="DO308">
        <v>50.03001271777</v>
      </c>
      <c r="DP308">
        <v>5.438163402786387</v>
      </c>
      <c r="DQ308">
        <v>0</v>
      </c>
      <c r="DR308">
        <v>0.6708134390243902</v>
      </c>
      <c r="DS308">
        <v>-0.004608167247387181</v>
      </c>
      <c r="DT308">
        <v>0.00076983983284394</v>
      </c>
      <c r="DU308">
        <v>1</v>
      </c>
      <c r="DV308">
        <v>1</v>
      </c>
      <c r="DW308">
        <v>2</v>
      </c>
      <c r="DX308" t="s">
        <v>357</v>
      </c>
      <c r="DY308">
        <v>2.98046</v>
      </c>
      <c r="DZ308">
        <v>2.72844</v>
      </c>
      <c r="EA308">
        <v>0.0821221</v>
      </c>
      <c r="EB308">
        <v>0.08150399999999999</v>
      </c>
      <c r="EC308">
        <v>0.107451</v>
      </c>
      <c r="ED308">
        <v>0.106308</v>
      </c>
      <c r="EE308">
        <v>27581.1</v>
      </c>
      <c r="EF308">
        <v>27226</v>
      </c>
      <c r="EG308">
        <v>30575.7</v>
      </c>
      <c r="EH308">
        <v>29885.5</v>
      </c>
      <c r="EI308">
        <v>37640.1</v>
      </c>
      <c r="EJ308">
        <v>35151.1</v>
      </c>
      <c r="EK308">
        <v>46760.4</v>
      </c>
      <c r="EL308">
        <v>44437.9</v>
      </c>
      <c r="EM308">
        <v>1.88248</v>
      </c>
      <c r="EN308">
        <v>1.89942</v>
      </c>
      <c r="EO308">
        <v>0.114217</v>
      </c>
      <c r="EP308">
        <v>0</v>
      </c>
      <c r="EQ308">
        <v>25.636</v>
      </c>
      <c r="ER308">
        <v>999.9</v>
      </c>
      <c r="ES308">
        <v>49.6</v>
      </c>
      <c r="ET308">
        <v>30.3</v>
      </c>
      <c r="EU308">
        <v>23.9004</v>
      </c>
      <c r="EV308">
        <v>62.9209</v>
      </c>
      <c r="EW308">
        <v>22.3518</v>
      </c>
      <c r="EX308">
        <v>1</v>
      </c>
      <c r="EY308">
        <v>-0.0931606</v>
      </c>
      <c r="EZ308">
        <v>0.124657</v>
      </c>
      <c r="FA308">
        <v>20.2041</v>
      </c>
      <c r="FB308">
        <v>5.22927</v>
      </c>
      <c r="FC308">
        <v>11.968</v>
      </c>
      <c r="FD308">
        <v>4.96985</v>
      </c>
      <c r="FE308">
        <v>3.28945</v>
      </c>
      <c r="FF308">
        <v>9999</v>
      </c>
      <c r="FG308">
        <v>9999</v>
      </c>
      <c r="FH308">
        <v>9999</v>
      </c>
      <c r="FI308">
        <v>999.9</v>
      </c>
      <c r="FJ308">
        <v>4.97295</v>
      </c>
      <c r="FK308">
        <v>1.87701</v>
      </c>
      <c r="FL308">
        <v>1.87515</v>
      </c>
      <c r="FM308">
        <v>1.87794</v>
      </c>
      <c r="FN308">
        <v>1.87469</v>
      </c>
      <c r="FO308">
        <v>1.87833</v>
      </c>
      <c r="FP308">
        <v>1.87536</v>
      </c>
      <c r="FQ308">
        <v>1.87652</v>
      </c>
      <c r="FR308">
        <v>0</v>
      </c>
      <c r="FS308">
        <v>0</v>
      </c>
      <c r="FT308">
        <v>0</v>
      </c>
      <c r="FU308">
        <v>0</v>
      </c>
      <c r="FV308" t="s">
        <v>358</v>
      </c>
      <c r="FW308" t="s">
        <v>359</v>
      </c>
      <c r="FX308" t="s">
        <v>360</v>
      </c>
      <c r="FY308" t="s">
        <v>360</v>
      </c>
      <c r="FZ308" t="s">
        <v>360</v>
      </c>
      <c r="GA308" t="s">
        <v>360</v>
      </c>
      <c r="GB308">
        <v>0</v>
      </c>
      <c r="GC308">
        <v>100</v>
      </c>
      <c r="GD308">
        <v>100</v>
      </c>
      <c r="GE308">
        <v>3.475</v>
      </c>
      <c r="GF308">
        <v>0.3637</v>
      </c>
      <c r="GG308">
        <v>1.972114183739502</v>
      </c>
      <c r="GH308">
        <v>0.004449671774874308</v>
      </c>
      <c r="GI308">
        <v>-1.829466635312074E-06</v>
      </c>
      <c r="GJ308">
        <v>4.661545964856727E-10</v>
      </c>
      <c r="GK308">
        <v>0.005649818396270764</v>
      </c>
      <c r="GL308">
        <v>0.003047750899037379</v>
      </c>
      <c r="GM308">
        <v>0.0005145890388989142</v>
      </c>
      <c r="GN308">
        <v>-5.930110997495773E-07</v>
      </c>
      <c r="GO308">
        <v>0</v>
      </c>
      <c r="GP308">
        <v>2134</v>
      </c>
      <c r="GQ308">
        <v>1</v>
      </c>
      <c r="GR308">
        <v>23</v>
      </c>
      <c r="GS308">
        <v>990.9</v>
      </c>
      <c r="GT308">
        <v>990.9</v>
      </c>
      <c r="GU308">
        <v>1.02539</v>
      </c>
      <c r="GV308">
        <v>2.54517</v>
      </c>
      <c r="GW308">
        <v>1.39893</v>
      </c>
      <c r="GX308">
        <v>2.3584</v>
      </c>
      <c r="GY308">
        <v>1.44897</v>
      </c>
      <c r="GZ308">
        <v>2.43164</v>
      </c>
      <c r="HA308">
        <v>36.5051</v>
      </c>
      <c r="HB308">
        <v>24.0612</v>
      </c>
      <c r="HC308">
        <v>18</v>
      </c>
      <c r="HD308">
        <v>489.6</v>
      </c>
      <c r="HE308">
        <v>471.62</v>
      </c>
      <c r="HF308">
        <v>24.7726</v>
      </c>
      <c r="HG308">
        <v>25.8978</v>
      </c>
      <c r="HH308">
        <v>30</v>
      </c>
      <c r="HI308">
        <v>25.7605</v>
      </c>
      <c r="HJ308">
        <v>25.8412</v>
      </c>
      <c r="HK308">
        <v>20.507</v>
      </c>
      <c r="HL308">
        <v>7.64156</v>
      </c>
      <c r="HM308">
        <v>100</v>
      </c>
      <c r="HN308">
        <v>24.7605</v>
      </c>
      <c r="HO308">
        <v>366.633</v>
      </c>
      <c r="HP308">
        <v>23.5703</v>
      </c>
      <c r="HQ308">
        <v>101.064</v>
      </c>
      <c r="HR308">
        <v>102.187</v>
      </c>
    </row>
    <row r="309" spans="1:226">
      <c r="A309">
        <v>293</v>
      </c>
      <c r="B309">
        <v>1679513819.5</v>
      </c>
      <c r="C309">
        <v>8563.400000095367</v>
      </c>
      <c r="D309" t="s">
        <v>946</v>
      </c>
      <c r="E309" t="s">
        <v>947</v>
      </c>
      <c r="F309">
        <v>5</v>
      </c>
      <c r="G309" t="s">
        <v>353</v>
      </c>
      <c r="H309" t="s">
        <v>747</v>
      </c>
      <c r="I309">
        <v>1679513811.714286</v>
      </c>
      <c r="J309">
        <f>(K309)/1000</f>
        <v>0</v>
      </c>
      <c r="K309">
        <f>IF(BF309, AN309, AH309)</f>
        <v>0</v>
      </c>
      <c r="L309">
        <f>IF(BF309, AI309, AG309)</f>
        <v>0</v>
      </c>
      <c r="M309">
        <f>BH309 - IF(AU309&gt;1, L309*BB309*100.0/(AW309*BV309), 0)</f>
        <v>0</v>
      </c>
      <c r="N309">
        <f>((T309-J309/2)*M309-L309)/(T309+J309/2)</f>
        <v>0</v>
      </c>
      <c r="O309">
        <f>N309*(BO309+BP309)/1000.0</f>
        <v>0</v>
      </c>
      <c r="P309">
        <f>(BH309 - IF(AU309&gt;1, L309*BB309*100.0/(AW309*BV309), 0))*(BO309+BP309)/1000.0</f>
        <v>0</v>
      </c>
      <c r="Q309">
        <f>2.0/((1/S309-1/R309)+SIGN(S309)*SQRT((1/S309-1/R309)*(1/S309-1/R309) + 4*BC309/((BC309+1)*(BC309+1))*(2*1/S309*1/R309-1/R309*1/R309)))</f>
        <v>0</v>
      </c>
      <c r="R309">
        <f>IF(LEFT(BD309,1)&lt;&gt;"0",IF(LEFT(BD309,1)="1",3.0,BE309),$D$5+$E$5*(BV309*BO309/($K$5*1000))+$F$5*(BV309*BO309/($K$5*1000))*MAX(MIN(BB309,$J$5),$I$5)*MAX(MIN(BB309,$J$5),$I$5)+$G$5*MAX(MIN(BB309,$J$5),$I$5)*(BV309*BO309/($K$5*1000))+$H$5*(BV309*BO309/($K$5*1000))*(BV309*BO309/($K$5*1000)))</f>
        <v>0</v>
      </c>
      <c r="S309">
        <f>J309*(1000-(1000*0.61365*exp(17.502*W309/(240.97+W309))/(BO309+BP309)+BJ309)/2)/(1000*0.61365*exp(17.502*W309/(240.97+W309))/(BO309+BP309)-BJ309)</f>
        <v>0</v>
      </c>
      <c r="T309">
        <f>1/((BC309+1)/(Q309/1.6)+1/(R309/1.37)) + BC309/((BC309+1)/(Q309/1.6) + BC309/(R309/1.37))</f>
        <v>0</v>
      </c>
      <c r="U309">
        <f>(AX309*BA309)</f>
        <v>0</v>
      </c>
      <c r="V309">
        <f>(BQ309+(U309+2*0.95*5.67E-8*(((BQ309+$B$7)+273)^4-(BQ309+273)^4)-44100*J309)/(1.84*29.3*R309+8*0.95*5.67E-8*(BQ309+273)^3))</f>
        <v>0</v>
      </c>
      <c r="W309">
        <f>($C$7*BR309+$D$7*BS309+$E$7*V309)</f>
        <v>0</v>
      </c>
      <c r="X309">
        <f>0.61365*exp(17.502*W309/(240.97+W309))</f>
        <v>0</v>
      </c>
      <c r="Y309">
        <f>(Z309/AA309*100)</f>
        <v>0</v>
      </c>
      <c r="Z309">
        <f>BJ309*(BO309+BP309)/1000</f>
        <v>0</v>
      </c>
      <c r="AA309">
        <f>0.61365*exp(17.502*BQ309/(240.97+BQ309))</f>
        <v>0</v>
      </c>
      <c r="AB309">
        <f>(X309-BJ309*(BO309+BP309)/1000)</f>
        <v>0</v>
      </c>
      <c r="AC309">
        <f>(-J309*44100)</f>
        <v>0</v>
      </c>
      <c r="AD309">
        <f>2*29.3*R309*0.92*(BQ309-W309)</f>
        <v>0</v>
      </c>
      <c r="AE309">
        <f>2*0.95*5.67E-8*(((BQ309+$B$7)+273)^4-(W309+273)^4)</f>
        <v>0</v>
      </c>
      <c r="AF309">
        <f>U309+AE309+AC309+AD309</f>
        <v>0</v>
      </c>
      <c r="AG309">
        <f>BN309*AU309*(BI309-BH309*(1000-AU309*BK309)/(1000-AU309*BJ309))/(100*BB309)</f>
        <v>0</v>
      </c>
      <c r="AH309">
        <f>1000*BN309*AU309*(BJ309-BK309)/(100*BB309*(1000-AU309*BJ309))</f>
        <v>0</v>
      </c>
      <c r="AI309">
        <f>(AJ309 - AK309 - BO309*1E3/(8.314*(BQ309+273.15)) * AM309/BN309 * AL309) * BN309/(100*BB309) * (1000 - BK309)/1000</f>
        <v>0</v>
      </c>
      <c r="AJ309">
        <v>391.6279570236674</v>
      </c>
      <c r="AK309">
        <v>397.1019818181817</v>
      </c>
      <c r="AL309">
        <v>-2.681366529251637</v>
      </c>
      <c r="AM309">
        <v>63.74903472312772</v>
      </c>
      <c r="AN309">
        <f>(AP309 - AO309 + BO309*1E3/(8.314*(BQ309+273.15)) * AR309/BN309 * AQ309) * BN309/(100*BB309) * 1000/(1000 - AP309)</f>
        <v>0</v>
      </c>
      <c r="AO309">
        <v>23.56477058436191</v>
      </c>
      <c r="AP309">
        <v>24.23774181818182</v>
      </c>
      <c r="AQ309">
        <v>-9.7524808633236E-07</v>
      </c>
      <c r="AR309">
        <v>101.983239414424</v>
      </c>
      <c r="AS309">
        <v>2</v>
      </c>
      <c r="AT309">
        <v>0</v>
      </c>
      <c r="AU309">
        <f>IF(AS309*$H$13&gt;=AW309,1.0,(AW309/(AW309-AS309*$H$13)))</f>
        <v>0</v>
      </c>
      <c r="AV309">
        <f>(AU309-1)*100</f>
        <v>0</v>
      </c>
      <c r="AW309">
        <f>MAX(0,($B$13+$C$13*BV309)/(1+$D$13*BV309)*BO309/(BQ309+273)*$E$13)</f>
        <v>0</v>
      </c>
      <c r="AX309">
        <f>$B$11*BW309+$C$11*BX309+$F$11*CI309*(1-CL309)</f>
        <v>0</v>
      </c>
      <c r="AY309">
        <f>AX309*AZ309</f>
        <v>0</v>
      </c>
      <c r="AZ309">
        <f>($B$11*$D$9+$C$11*$D$9+$F$11*((CV309+CN309)/MAX(CV309+CN309+CW309, 0.1)*$I$9+CW309/MAX(CV309+CN309+CW309, 0.1)*$J$9))/($B$11+$C$11+$F$11)</f>
        <v>0</v>
      </c>
      <c r="BA309">
        <f>($B$11*$K$9+$C$11*$K$9+$F$11*((CV309+CN309)/MAX(CV309+CN309+CW309, 0.1)*$P$9+CW309/MAX(CV309+CN309+CW309, 0.1)*$Q$9))/($B$11+$C$11+$F$11)</f>
        <v>0</v>
      </c>
      <c r="BB309">
        <v>1.91</v>
      </c>
      <c r="BC309">
        <v>0.5</v>
      </c>
      <c r="BD309" t="s">
        <v>355</v>
      </c>
      <c r="BE309">
        <v>2</v>
      </c>
      <c r="BF309" t="b">
        <v>1</v>
      </c>
      <c r="BG309">
        <v>1679513811.714286</v>
      </c>
      <c r="BH309">
        <v>403.0849285714286</v>
      </c>
      <c r="BI309">
        <v>397.3239642857143</v>
      </c>
      <c r="BJ309">
        <v>24.23788571428572</v>
      </c>
      <c r="BK309">
        <v>23.56676785714286</v>
      </c>
      <c r="BL309">
        <v>399.5971071428572</v>
      </c>
      <c r="BM309">
        <v>23.87423571428572</v>
      </c>
      <c r="BN309">
        <v>500.02025</v>
      </c>
      <c r="BO309">
        <v>89.95310357142857</v>
      </c>
      <c r="BP309">
        <v>0.09997695357142856</v>
      </c>
      <c r="BQ309">
        <v>26.56016071428572</v>
      </c>
      <c r="BR309">
        <v>27.50683214285715</v>
      </c>
      <c r="BS309">
        <v>999.9000000000002</v>
      </c>
      <c r="BT309">
        <v>0</v>
      </c>
      <c r="BU309">
        <v>0</v>
      </c>
      <c r="BV309">
        <v>10001.16678571429</v>
      </c>
      <c r="BW309">
        <v>0</v>
      </c>
      <c r="BX309">
        <v>9.32272</v>
      </c>
      <c r="BY309">
        <v>5.760817035714285</v>
      </c>
      <c r="BZ309">
        <v>413.0973928571429</v>
      </c>
      <c r="CA309">
        <v>406.9135714285714</v>
      </c>
      <c r="CB309">
        <v>0.6711186785714286</v>
      </c>
      <c r="CC309">
        <v>397.3239642857143</v>
      </c>
      <c r="CD309">
        <v>23.56676785714286</v>
      </c>
      <c r="CE309">
        <v>2.180273571428572</v>
      </c>
      <c r="CF309">
        <v>2.119903214285714</v>
      </c>
      <c r="CG309">
        <v>18.81808928571428</v>
      </c>
      <c r="CH309">
        <v>18.36952857142857</v>
      </c>
      <c r="CI309">
        <v>1999.9925</v>
      </c>
      <c r="CJ309">
        <v>0.9800032500000001</v>
      </c>
      <c r="CK309">
        <v>0.019996475</v>
      </c>
      <c r="CL309">
        <v>0</v>
      </c>
      <c r="CM309">
        <v>2.121185714285715</v>
      </c>
      <c r="CN309">
        <v>0</v>
      </c>
      <c r="CO309">
        <v>3688.157857142858</v>
      </c>
      <c r="CP309">
        <v>17338.18214285714</v>
      </c>
      <c r="CQ309">
        <v>36.69617857142857</v>
      </c>
      <c r="CR309">
        <v>38.06424999999999</v>
      </c>
      <c r="CS309">
        <v>36.94617857142857</v>
      </c>
      <c r="CT309">
        <v>36.30325</v>
      </c>
      <c r="CU309">
        <v>36.62910714285714</v>
      </c>
      <c r="CV309">
        <v>1960.002142857142</v>
      </c>
      <c r="CW309">
        <v>39.99035714285714</v>
      </c>
      <c r="CX309">
        <v>0</v>
      </c>
      <c r="CY309">
        <v>1679513849.7</v>
      </c>
      <c r="CZ309">
        <v>0</v>
      </c>
      <c r="DA309">
        <v>0</v>
      </c>
      <c r="DB309" t="s">
        <v>356</v>
      </c>
      <c r="DC309">
        <v>1679454360.5</v>
      </c>
      <c r="DD309">
        <v>1679454360.5</v>
      </c>
      <c r="DE309">
        <v>0</v>
      </c>
      <c r="DF309">
        <v>-0.152</v>
      </c>
      <c r="DG309">
        <v>-0.046</v>
      </c>
      <c r="DH309">
        <v>3.296</v>
      </c>
      <c r="DI309">
        <v>0.35</v>
      </c>
      <c r="DJ309">
        <v>420</v>
      </c>
      <c r="DK309">
        <v>24</v>
      </c>
      <c r="DL309">
        <v>0.27</v>
      </c>
      <c r="DM309">
        <v>0.09</v>
      </c>
      <c r="DN309">
        <v>2.449722853658537</v>
      </c>
      <c r="DO309">
        <v>73.10737528222995</v>
      </c>
      <c r="DP309">
        <v>7.292737609855087</v>
      </c>
      <c r="DQ309">
        <v>0</v>
      </c>
      <c r="DR309">
        <v>0.6711787317073171</v>
      </c>
      <c r="DS309">
        <v>0.004955644599305391</v>
      </c>
      <c r="DT309">
        <v>0.001251539735089084</v>
      </c>
      <c r="DU309">
        <v>1</v>
      </c>
      <c r="DV309">
        <v>1</v>
      </c>
      <c r="DW309">
        <v>2</v>
      </c>
      <c r="DX309" t="s">
        <v>357</v>
      </c>
      <c r="DY309">
        <v>2.98041</v>
      </c>
      <c r="DZ309">
        <v>2.72824</v>
      </c>
      <c r="EA309">
        <v>0.08005470000000001</v>
      </c>
      <c r="EB309">
        <v>0.0788688</v>
      </c>
      <c r="EC309">
        <v>0.10745</v>
      </c>
      <c r="ED309">
        <v>0.106297</v>
      </c>
      <c r="EE309">
        <v>27643</v>
      </c>
      <c r="EF309">
        <v>27304.5</v>
      </c>
      <c r="EG309">
        <v>30575.4</v>
      </c>
      <c r="EH309">
        <v>29886</v>
      </c>
      <c r="EI309">
        <v>37639.8</v>
      </c>
      <c r="EJ309">
        <v>35151.9</v>
      </c>
      <c r="EK309">
        <v>46760.2</v>
      </c>
      <c r="EL309">
        <v>44438.7</v>
      </c>
      <c r="EM309">
        <v>1.88242</v>
      </c>
      <c r="EN309">
        <v>1.8995</v>
      </c>
      <c r="EO309">
        <v>0.113733</v>
      </c>
      <c r="EP309">
        <v>0</v>
      </c>
      <c r="EQ309">
        <v>25.634</v>
      </c>
      <c r="ER309">
        <v>999.9</v>
      </c>
      <c r="ES309">
        <v>49.6</v>
      </c>
      <c r="ET309">
        <v>30.3</v>
      </c>
      <c r="EU309">
        <v>23.8992</v>
      </c>
      <c r="EV309">
        <v>62.9309</v>
      </c>
      <c r="EW309">
        <v>22.1715</v>
      </c>
      <c r="EX309">
        <v>1</v>
      </c>
      <c r="EY309">
        <v>-0.09306399999999999</v>
      </c>
      <c r="EZ309">
        <v>0.12768</v>
      </c>
      <c r="FA309">
        <v>20.2042</v>
      </c>
      <c r="FB309">
        <v>5.23032</v>
      </c>
      <c r="FC309">
        <v>11.968</v>
      </c>
      <c r="FD309">
        <v>4.97</v>
      </c>
      <c r="FE309">
        <v>3.28948</v>
      </c>
      <c r="FF309">
        <v>9999</v>
      </c>
      <c r="FG309">
        <v>9999</v>
      </c>
      <c r="FH309">
        <v>9999</v>
      </c>
      <c r="FI309">
        <v>999.9</v>
      </c>
      <c r="FJ309">
        <v>4.97295</v>
      </c>
      <c r="FK309">
        <v>1.877</v>
      </c>
      <c r="FL309">
        <v>1.87514</v>
      </c>
      <c r="FM309">
        <v>1.87794</v>
      </c>
      <c r="FN309">
        <v>1.87469</v>
      </c>
      <c r="FO309">
        <v>1.87832</v>
      </c>
      <c r="FP309">
        <v>1.87534</v>
      </c>
      <c r="FQ309">
        <v>1.87653</v>
      </c>
      <c r="FR309">
        <v>0</v>
      </c>
      <c r="FS309">
        <v>0</v>
      </c>
      <c r="FT309">
        <v>0</v>
      </c>
      <c r="FU309">
        <v>0</v>
      </c>
      <c r="FV309" t="s">
        <v>358</v>
      </c>
      <c r="FW309" t="s">
        <v>359</v>
      </c>
      <c r="FX309" t="s">
        <v>360</v>
      </c>
      <c r="FY309" t="s">
        <v>360</v>
      </c>
      <c r="FZ309" t="s">
        <v>360</v>
      </c>
      <c r="GA309" t="s">
        <v>360</v>
      </c>
      <c r="GB309">
        <v>0</v>
      </c>
      <c r="GC309">
        <v>100</v>
      </c>
      <c r="GD309">
        <v>100</v>
      </c>
      <c r="GE309">
        <v>3.433</v>
      </c>
      <c r="GF309">
        <v>0.3636</v>
      </c>
      <c r="GG309">
        <v>1.972114183739502</v>
      </c>
      <c r="GH309">
        <v>0.004449671774874308</v>
      </c>
      <c r="GI309">
        <v>-1.829466635312074E-06</v>
      </c>
      <c r="GJ309">
        <v>4.661545964856727E-10</v>
      </c>
      <c r="GK309">
        <v>0.005649818396270764</v>
      </c>
      <c r="GL309">
        <v>0.003047750899037379</v>
      </c>
      <c r="GM309">
        <v>0.0005145890388989142</v>
      </c>
      <c r="GN309">
        <v>-5.930110997495773E-07</v>
      </c>
      <c r="GO309">
        <v>0</v>
      </c>
      <c r="GP309">
        <v>2134</v>
      </c>
      <c r="GQ309">
        <v>1</v>
      </c>
      <c r="GR309">
        <v>23</v>
      </c>
      <c r="GS309">
        <v>991</v>
      </c>
      <c r="GT309">
        <v>991</v>
      </c>
      <c r="GU309">
        <v>0.991211</v>
      </c>
      <c r="GV309">
        <v>2.54761</v>
      </c>
      <c r="GW309">
        <v>1.39893</v>
      </c>
      <c r="GX309">
        <v>2.35962</v>
      </c>
      <c r="GY309">
        <v>1.44897</v>
      </c>
      <c r="GZ309">
        <v>2.51099</v>
      </c>
      <c r="HA309">
        <v>36.4814</v>
      </c>
      <c r="HB309">
        <v>24.0612</v>
      </c>
      <c r="HC309">
        <v>18</v>
      </c>
      <c r="HD309">
        <v>489.562</v>
      </c>
      <c r="HE309">
        <v>471.66</v>
      </c>
      <c r="HF309">
        <v>24.7605</v>
      </c>
      <c r="HG309">
        <v>25.897</v>
      </c>
      <c r="HH309">
        <v>30.0001</v>
      </c>
      <c r="HI309">
        <v>25.7591</v>
      </c>
      <c r="HJ309">
        <v>25.8402</v>
      </c>
      <c r="HK309">
        <v>19.7566</v>
      </c>
      <c r="HL309">
        <v>7.64156</v>
      </c>
      <c r="HM309">
        <v>100</v>
      </c>
      <c r="HN309">
        <v>24.7581</v>
      </c>
      <c r="HO309">
        <v>346.579</v>
      </c>
      <c r="HP309">
        <v>23.5703</v>
      </c>
      <c r="HQ309">
        <v>101.064</v>
      </c>
      <c r="HR309">
        <v>102.189</v>
      </c>
    </row>
    <row r="310" spans="1:226">
      <c r="A310">
        <v>294</v>
      </c>
      <c r="B310">
        <v>1679513824.5</v>
      </c>
      <c r="C310">
        <v>8568.400000095367</v>
      </c>
      <c r="D310" t="s">
        <v>948</v>
      </c>
      <c r="E310" t="s">
        <v>949</v>
      </c>
      <c r="F310">
        <v>5</v>
      </c>
      <c r="G310" t="s">
        <v>353</v>
      </c>
      <c r="H310" t="s">
        <v>747</v>
      </c>
      <c r="I310">
        <v>1679513817</v>
      </c>
      <c r="J310">
        <f>(K310)/1000</f>
        <v>0</v>
      </c>
      <c r="K310">
        <f>IF(BF310, AN310, AH310)</f>
        <v>0</v>
      </c>
      <c r="L310">
        <f>IF(BF310, AI310, AG310)</f>
        <v>0</v>
      </c>
      <c r="M310">
        <f>BH310 - IF(AU310&gt;1, L310*BB310*100.0/(AW310*BV310), 0)</f>
        <v>0</v>
      </c>
      <c r="N310">
        <f>((T310-J310/2)*M310-L310)/(T310+J310/2)</f>
        <v>0</v>
      </c>
      <c r="O310">
        <f>N310*(BO310+BP310)/1000.0</f>
        <v>0</v>
      </c>
      <c r="P310">
        <f>(BH310 - IF(AU310&gt;1, L310*BB310*100.0/(AW310*BV310), 0))*(BO310+BP310)/1000.0</f>
        <v>0</v>
      </c>
      <c r="Q310">
        <f>2.0/((1/S310-1/R310)+SIGN(S310)*SQRT((1/S310-1/R310)*(1/S310-1/R310) + 4*BC310/((BC310+1)*(BC310+1))*(2*1/S310*1/R310-1/R310*1/R310)))</f>
        <v>0</v>
      </c>
      <c r="R310">
        <f>IF(LEFT(BD310,1)&lt;&gt;"0",IF(LEFT(BD310,1)="1",3.0,BE310),$D$5+$E$5*(BV310*BO310/($K$5*1000))+$F$5*(BV310*BO310/($K$5*1000))*MAX(MIN(BB310,$J$5),$I$5)*MAX(MIN(BB310,$J$5),$I$5)+$G$5*MAX(MIN(BB310,$J$5),$I$5)*(BV310*BO310/($K$5*1000))+$H$5*(BV310*BO310/($K$5*1000))*(BV310*BO310/($K$5*1000)))</f>
        <v>0</v>
      </c>
      <c r="S310">
        <f>J310*(1000-(1000*0.61365*exp(17.502*W310/(240.97+W310))/(BO310+BP310)+BJ310)/2)/(1000*0.61365*exp(17.502*W310/(240.97+W310))/(BO310+BP310)-BJ310)</f>
        <v>0</v>
      </c>
      <c r="T310">
        <f>1/((BC310+1)/(Q310/1.6)+1/(R310/1.37)) + BC310/((BC310+1)/(Q310/1.6) + BC310/(R310/1.37))</f>
        <v>0</v>
      </c>
      <c r="U310">
        <f>(AX310*BA310)</f>
        <v>0</v>
      </c>
      <c r="V310">
        <f>(BQ310+(U310+2*0.95*5.67E-8*(((BQ310+$B$7)+273)^4-(BQ310+273)^4)-44100*J310)/(1.84*29.3*R310+8*0.95*5.67E-8*(BQ310+273)^3))</f>
        <v>0</v>
      </c>
      <c r="W310">
        <f>($C$7*BR310+$D$7*BS310+$E$7*V310)</f>
        <v>0</v>
      </c>
      <c r="X310">
        <f>0.61365*exp(17.502*W310/(240.97+W310))</f>
        <v>0</v>
      </c>
      <c r="Y310">
        <f>(Z310/AA310*100)</f>
        <v>0</v>
      </c>
      <c r="Z310">
        <f>BJ310*(BO310+BP310)/1000</f>
        <v>0</v>
      </c>
      <c r="AA310">
        <f>0.61365*exp(17.502*BQ310/(240.97+BQ310))</f>
        <v>0</v>
      </c>
      <c r="AB310">
        <f>(X310-BJ310*(BO310+BP310)/1000)</f>
        <v>0</v>
      </c>
      <c r="AC310">
        <f>(-J310*44100)</f>
        <v>0</v>
      </c>
      <c r="AD310">
        <f>2*29.3*R310*0.92*(BQ310-W310)</f>
        <v>0</v>
      </c>
      <c r="AE310">
        <f>2*0.95*5.67E-8*(((BQ310+$B$7)+273)^4-(W310+273)^4)</f>
        <v>0</v>
      </c>
      <c r="AF310">
        <f>U310+AE310+AC310+AD310</f>
        <v>0</v>
      </c>
      <c r="AG310">
        <f>BN310*AU310*(BI310-BH310*(1000-AU310*BK310)/(1000-AU310*BJ310))/(100*BB310)</f>
        <v>0</v>
      </c>
      <c r="AH310">
        <f>1000*BN310*AU310*(BJ310-BK310)/(100*BB310*(1000-AU310*BJ310))</f>
        <v>0</v>
      </c>
      <c r="AI310">
        <f>(AJ310 - AK310 - BO310*1E3/(8.314*(BQ310+273.15)) * AM310/BN310 * AL310) * BN310/(100*BB310) * (1000 - BK310)/1000</f>
        <v>0</v>
      </c>
      <c r="AJ310">
        <v>374.8384325737804</v>
      </c>
      <c r="AK310">
        <v>382.0795696969696</v>
      </c>
      <c r="AL310">
        <v>-3.04510151219083</v>
      </c>
      <c r="AM310">
        <v>63.74903472312772</v>
      </c>
      <c r="AN310">
        <f>(AP310 - AO310 + BO310*1E3/(8.314*(BQ310+273.15)) * AR310/BN310 * AQ310) * BN310/(100*BB310) * 1000/(1000 - AP310)</f>
        <v>0</v>
      </c>
      <c r="AO310">
        <v>23.56294374985373</v>
      </c>
      <c r="AP310">
        <v>24.2340309090909</v>
      </c>
      <c r="AQ310">
        <v>-2.791692989658138E-06</v>
      </c>
      <c r="AR310">
        <v>101.983239414424</v>
      </c>
      <c r="AS310">
        <v>2</v>
      </c>
      <c r="AT310">
        <v>0</v>
      </c>
      <c r="AU310">
        <f>IF(AS310*$H$13&gt;=AW310,1.0,(AW310/(AW310-AS310*$H$13)))</f>
        <v>0</v>
      </c>
      <c r="AV310">
        <f>(AU310-1)*100</f>
        <v>0</v>
      </c>
      <c r="AW310">
        <f>MAX(0,($B$13+$C$13*BV310)/(1+$D$13*BV310)*BO310/(BQ310+273)*$E$13)</f>
        <v>0</v>
      </c>
      <c r="AX310">
        <f>$B$11*BW310+$C$11*BX310+$F$11*CI310*(1-CL310)</f>
        <v>0</v>
      </c>
      <c r="AY310">
        <f>AX310*AZ310</f>
        <v>0</v>
      </c>
      <c r="AZ310">
        <f>($B$11*$D$9+$C$11*$D$9+$F$11*((CV310+CN310)/MAX(CV310+CN310+CW310, 0.1)*$I$9+CW310/MAX(CV310+CN310+CW310, 0.1)*$J$9))/($B$11+$C$11+$F$11)</f>
        <v>0</v>
      </c>
      <c r="BA310">
        <f>($B$11*$K$9+$C$11*$K$9+$F$11*((CV310+CN310)/MAX(CV310+CN310+CW310, 0.1)*$P$9+CW310/MAX(CV310+CN310+CW310, 0.1)*$Q$9))/($B$11+$C$11+$F$11)</f>
        <v>0</v>
      </c>
      <c r="BB310">
        <v>1.91</v>
      </c>
      <c r="BC310">
        <v>0.5</v>
      </c>
      <c r="BD310" t="s">
        <v>355</v>
      </c>
      <c r="BE310">
        <v>2</v>
      </c>
      <c r="BF310" t="b">
        <v>1</v>
      </c>
      <c r="BG310">
        <v>1679513817</v>
      </c>
      <c r="BH310">
        <v>391.9424814814815</v>
      </c>
      <c r="BI310">
        <v>380.951</v>
      </c>
      <c r="BJ310">
        <v>24.23733333333334</v>
      </c>
      <c r="BK310">
        <v>23.56536296296296</v>
      </c>
      <c r="BL310">
        <v>388.4905185185185</v>
      </c>
      <c r="BM310">
        <v>23.8737</v>
      </c>
      <c r="BN310">
        <v>500.0263333333333</v>
      </c>
      <c r="BO310">
        <v>89.95420000000001</v>
      </c>
      <c r="BP310">
        <v>0.09997689259259258</v>
      </c>
      <c r="BQ310">
        <v>26.55769259259259</v>
      </c>
      <c r="BR310">
        <v>27.50603703703704</v>
      </c>
      <c r="BS310">
        <v>999.9000000000001</v>
      </c>
      <c r="BT310">
        <v>0</v>
      </c>
      <c r="BU310">
        <v>0</v>
      </c>
      <c r="BV310">
        <v>9999.425925925925</v>
      </c>
      <c r="BW310">
        <v>0</v>
      </c>
      <c r="BX310">
        <v>9.32272</v>
      </c>
      <c r="BY310">
        <v>10.99133777777778</v>
      </c>
      <c r="BZ310">
        <v>401.6778888888889</v>
      </c>
      <c r="CA310">
        <v>390.1449259259259</v>
      </c>
      <c r="CB310">
        <v>0.6719756666666669</v>
      </c>
      <c r="CC310">
        <v>380.951</v>
      </c>
      <c r="CD310">
        <v>23.56536296296296</v>
      </c>
      <c r="CE310">
        <v>2.180250370370371</v>
      </c>
      <c r="CF310">
        <v>2.119802592592593</v>
      </c>
      <c r="CG310">
        <v>18.81792222222222</v>
      </c>
      <c r="CH310">
        <v>18.36877037037037</v>
      </c>
      <c r="CI310">
        <v>1999.998518518518</v>
      </c>
      <c r="CJ310">
        <v>0.9800033333333333</v>
      </c>
      <c r="CK310">
        <v>0.01999638888888889</v>
      </c>
      <c r="CL310">
        <v>0</v>
      </c>
      <c r="CM310">
        <v>2.144311111111111</v>
      </c>
      <c r="CN310">
        <v>0</v>
      </c>
      <c r="CO310">
        <v>3688.183333333334</v>
      </c>
      <c r="CP310">
        <v>17338.24814814815</v>
      </c>
      <c r="CQ310">
        <v>36.68025925925926</v>
      </c>
      <c r="CR310">
        <v>38.069</v>
      </c>
      <c r="CS310">
        <v>36.93955555555555</v>
      </c>
      <c r="CT310">
        <v>36.29603703703703</v>
      </c>
      <c r="CU310">
        <v>36.61777777777777</v>
      </c>
      <c r="CV310">
        <v>1960.008148148148</v>
      </c>
      <c r="CW310">
        <v>39.99037037037037</v>
      </c>
      <c r="CX310">
        <v>0</v>
      </c>
      <c r="CY310">
        <v>1679513854.5</v>
      </c>
      <c r="CZ310">
        <v>0</v>
      </c>
      <c r="DA310">
        <v>0</v>
      </c>
      <c r="DB310" t="s">
        <v>356</v>
      </c>
      <c r="DC310">
        <v>1679454360.5</v>
      </c>
      <c r="DD310">
        <v>1679454360.5</v>
      </c>
      <c r="DE310">
        <v>0</v>
      </c>
      <c r="DF310">
        <v>-0.152</v>
      </c>
      <c r="DG310">
        <v>-0.046</v>
      </c>
      <c r="DH310">
        <v>3.296</v>
      </c>
      <c r="DI310">
        <v>0.35</v>
      </c>
      <c r="DJ310">
        <v>420</v>
      </c>
      <c r="DK310">
        <v>24</v>
      </c>
      <c r="DL310">
        <v>0.27</v>
      </c>
      <c r="DM310">
        <v>0.09</v>
      </c>
      <c r="DN310">
        <v>6.553396268292683</v>
      </c>
      <c r="DO310">
        <v>65.11562895470381</v>
      </c>
      <c r="DP310">
        <v>6.597668282304009</v>
      </c>
      <c r="DQ310">
        <v>0</v>
      </c>
      <c r="DR310">
        <v>0.6715061463414634</v>
      </c>
      <c r="DS310">
        <v>0.01071901045296092</v>
      </c>
      <c r="DT310">
        <v>0.001503656365792754</v>
      </c>
      <c r="DU310">
        <v>1</v>
      </c>
      <c r="DV310">
        <v>1</v>
      </c>
      <c r="DW310">
        <v>2</v>
      </c>
      <c r="DX310" t="s">
        <v>357</v>
      </c>
      <c r="DY310">
        <v>2.9803</v>
      </c>
      <c r="DZ310">
        <v>2.72834</v>
      </c>
      <c r="EA310">
        <v>0.0776618</v>
      </c>
      <c r="EB310">
        <v>0.07612819999999999</v>
      </c>
      <c r="EC310">
        <v>0.107443</v>
      </c>
      <c r="ED310">
        <v>0.106292</v>
      </c>
      <c r="EE310">
        <v>27715.3</v>
      </c>
      <c r="EF310">
        <v>27386</v>
      </c>
      <c r="EG310">
        <v>30575.9</v>
      </c>
      <c r="EH310">
        <v>29886.2</v>
      </c>
      <c r="EI310">
        <v>37640.3</v>
      </c>
      <c r="EJ310">
        <v>35151.9</v>
      </c>
      <c r="EK310">
        <v>46760.5</v>
      </c>
      <c r="EL310">
        <v>44438.6</v>
      </c>
      <c r="EM310">
        <v>1.88253</v>
      </c>
      <c r="EN310">
        <v>1.89957</v>
      </c>
      <c r="EO310">
        <v>0.11446</v>
      </c>
      <c r="EP310">
        <v>0</v>
      </c>
      <c r="EQ310">
        <v>25.6338</v>
      </c>
      <c r="ER310">
        <v>999.9</v>
      </c>
      <c r="ES310">
        <v>49.6</v>
      </c>
      <c r="ET310">
        <v>30.3</v>
      </c>
      <c r="EU310">
        <v>23.899</v>
      </c>
      <c r="EV310">
        <v>63.2709</v>
      </c>
      <c r="EW310">
        <v>22.2356</v>
      </c>
      <c r="EX310">
        <v>1</v>
      </c>
      <c r="EY310">
        <v>-0.09313009999999999</v>
      </c>
      <c r="EZ310">
        <v>0.113734</v>
      </c>
      <c r="FA310">
        <v>20.2042</v>
      </c>
      <c r="FB310">
        <v>5.23107</v>
      </c>
      <c r="FC310">
        <v>11.968</v>
      </c>
      <c r="FD310">
        <v>4.97015</v>
      </c>
      <c r="FE310">
        <v>3.28965</v>
      </c>
      <c r="FF310">
        <v>9999</v>
      </c>
      <c r="FG310">
        <v>9999</v>
      </c>
      <c r="FH310">
        <v>9999</v>
      </c>
      <c r="FI310">
        <v>999.9</v>
      </c>
      <c r="FJ310">
        <v>4.97293</v>
      </c>
      <c r="FK310">
        <v>1.87699</v>
      </c>
      <c r="FL310">
        <v>1.87511</v>
      </c>
      <c r="FM310">
        <v>1.87791</v>
      </c>
      <c r="FN310">
        <v>1.87462</v>
      </c>
      <c r="FO310">
        <v>1.87823</v>
      </c>
      <c r="FP310">
        <v>1.87532</v>
      </c>
      <c r="FQ310">
        <v>1.87649</v>
      </c>
      <c r="FR310">
        <v>0</v>
      </c>
      <c r="FS310">
        <v>0</v>
      </c>
      <c r="FT310">
        <v>0</v>
      </c>
      <c r="FU310">
        <v>0</v>
      </c>
      <c r="FV310" t="s">
        <v>358</v>
      </c>
      <c r="FW310" t="s">
        <v>359</v>
      </c>
      <c r="FX310" t="s">
        <v>360</v>
      </c>
      <c r="FY310" t="s">
        <v>360</v>
      </c>
      <c r="FZ310" t="s">
        <v>360</v>
      </c>
      <c r="GA310" t="s">
        <v>360</v>
      </c>
      <c r="GB310">
        <v>0</v>
      </c>
      <c r="GC310">
        <v>100</v>
      </c>
      <c r="GD310">
        <v>100</v>
      </c>
      <c r="GE310">
        <v>3.385</v>
      </c>
      <c r="GF310">
        <v>0.3636</v>
      </c>
      <c r="GG310">
        <v>1.972114183739502</v>
      </c>
      <c r="GH310">
        <v>0.004449671774874308</v>
      </c>
      <c r="GI310">
        <v>-1.829466635312074E-06</v>
      </c>
      <c r="GJ310">
        <v>4.661545964856727E-10</v>
      </c>
      <c r="GK310">
        <v>0.005649818396270764</v>
      </c>
      <c r="GL310">
        <v>0.003047750899037379</v>
      </c>
      <c r="GM310">
        <v>0.0005145890388989142</v>
      </c>
      <c r="GN310">
        <v>-5.930110997495773E-07</v>
      </c>
      <c r="GO310">
        <v>0</v>
      </c>
      <c r="GP310">
        <v>2134</v>
      </c>
      <c r="GQ310">
        <v>1</v>
      </c>
      <c r="GR310">
        <v>23</v>
      </c>
      <c r="GS310">
        <v>991.1</v>
      </c>
      <c r="GT310">
        <v>991.1</v>
      </c>
      <c r="GU310">
        <v>0.953369</v>
      </c>
      <c r="GV310">
        <v>2.55737</v>
      </c>
      <c r="GW310">
        <v>1.39893</v>
      </c>
      <c r="GX310">
        <v>2.3584</v>
      </c>
      <c r="GY310">
        <v>1.44897</v>
      </c>
      <c r="GZ310">
        <v>2.38647</v>
      </c>
      <c r="HA310">
        <v>36.4814</v>
      </c>
      <c r="HB310">
        <v>24.0525</v>
      </c>
      <c r="HC310">
        <v>18</v>
      </c>
      <c r="HD310">
        <v>489.604</v>
      </c>
      <c r="HE310">
        <v>471.689</v>
      </c>
      <c r="HF310">
        <v>24.7554</v>
      </c>
      <c r="HG310">
        <v>25.8956</v>
      </c>
      <c r="HH310">
        <v>30</v>
      </c>
      <c r="HI310">
        <v>25.7573</v>
      </c>
      <c r="HJ310">
        <v>25.838</v>
      </c>
      <c r="HK310">
        <v>19.0578</v>
      </c>
      <c r="HL310">
        <v>7.64156</v>
      </c>
      <c r="HM310">
        <v>100</v>
      </c>
      <c r="HN310">
        <v>24.7544</v>
      </c>
      <c r="HO310">
        <v>333.224</v>
      </c>
      <c r="HP310">
        <v>23.5703</v>
      </c>
      <c r="HQ310">
        <v>101.065</v>
      </c>
      <c r="HR310">
        <v>102.189</v>
      </c>
    </row>
    <row r="311" spans="1:226">
      <c r="A311">
        <v>295</v>
      </c>
      <c r="B311">
        <v>1679513829.5</v>
      </c>
      <c r="C311">
        <v>8573.400000095367</v>
      </c>
      <c r="D311" t="s">
        <v>950</v>
      </c>
      <c r="E311" t="s">
        <v>951</v>
      </c>
      <c r="F311">
        <v>5</v>
      </c>
      <c r="G311" t="s">
        <v>353</v>
      </c>
      <c r="H311" t="s">
        <v>747</v>
      </c>
      <c r="I311">
        <v>1679513821.714286</v>
      </c>
      <c r="J311">
        <f>(K311)/1000</f>
        <v>0</v>
      </c>
      <c r="K311">
        <f>IF(BF311, AN311, AH311)</f>
        <v>0</v>
      </c>
      <c r="L311">
        <f>IF(BF311, AI311, AG311)</f>
        <v>0</v>
      </c>
      <c r="M311">
        <f>BH311 - IF(AU311&gt;1, L311*BB311*100.0/(AW311*BV311), 0)</f>
        <v>0</v>
      </c>
      <c r="N311">
        <f>((T311-J311/2)*M311-L311)/(T311+J311/2)</f>
        <v>0</v>
      </c>
      <c r="O311">
        <f>N311*(BO311+BP311)/1000.0</f>
        <v>0</v>
      </c>
      <c r="P311">
        <f>(BH311 - IF(AU311&gt;1, L311*BB311*100.0/(AW311*BV311), 0))*(BO311+BP311)/1000.0</f>
        <v>0</v>
      </c>
      <c r="Q311">
        <f>2.0/((1/S311-1/R311)+SIGN(S311)*SQRT((1/S311-1/R311)*(1/S311-1/R311) + 4*BC311/((BC311+1)*(BC311+1))*(2*1/S311*1/R311-1/R311*1/R311)))</f>
        <v>0</v>
      </c>
      <c r="R311">
        <f>IF(LEFT(BD311,1)&lt;&gt;"0",IF(LEFT(BD311,1)="1",3.0,BE311),$D$5+$E$5*(BV311*BO311/($K$5*1000))+$F$5*(BV311*BO311/($K$5*1000))*MAX(MIN(BB311,$J$5),$I$5)*MAX(MIN(BB311,$J$5),$I$5)+$G$5*MAX(MIN(BB311,$J$5),$I$5)*(BV311*BO311/($K$5*1000))+$H$5*(BV311*BO311/($K$5*1000))*(BV311*BO311/($K$5*1000)))</f>
        <v>0</v>
      </c>
      <c r="S311">
        <f>J311*(1000-(1000*0.61365*exp(17.502*W311/(240.97+W311))/(BO311+BP311)+BJ311)/2)/(1000*0.61365*exp(17.502*W311/(240.97+W311))/(BO311+BP311)-BJ311)</f>
        <v>0</v>
      </c>
      <c r="T311">
        <f>1/((BC311+1)/(Q311/1.6)+1/(R311/1.37)) + BC311/((BC311+1)/(Q311/1.6) + BC311/(R311/1.37))</f>
        <v>0</v>
      </c>
      <c r="U311">
        <f>(AX311*BA311)</f>
        <v>0</v>
      </c>
      <c r="V311">
        <f>(BQ311+(U311+2*0.95*5.67E-8*(((BQ311+$B$7)+273)^4-(BQ311+273)^4)-44100*J311)/(1.84*29.3*R311+8*0.95*5.67E-8*(BQ311+273)^3))</f>
        <v>0</v>
      </c>
      <c r="W311">
        <f>($C$7*BR311+$D$7*BS311+$E$7*V311)</f>
        <v>0</v>
      </c>
      <c r="X311">
        <f>0.61365*exp(17.502*W311/(240.97+W311))</f>
        <v>0</v>
      </c>
      <c r="Y311">
        <f>(Z311/AA311*100)</f>
        <v>0</v>
      </c>
      <c r="Z311">
        <f>BJ311*(BO311+BP311)/1000</f>
        <v>0</v>
      </c>
      <c r="AA311">
        <f>0.61365*exp(17.502*BQ311/(240.97+BQ311))</f>
        <v>0</v>
      </c>
      <c r="AB311">
        <f>(X311-BJ311*(BO311+BP311)/1000)</f>
        <v>0</v>
      </c>
      <c r="AC311">
        <f>(-J311*44100)</f>
        <v>0</v>
      </c>
      <c r="AD311">
        <f>2*29.3*R311*0.92*(BQ311-W311)</f>
        <v>0</v>
      </c>
      <c r="AE311">
        <f>2*0.95*5.67E-8*(((BQ311+$B$7)+273)^4-(W311+273)^4)</f>
        <v>0</v>
      </c>
      <c r="AF311">
        <f>U311+AE311+AC311+AD311</f>
        <v>0</v>
      </c>
      <c r="AG311">
        <f>BN311*AU311*(BI311-BH311*(1000-AU311*BK311)/(1000-AU311*BJ311))/(100*BB311)</f>
        <v>0</v>
      </c>
      <c r="AH311">
        <f>1000*BN311*AU311*(BJ311-BK311)/(100*BB311*(1000-AU311*BJ311))</f>
        <v>0</v>
      </c>
      <c r="AI311">
        <f>(AJ311 - AK311 - BO311*1E3/(8.314*(BQ311+273.15)) * AM311/BN311 * AL311) * BN311/(100*BB311) * (1000 - BK311)/1000</f>
        <v>0</v>
      </c>
      <c r="AJ311">
        <v>357.8224119081426</v>
      </c>
      <c r="AK311">
        <v>366.1231515151516</v>
      </c>
      <c r="AL311">
        <v>-3.214271404971083</v>
      </c>
      <c r="AM311">
        <v>63.74903472312772</v>
      </c>
      <c r="AN311">
        <f>(AP311 - AO311 + BO311*1E3/(8.314*(BQ311+273.15)) * AR311/BN311 * AQ311) * BN311/(100*BB311) * 1000/(1000 - AP311)</f>
        <v>0</v>
      </c>
      <c r="AO311">
        <v>23.56083661234414</v>
      </c>
      <c r="AP311">
        <v>24.23447757575757</v>
      </c>
      <c r="AQ311">
        <v>6.114481121494523E-07</v>
      </c>
      <c r="AR311">
        <v>101.983239414424</v>
      </c>
      <c r="AS311">
        <v>2</v>
      </c>
      <c r="AT311">
        <v>0</v>
      </c>
      <c r="AU311">
        <f>IF(AS311*$H$13&gt;=AW311,1.0,(AW311/(AW311-AS311*$H$13)))</f>
        <v>0</v>
      </c>
      <c r="AV311">
        <f>(AU311-1)*100</f>
        <v>0</v>
      </c>
      <c r="AW311">
        <f>MAX(0,($B$13+$C$13*BV311)/(1+$D$13*BV311)*BO311/(BQ311+273)*$E$13)</f>
        <v>0</v>
      </c>
      <c r="AX311">
        <f>$B$11*BW311+$C$11*BX311+$F$11*CI311*(1-CL311)</f>
        <v>0</v>
      </c>
      <c r="AY311">
        <f>AX311*AZ311</f>
        <v>0</v>
      </c>
      <c r="AZ311">
        <f>($B$11*$D$9+$C$11*$D$9+$F$11*((CV311+CN311)/MAX(CV311+CN311+CW311, 0.1)*$I$9+CW311/MAX(CV311+CN311+CW311, 0.1)*$J$9))/($B$11+$C$11+$F$11)</f>
        <v>0</v>
      </c>
      <c r="BA311">
        <f>($B$11*$K$9+$C$11*$K$9+$F$11*((CV311+CN311)/MAX(CV311+CN311+CW311, 0.1)*$P$9+CW311/MAX(CV311+CN311+CW311, 0.1)*$Q$9))/($B$11+$C$11+$F$11)</f>
        <v>0</v>
      </c>
      <c r="BB311">
        <v>1.91</v>
      </c>
      <c r="BC311">
        <v>0.5</v>
      </c>
      <c r="BD311" t="s">
        <v>355</v>
      </c>
      <c r="BE311">
        <v>2</v>
      </c>
      <c r="BF311" t="b">
        <v>1</v>
      </c>
      <c r="BG311">
        <v>1679513821.714286</v>
      </c>
      <c r="BH311">
        <v>379.1525357142858</v>
      </c>
      <c r="BI311">
        <v>365.5574285714285</v>
      </c>
      <c r="BJ311">
        <v>24.23626071428572</v>
      </c>
      <c r="BK311">
        <v>23.56310714285715</v>
      </c>
      <c r="BL311">
        <v>375.7421071428572</v>
      </c>
      <c r="BM311">
        <v>23.87265714285714</v>
      </c>
      <c r="BN311">
        <v>500.0272857142858</v>
      </c>
      <c r="BO311">
        <v>89.95379642857142</v>
      </c>
      <c r="BP311">
        <v>0.09994652500000001</v>
      </c>
      <c r="BQ311">
        <v>26.5565</v>
      </c>
      <c r="BR311">
        <v>27.50205</v>
      </c>
      <c r="BS311">
        <v>999.9000000000002</v>
      </c>
      <c r="BT311">
        <v>0</v>
      </c>
      <c r="BU311">
        <v>0</v>
      </c>
      <c r="BV311">
        <v>9997.1675</v>
      </c>
      <c r="BW311">
        <v>0</v>
      </c>
      <c r="BX311">
        <v>9.325232142857145</v>
      </c>
      <c r="BY311">
        <v>13.594975</v>
      </c>
      <c r="BZ311">
        <v>388.5698571428571</v>
      </c>
      <c r="CA311">
        <v>374.3789642857142</v>
      </c>
      <c r="CB311">
        <v>0.6731513214285716</v>
      </c>
      <c r="CC311">
        <v>365.5574285714285</v>
      </c>
      <c r="CD311">
        <v>23.56310714285715</v>
      </c>
      <c r="CE311">
        <v>2.180143928571428</v>
      </c>
      <c r="CF311">
        <v>2.119590714285714</v>
      </c>
      <c r="CG311">
        <v>18.81713928571429</v>
      </c>
      <c r="CH311">
        <v>18.36718214285714</v>
      </c>
      <c r="CI311">
        <v>1999.986071428571</v>
      </c>
      <c r="CJ311">
        <v>0.980003142857143</v>
      </c>
      <c r="CK311">
        <v>0.01999658571428571</v>
      </c>
      <c r="CL311">
        <v>0</v>
      </c>
      <c r="CM311">
        <v>2.105667857142857</v>
      </c>
      <c r="CN311">
        <v>0</v>
      </c>
      <c r="CO311">
        <v>3687.585357142857</v>
      </c>
      <c r="CP311">
        <v>17338.14285714286</v>
      </c>
      <c r="CQ311">
        <v>36.7675</v>
      </c>
      <c r="CR311">
        <v>38.06875</v>
      </c>
      <c r="CS311">
        <v>36.91271428571429</v>
      </c>
      <c r="CT311">
        <v>36.26535714285715</v>
      </c>
      <c r="CU311">
        <v>36.60910714285713</v>
      </c>
      <c r="CV311">
        <v>1959.995714285714</v>
      </c>
      <c r="CW311">
        <v>39.99035714285714</v>
      </c>
      <c r="CX311">
        <v>0</v>
      </c>
      <c r="CY311">
        <v>1679513859.9</v>
      </c>
      <c r="CZ311">
        <v>0</v>
      </c>
      <c r="DA311">
        <v>0</v>
      </c>
      <c r="DB311" t="s">
        <v>356</v>
      </c>
      <c r="DC311">
        <v>1679454360.5</v>
      </c>
      <c r="DD311">
        <v>1679454360.5</v>
      </c>
      <c r="DE311">
        <v>0</v>
      </c>
      <c r="DF311">
        <v>-0.152</v>
      </c>
      <c r="DG311">
        <v>-0.046</v>
      </c>
      <c r="DH311">
        <v>3.296</v>
      </c>
      <c r="DI311">
        <v>0.35</v>
      </c>
      <c r="DJ311">
        <v>420</v>
      </c>
      <c r="DK311">
        <v>24</v>
      </c>
      <c r="DL311">
        <v>0.27</v>
      </c>
      <c r="DM311">
        <v>0.09</v>
      </c>
      <c r="DN311">
        <v>11.73038634146342</v>
      </c>
      <c r="DO311">
        <v>35.21793156794427</v>
      </c>
      <c r="DP311">
        <v>3.639951217754568</v>
      </c>
      <c r="DQ311">
        <v>0</v>
      </c>
      <c r="DR311">
        <v>0.6723744390243902</v>
      </c>
      <c r="DS311">
        <v>0.01278060627177878</v>
      </c>
      <c r="DT311">
        <v>0.00158536306603883</v>
      </c>
      <c r="DU311">
        <v>1</v>
      </c>
      <c r="DV311">
        <v>1</v>
      </c>
      <c r="DW311">
        <v>2</v>
      </c>
      <c r="DX311" t="s">
        <v>357</v>
      </c>
      <c r="DY311">
        <v>2.98032</v>
      </c>
      <c r="DZ311">
        <v>2.72839</v>
      </c>
      <c r="EA311">
        <v>0.0750806</v>
      </c>
      <c r="EB311">
        <v>0.0733245</v>
      </c>
      <c r="EC311">
        <v>0.107441</v>
      </c>
      <c r="ED311">
        <v>0.106287</v>
      </c>
      <c r="EE311">
        <v>27793.7</v>
      </c>
      <c r="EF311">
        <v>27468.7</v>
      </c>
      <c r="EG311">
        <v>30576.7</v>
      </c>
      <c r="EH311">
        <v>29885.8</v>
      </c>
      <c r="EI311">
        <v>37641.3</v>
      </c>
      <c r="EJ311">
        <v>35151.5</v>
      </c>
      <c r="EK311">
        <v>46761.9</v>
      </c>
      <c r="EL311">
        <v>44438.2</v>
      </c>
      <c r="EM311">
        <v>1.88242</v>
      </c>
      <c r="EN311">
        <v>1.8997</v>
      </c>
      <c r="EO311">
        <v>0.113897</v>
      </c>
      <c r="EP311">
        <v>0</v>
      </c>
      <c r="EQ311">
        <v>25.6318</v>
      </c>
      <c r="ER311">
        <v>999.9</v>
      </c>
      <c r="ES311">
        <v>49.6</v>
      </c>
      <c r="ET311">
        <v>30.3</v>
      </c>
      <c r="EU311">
        <v>23.9007</v>
      </c>
      <c r="EV311">
        <v>63.2509</v>
      </c>
      <c r="EW311">
        <v>22.3798</v>
      </c>
      <c r="EX311">
        <v>1</v>
      </c>
      <c r="EY311">
        <v>-0.0931987</v>
      </c>
      <c r="EZ311">
        <v>0.107092</v>
      </c>
      <c r="FA311">
        <v>20.204</v>
      </c>
      <c r="FB311">
        <v>5.23107</v>
      </c>
      <c r="FC311">
        <v>11.968</v>
      </c>
      <c r="FD311">
        <v>4.9701</v>
      </c>
      <c r="FE311">
        <v>3.28965</v>
      </c>
      <c r="FF311">
        <v>9999</v>
      </c>
      <c r="FG311">
        <v>9999</v>
      </c>
      <c r="FH311">
        <v>9999</v>
      </c>
      <c r="FI311">
        <v>999.9</v>
      </c>
      <c r="FJ311">
        <v>4.97292</v>
      </c>
      <c r="FK311">
        <v>1.87699</v>
      </c>
      <c r="FL311">
        <v>1.87513</v>
      </c>
      <c r="FM311">
        <v>1.87794</v>
      </c>
      <c r="FN311">
        <v>1.87465</v>
      </c>
      <c r="FO311">
        <v>1.87826</v>
      </c>
      <c r="FP311">
        <v>1.87532</v>
      </c>
      <c r="FQ311">
        <v>1.87653</v>
      </c>
      <c r="FR311">
        <v>0</v>
      </c>
      <c r="FS311">
        <v>0</v>
      </c>
      <c r="FT311">
        <v>0</v>
      </c>
      <c r="FU311">
        <v>0</v>
      </c>
      <c r="FV311" t="s">
        <v>358</v>
      </c>
      <c r="FW311" t="s">
        <v>359</v>
      </c>
      <c r="FX311" t="s">
        <v>360</v>
      </c>
      <c r="FY311" t="s">
        <v>360</v>
      </c>
      <c r="FZ311" t="s">
        <v>360</v>
      </c>
      <c r="GA311" t="s">
        <v>360</v>
      </c>
      <c r="GB311">
        <v>0</v>
      </c>
      <c r="GC311">
        <v>100</v>
      </c>
      <c r="GD311">
        <v>100</v>
      </c>
      <c r="GE311">
        <v>3.333</v>
      </c>
      <c r="GF311">
        <v>0.3635</v>
      </c>
      <c r="GG311">
        <v>1.972114183739502</v>
      </c>
      <c r="GH311">
        <v>0.004449671774874308</v>
      </c>
      <c r="GI311">
        <v>-1.829466635312074E-06</v>
      </c>
      <c r="GJ311">
        <v>4.661545964856727E-10</v>
      </c>
      <c r="GK311">
        <v>0.005649818396270764</v>
      </c>
      <c r="GL311">
        <v>0.003047750899037379</v>
      </c>
      <c r="GM311">
        <v>0.0005145890388989142</v>
      </c>
      <c r="GN311">
        <v>-5.930110997495773E-07</v>
      </c>
      <c r="GO311">
        <v>0</v>
      </c>
      <c r="GP311">
        <v>2134</v>
      </c>
      <c r="GQ311">
        <v>1</v>
      </c>
      <c r="GR311">
        <v>23</v>
      </c>
      <c r="GS311">
        <v>991.1</v>
      </c>
      <c r="GT311">
        <v>991.1</v>
      </c>
      <c r="GU311">
        <v>0.917969</v>
      </c>
      <c r="GV311">
        <v>2.54028</v>
      </c>
      <c r="GW311">
        <v>1.39893</v>
      </c>
      <c r="GX311">
        <v>2.35962</v>
      </c>
      <c r="GY311">
        <v>1.44897</v>
      </c>
      <c r="GZ311">
        <v>2.50244</v>
      </c>
      <c r="HA311">
        <v>36.4814</v>
      </c>
      <c r="HB311">
        <v>24.0612</v>
      </c>
      <c r="HC311">
        <v>18</v>
      </c>
      <c r="HD311">
        <v>489.543</v>
      </c>
      <c r="HE311">
        <v>471.766</v>
      </c>
      <c r="HF311">
        <v>24.7521</v>
      </c>
      <c r="HG311">
        <v>25.8948</v>
      </c>
      <c r="HH311">
        <v>30</v>
      </c>
      <c r="HI311">
        <v>25.7563</v>
      </c>
      <c r="HJ311">
        <v>25.8375</v>
      </c>
      <c r="HK311">
        <v>18.2983</v>
      </c>
      <c r="HL311">
        <v>7.64156</v>
      </c>
      <c r="HM311">
        <v>100</v>
      </c>
      <c r="HN311">
        <v>24.7525</v>
      </c>
      <c r="HO311">
        <v>313.19</v>
      </c>
      <c r="HP311">
        <v>23.5703</v>
      </c>
      <c r="HQ311">
        <v>101.068</v>
      </c>
      <c r="HR311">
        <v>102.188</v>
      </c>
    </row>
    <row r="312" spans="1:226">
      <c r="A312">
        <v>296</v>
      </c>
      <c r="B312">
        <v>1679513834.5</v>
      </c>
      <c r="C312">
        <v>8578.400000095367</v>
      </c>
      <c r="D312" t="s">
        <v>952</v>
      </c>
      <c r="E312" t="s">
        <v>953</v>
      </c>
      <c r="F312">
        <v>5</v>
      </c>
      <c r="G312" t="s">
        <v>353</v>
      </c>
      <c r="H312" t="s">
        <v>747</v>
      </c>
      <c r="I312">
        <v>1679513827</v>
      </c>
      <c r="J312">
        <f>(K312)/1000</f>
        <v>0</v>
      </c>
      <c r="K312">
        <f>IF(BF312, AN312, AH312)</f>
        <v>0</v>
      </c>
      <c r="L312">
        <f>IF(BF312, AI312, AG312)</f>
        <v>0</v>
      </c>
      <c r="M312">
        <f>BH312 - IF(AU312&gt;1, L312*BB312*100.0/(AW312*BV312), 0)</f>
        <v>0</v>
      </c>
      <c r="N312">
        <f>((T312-J312/2)*M312-L312)/(T312+J312/2)</f>
        <v>0</v>
      </c>
      <c r="O312">
        <f>N312*(BO312+BP312)/1000.0</f>
        <v>0</v>
      </c>
      <c r="P312">
        <f>(BH312 - IF(AU312&gt;1, L312*BB312*100.0/(AW312*BV312), 0))*(BO312+BP312)/1000.0</f>
        <v>0</v>
      </c>
      <c r="Q312">
        <f>2.0/((1/S312-1/R312)+SIGN(S312)*SQRT((1/S312-1/R312)*(1/S312-1/R312) + 4*BC312/((BC312+1)*(BC312+1))*(2*1/S312*1/R312-1/R312*1/R312)))</f>
        <v>0</v>
      </c>
      <c r="R312">
        <f>IF(LEFT(BD312,1)&lt;&gt;"0",IF(LEFT(BD312,1)="1",3.0,BE312),$D$5+$E$5*(BV312*BO312/($K$5*1000))+$F$5*(BV312*BO312/($K$5*1000))*MAX(MIN(BB312,$J$5),$I$5)*MAX(MIN(BB312,$J$5),$I$5)+$G$5*MAX(MIN(BB312,$J$5),$I$5)*(BV312*BO312/($K$5*1000))+$H$5*(BV312*BO312/($K$5*1000))*(BV312*BO312/($K$5*1000)))</f>
        <v>0</v>
      </c>
      <c r="S312">
        <f>J312*(1000-(1000*0.61365*exp(17.502*W312/(240.97+W312))/(BO312+BP312)+BJ312)/2)/(1000*0.61365*exp(17.502*W312/(240.97+W312))/(BO312+BP312)-BJ312)</f>
        <v>0</v>
      </c>
      <c r="T312">
        <f>1/((BC312+1)/(Q312/1.6)+1/(R312/1.37)) + BC312/((BC312+1)/(Q312/1.6) + BC312/(R312/1.37))</f>
        <v>0</v>
      </c>
      <c r="U312">
        <f>(AX312*BA312)</f>
        <v>0</v>
      </c>
      <c r="V312">
        <f>(BQ312+(U312+2*0.95*5.67E-8*(((BQ312+$B$7)+273)^4-(BQ312+273)^4)-44100*J312)/(1.84*29.3*R312+8*0.95*5.67E-8*(BQ312+273)^3))</f>
        <v>0</v>
      </c>
      <c r="W312">
        <f>($C$7*BR312+$D$7*BS312+$E$7*V312)</f>
        <v>0</v>
      </c>
      <c r="X312">
        <f>0.61365*exp(17.502*W312/(240.97+W312))</f>
        <v>0</v>
      </c>
      <c r="Y312">
        <f>(Z312/AA312*100)</f>
        <v>0</v>
      </c>
      <c r="Z312">
        <f>BJ312*(BO312+BP312)/1000</f>
        <v>0</v>
      </c>
      <c r="AA312">
        <f>0.61365*exp(17.502*BQ312/(240.97+BQ312))</f>
        <v>0</v>
      </c>
      <c r="AB312">
        <f>(X312-BJ312*(BO312+BP312)/1000)</f>
        <v>0</v>
      </c>
      <c r="AC312">
        <f>(-J312*44100)</f>
        <v>0</v>
      </c>
      <c r="AD312">
        <f>2*29.3*R312*0.92*(BQ312-W312)</f>
        <v>0</v>
      </c>
      <c r="AE312">
        <f>2*0.95*5.67E-8*(((BQ312+$B$7)+273)^4-(W312+273)^4)</f>
        <v>0</v>
      </c>
      <c r="AF312">
        <f>U312+AE312+AC312+AD312</f>
        <v>0</v>
      </c>
      <c r="AG312">
        <f>BN312*AU312*(BI312-BH312*(1000-AU312*BK312)/(1000-AU312*BJ312))/(100*BB312)</f>
        <v>0</v>
      </c>
      <c r="AH312">
        <f>1000*BN312*AU312*(BJ312-BK312)/(100*BB312*(1000-AU312*BJ312))</f>
        <v>0</v>
      </c>
      <c r="AI312">
        <f>(AJ312 - AK312 - BO312*1E3/(8.314*(BQ312+273.15)) * AM312/BN312 * AL312) * BN312/(100*BB312) * (1000 - BK312)/1000</f>
        <v>0</v>
      </c>
      <c r="AJ312">
        <v>340.816612051506</v>
      </c>
      <c r="AK312">
        <v>349.7280424242424</v>
      </c>
      <c r="AL312">
        <v>-3.28669896214706</v>
      </c>
      <c r="AM312">
        <v>63.74903472312772</v>
      </c>
      <c r="AN312">
        <f>(AP312 - AO312 + BO312*1E3/(8.314*(BQ312+273.15)) * AR312/BN312 * AQ312) * BN312/(100*BB312) * 1000/(1000 - AP312)</f>
        <v>0</v>
      </c>
      <c r="AO312">
        <v>23.55979014906891</v>
      </c>
      <c r="AP312">
        <v>24.2317703030303</v>
      </c>
      <c r="AQ312">
        <v>-1.533912242985912E-06</v>
      </c>
      <c r="AR312">
        <v>101.983239414424</v>
      </c>
      <c r="AS312">
        <v>2</v>
      </c>
      <c r="AT312">
        <v>0</v>
      </c>
      <c r="AU312">
        <f>IF(AS312*$H$13&gt;=AW312,1.0,(AW312/(AW312-AS312*$H$13)))</f>
        <v>0</v>
      </c>
      <c r="AV312">
        <f>(AU312-1)*100</f>
        <v>0</v>
      </c>
      <c r="AW312">
        <f>MAX(0,($B$13+$C$13*BV312)/(1+$D$13*BV312)*BO312/(BQ312+273)*$E$13)</f>
        <v>0</v>
      </c>
      <c r="AX312">
        <f>$B$11*BW312+$C$11*BX312+$F$11*CI312*(1-CL312)</f>
        <v>0</v>
      </c>
      <c r="AY312">
        <f>AX312*AZ312</f>
        <v>0</v>
      </c>
      <c r="AZ312">
        <f>($B$11*$D$9+$C$11*$D$9+$F$11*((CV312+CN312)/MAX(CV312+CN312+CW312, 0.1)*$I$9+CW312/MAX(CV312+CN312+CW312, 0.1)*$J$9))/($B$11+$C$11+$F$11)</f>
        <v>0</v>
      </c>
      <c r="BA312">
        <f>($B$11*$K$9+$C$11*$K$9+$F$11*((CV312+CN312)/MAX(CV312+CN312+CW312, 0.1)*$P$9+CW312/MAX(CV312+CN312+CW312, 0.1)*$Q$9))/($B$11+$C$11+$F$11)</f>
        <v>0</v>
      </c>
      <c r="BB312">
        <v>1.91</v>
      </c>
      <c r="BC312">
        <v>0.5</v>
      </c>
      <c r="BD312" t="s">
        <v>355</v>
      </c>
      <c r="BE312">
        <v>2</v>
      </c>
      <c r="BF312" t="b">
        <v>1</v>
      </c>
      <c r="BG312">
        <v>1679513827</v>
      </c>
      <c r="BH312">
        <v>363.336925925926</v>
      </c>
      <c r="BI312">
        <v>348.0908888888889</v>
      </c>
      <c r="BJ312">
        <v>24.23456296296296</v>
      </c>
      <c r="BK312">
        <v>23.56118518518519</v>
      </c>
      <c r="BL312">
        <v>359.9784814814814</v>
      </c>
      <c r="BM312">
        <v>23.87101111111111</v>
      </c>
      <c r="BN312">
        <v>500.028074074074</v>
      </c>
      <c r="BO312">
        <v>89.95363703703703</v>
      </c>
      <c r="BP312">
        <v>0.09999386296296296</v>
      </c>
      <c r="BQ312">
        <v>26.55510740740741</v>
      </c>
      <c r="BR312">
        <v>27.50197777777778</v>
      </c>
      <c r="BS312">
        <v>999.9000000000001</v>
      </c>
      <c r="BT312">
        <v>0</v>
      </c>
      <c r="BU312">
        <v>0</v>
      </c>
      <c r="BV312">
        <v>9996.75851851852</v>
      </c>
      <c r="BW312">
        <v>0</v>
      </c>
      <c r="BX312">
        <v>9.326295925925926</v>
      </c>
      <c r="BY312">
        <v>15.24594074074074</v>
      </c>
      <c r="BZ312">
        <v>372.3608148148148</v>
      </c>
      <c r="CA312">
        <v>356.4902962962963</v>
      </c>
      <c r="CB312">
        <v>0.6733874074074073</v>
      </c>
      <c r="CC312">
        <v>348.0908888888889</v>
      </c>
      <c r="CD312">
        <v>23.56118518518519</v>
      </c>
      <c r="CE312">
        <v>2.179987777777778</v>
      </c>
      <c r="CF312">
        <v>2.119413703703704</v>
      </c>
      <c r="CG312">
        <v>18.8159962962963</v>
      </c>
      <c r="CH312">
        <v>18.36585185185185</v>
      </c>
      <c r="CI312">
        <v>1999.99</v>
      </c>
      <c r="CJ312">
        <v>0.9800031111111112</v>
      </c>
      <c r="CK312">
        <v>0.01999661851851852</v>
      </c>
      <c r="CL312">
        <v>0</v>
      </c>
      <c r="CM312">
        <v>2.079159259259259</v>
      </c>
      <c r="CN312">
        <v>0</v>
      </c>
      <c r="CO312">
        <v>3686.413333333334</v>
      </c>
      <c r="CP312">
        <v>17338.17407407408</v>
      </c>
      <c r="CQ312">
        <v>36.833</v>
      </c>
      <c r="CR312">
        <v>38.05748148148149</v>
      </c>
      <c r="CS312">
        <v>36.89785185185185</v>
      </c>
      <c r="CT312">
        <v>36.24974074074074</v>
      </c>
      <c r="CU312">
        <v>36.60385185185185</v>
      </c>
      <c r="CV312">
        <v>1959.99962962963</v>
      </c>
      <c r="CW312">
        <v>39.99037037037037</v>
      </c>
      <c r="CX312">
        <v>0</v>
      </c>
      <c r="CY312">
        <v>1679513864.7</v>
      </c>
      <c r="CZ312">
        <v>0</v>
      </c>
      <c r="DA312">
        <v>0</v>
      </c>
      <c r="DB312" t="s">
        <v>356</v>
      </c>
      <c r="DC312">
        <v>1679454360.5</v>
      </c>
      <c r="DD312">
        <v>1679454360.5</v>
      </c>
      <c r="DE312">
        <v>0</v>
      </c>
      <c r="DF312">
        <v>-0.152</v>
      </c>
      <c r="DG312">
        <v>-0.046</v>
      </c>
      <c r="DH312">
        <v>3.296</v>
      </c>
      <c r="DI312">
        <v>0.35</v>
      </c>
      <c r="DJ312">
        <v>420</v>
      </c>
      <c r="DK312">
        <v>24</v>
      </c>
      <c r="DL312">
        <v>0.27</v>
      </c>
      <c r="DM312">
        <v>0.09</v>
      </c>
      <c r="DN312">
        <v>13.77839731707317</v>
      </c>
      <c r="DO312">
        <v>21.60966397212544</v>
      </c>
      <c r="DP312">
        <v>2.230370859636843</v>
      </c>
      <c r="DQ312">
        <v>0</v>
      </c>
      <c r="DR312">
        <v>0.6730413658536586</v>
      </c>
      <c r="DS312">
        <v>0.006431289198608969</v>
      </c>
      <c r="DT312">
        <v>0.001105639948364472</v>
      </c>
      <c r="DU312">
        <v>1</v>
      </c>
      <c r="DV312">
        <v>1</v>
      </c>
      <c r="DW312">
        <v>2</v>
      </c>
      <c r="DX312" t="s">
        <v>357</v>
      </c>
      <c r="DY312">
        <v>2.98046</v>
      </c>
      <c r="DZ312">
        <v>2.72849</v>
      </c>
      <c r="EA312">
        <v>0.0723853</v>
      </c>
      <c r="EB312">
        <v>0.0704694</v>
      </c>
      <c r="EC312">
        <v>0.107435</v>
      </c>
      <c r="ED312">
        <v>0.10628</v>
      </c>
      <c r="EE312">
        <v>27874.5</v>
      </c>
      <c r="EF312">
        <v>27553.6</v>
      </c>
      <c r="EG312">
        <v>30576.5</v>
      </c>
      <c r="EH312">
        <v>29886</v>
      </c>
      <c r="EI312">
        <v>37641.2</v>
      </c>
      <c r="EJ312">
        <v>35151.8</v>
      </c>
      <c r="EK312">
        <v>46761.8</v>
      </c>
      <c r="EL312">
        <v>44438.5</v>
      </c>
      <c r="EM312">
        <v>1.88265</v>
      </c>
      <c r="EN312">
        <v>1.89942</v>
      </c>
      <c r="EO312">
        <v>0.114255</v>
      </c>
      <c r="EP312">
        <v>0</v>
      </c>
      <c r="EQ312">
        <v>25.6318</v>
      </c>
      <c r="ER312">
        <v>999.9</v>
      </c>
      <c r="ES312">
        <v>49.6</v>
      </c>
      <c r="ET312">
        <v>30.3</v>
      </c>
      <c r="EU312">
        <v>23.8994</v>
      </c>
      <c r="EV312">
        <v>63.2609</v>
      </c>
      <c r="EW312">
        <v>22.2716</v>
      </c>
      <c r="EX312">
        <v>1</v>
      </c>
      <c r="EY312">
        <v>-0.0932673</v>
      </c>
      <c r="EZ312">
        <v>0.0296678</v>
      </c>
      <c r="FA312">
        <v>20.204</v>
      </c>
      <c r="FB312">
        <v>5.23167</v>
      </c>
      <c r="FC312">
        <v>11.968</v>
      </c>
      <c r="FD312">
        <v>4.9704</v>
      </c>
      <c r="FE312">
        <v>3.28965</v>
      </c>
      <c r="FF312">
        <v>9999</v>
      </c>
      <c r="FG312">
        <v>9999</v>
      </c>
      <c r="FH312">
        <v>9999</v>
      </c>
      <c r="FI312">
        <v>999.9</v>
      </c>
      <c r="FJ312">
        <v>4.97293</v>
      </c>
      <c r="FK312">
        <v>1.87702</v>
      </c>
      <c r="FL312">
        <v>1.87515</v>
      </c>
      <c r="FM312">
        <v>1.87798</v>
      </c>
      <c r="FN312">
        <v>1.87469</v>
      </c>
      <c r="FO312">
        <v>1.8783</v>
      </c>
      <c r="FP312">
        <v>1.87537</v>
      </c>
      <c r="FQ312">
        <v>1.87653</v>
      </c>
      <c r="FR312">
        <v>0</v>
      </c>
      <c r="FS312">
        <v>0</v>
      </c>
      <c r="FT312">
        <v>0</v>
      </c>
      <c r="FU312">
        <v>0</v>
      </c>
      <c r="FV312" t="s">
        <v>358</v>
      </c>
      <c r="FW312" t="s">
        <v>359</v>
      </c>
      <c r="FX312" t="s">
        <v>360</v>
      </c>
      <c r="FY312" t="s">
        <v>360</v>
      </c>
      <c r="FZ312" t="s">
        <v>360</v>
      </c>
      <c r="GA312" t="s">
        <v>360</v>
      </c>
      <c r="GB312">
        <v>0</v>
      </c>
      <c r="GC312">
        <v>100</v>
      </c>
      <c r="GD312">
        <v>100</v>
      </c>
      <c r="GE312">
        <v>3.28</v>
      </c>
      <c r="GF312">
        <v>0.3635</v>
      </c>
      <c r="GG312">
        <v>1.972114183739502</v>
      </c>
      <c r="GH312">
        <v>0.004449671774874308</v>
      </c>
      <c r="GI312">
        <v>-1.829466635312074E-06</v>
      </c>
      <c r="GJ312">
        <v>4.661545964856727E-10</v>
      </c>
      <c r="GK312">
        <v>0.005649818396270764</v>
      </c>
      <c r="GL312">
        <v>0.003047750899037379</v>
      </c>
      <c r="GM312">
        <v>0.0005145890388989142</v>
      </c>
      <c r="GN312">
        <v>-5.930110997495773E-07</v>
      </c>
      <c r="GO312">
        <v>0</v>
      </c>
      <c r="GP312">
        <v>2134</v>
      </c>
      <c r="GQ312">
        <v>1</v>
      </c>
      <c r="GR312">
        <v>23</v>
      </c>
      <c r="GS312">
        <v>991.2</v>
      </c>
      <c r="GT312">
        <v>991.2</v>
      </c>
      <c r="GU312">
        <v>0.880127</v>
      </c>
      <c r="GV312">
        <v>2.55859</v>
      </c>
      <c r="GW312">
        <v>1.39893</v>
      </c>
      <c r="GX312">
        <v>2.3584</v>
      </c>
      <c r="GY312">
        <v>1.44897</v>
      </c>
      <c r="GZ312">
        <v>2.46948</v>
      </c>
      <c r="HA312">
        <v>36.4814</v>
      </c>
      <c r="HB312">
        <v>24.0525</v>
      </c>
      <c r="HC312">
        <v>18</v>
      </c>
      <c r="HD312">
        <v>489.654</v>
      </c>
      <c r="HE312">
        <v>471.574</v>
      </c>
      <c r="HF312">
        <v>24.7518</v>
      </c>
      <c r="HG312">
        <v>25.8948</v>
      </c>
      <c r="HH312">
        <v>29.9999</v>
      </c>
      <c r="HI312">
        <v>25.7547</v>
      </c>
      <c r="HJ312">
        <v>25.8359</v>
      </c>
      <c r="HK312">
        <v>17.5911</v>
      </c>
      <c r="HL312">
        <v>7.64156</v>
      </c>
      <c r="HM312">
        <v>100</v>
      </c>
      <c r="HN312">
        <v>24.7899</v>
      </c>
      <c r="HO312">
        <v>299.832</v>
      </c>
      <c r="HP312">
        <v>23.5703</v>
      </c>
      <c r="HQ312">
        <v>101.067</v>
      </c>
      <c r="HR312">
        <v>102.189</v>
      </c>
    </row>
    <row r="313" spans="1:226">
      <c r="A313">
        <v>297</v>
      </c>
      <c r="B313">
        <v>1679513839.5</v>
      </c>
      <c r="C313">
        <v>8583.400000095367</v>
      </c>
      <c r="D313" t="s">
        <v>954</v>
      </c>
      <c r="E313" t="s">
        <v>955</v>
      </c>
      <c r="F313">
        <v>5</v>
      </c>
      <c r="G313" t="s">
        <v>353</v>
      </c>
      <c r="H313" t="s">
        <v>747</v>
      </c>
      <c r="I313">
        <v>1679513831.714286</v>
      </c>
      <c r="J313">
        <f>(K313)/1000</f>
        <v>0</v>
      </c>
      <c r="K313">
        <f>IF(BF313, AN313, AH313)</f>
        <v>0</v>
      </c>
      <c r="L313">
        <f>IF(BF313, AI313, AG313)</f>
        <v>0</v>
      </c>
      <c r="M313">
        <f>BH313 - IF(AU313&gt;1, L313*BB313*100.0/(AW313*BV313), 0)</f>
        <v>0</v>
      </c>
      <c r="N313">
        <f>((T313-J313/2)*M313-L313)/(T313+J313/2)</f>
        <v>0</v>
      </c>
      <c r="O313">
        <f>N313*(BO313+BP313)/1000.0</f>
        <v>0</v>
      </c>
      <c r="P313">
        <f>(BH313 - IF(AU313&gt;1, L313*BB313*100.0/(AW313*BV313), 0))*(BO313+BP313)/1000.0</f>
        <v>0</v>
      </c>
      <c r="Q313">
        <f>2.0/((1/S313-1/R313)+SIGN(S313)*SQRT((1/S313-1/R313)*(1/S313-1/R313) + 4*BC313/((BC313+1)*(BC313+1))*(2*1/S313*1/R313-1/R313*1/R313)))</f>
        <v>0</v>
      </c>
      <c r="R313">
        <f>IF(LEFT(BD313,1)&lt;&gt;"0",IF(LEFT(BD313,1)="1",3.0,BE313),$D$5+$E$5*(BV313*BO313/($K$5*1000))+$F$5*(BV313*BO313/($K$5*1000))*MAX(MIN(BB313,$J$5),$I$5)*MAX(MIN(BB313,$J$5),$I$5)+$G$5*MAX(MIN(BB313,$J$5),$I$5)*(BV313*BO313/($K$5*1000))+$H$5*(BV313*BO313/($K$5*1000))*(BV313*BO313/($K$5*1000)))</f>
        <v>0</v>
      </c>
      <c r="S313">
        <f>J313*(1000-(1000*0.61365*exp(17.502*W313/(240.97+W313))/(BO313+BP313)+BJ313)/2)/(1000*0.61365*exp(17.502*W313/(240.97+W313))/(BO313+BP313)-BJ313)</f>
        <v>0</v>
      </c>
      <c r="T313">
        <f>1/((BC313+1)/(Q313/1.6)+1/(R313/1.37)) + BC313/((BC313+1)/(Q313/1.6) + BC313/(R313/1.37))</f>
        <v>0</v>
      </c>
      <c r="U313">
        <f>(AX313*BA313)</f>
        <v>0</v>
      </c>
      <c r="V313">
        <f>(BQ313+(U313+2*0.95*5.67E-8*(((BQ313+$B$7)+273)^4-(BQ313+273)^4)-44100*J313)/(1.84*29.3*R313+8*0.95*5.67E-8*(BQ313+273)^3))</f>
        <v>0</v>
      </c>
      <c r="W313">
        <f>($C$7*BR313+$D$7*BS313+$E$7*V313)</f>
        <v>0</v>
      </c>
      <c r="X313">
        <f>0.61365*exp(17.502*W313/(240.97+W313))</f>
        <v>0</v>
      </c>
      <c r="Y313">
        <f>(Z313/AA313*100)</f>
        <v>0</v>
      </c>
      <c r="Z313">
        <f>BJ313*(BO313+BP313)/1000</f>
        <v>0</v>
      </c>
      <c r="AA313">
        <f>0.61365*exp(17.502*BQ313/(240.97+BQ313))</f>
        <v>0</v>
      </c>
      <c r="AB313">
        <f>(X313-BJ313*(BO313+BP313)/1000)</f>
        <v>0</v>
      </c>
      <c r="AC313">
        <f>(-J313*44100)</f>
        <v>0</v>
      </c>
      <c r="AD313">
        <f>2*29.3*R313*0.92*(BQ313-W313)</f>
        <v>0</v>
      </c>
      <c r="AE313">
        <f>2*0.95*5.67E-8*(((BQ313+$B$7)+273)^4-(W313+273)^4)</f>
        <v>0</v>
      </c>
      <c r="AF313">
        <f>U313+AE313+AC313+AD313</f>
        <v>0</v>
      </c>
      <c r="AG313">
        <f>BN313*AU313*(BI313-BH313*(1000-AU313*BK313)/(1000-AU313*BJ313))/(100*BB313)</f>
        <v>0</v>
      </c>
      <c r="AH313">
        <f>1000*BN313*AU313*(BJ313-BK313)/(100*BB313*(1000-AU313*BJ313))</f>
        <v>0</v>
      </c>
      <c r="AI313">
        <f>(AJ313 - AK313 - BO313*1E3/(8.314*(BQ313+273.15)) * AM313/BN313 * AL313) * BN313/(100*BB313) * (1000 - BK313)/1000</f>
        <v>0</v>
      </c>
      <c r="AJ313">
        <v>323.9311359208237</v>
      </c>
      <c r="AK313">
        <v>333.1962424242423</v>
      </c>
      <c r="AL313">
        <v>-3.30961173504061</v>
      </c>
      <c r="AM313">
        <v>63.74903472312772</v>
      </c>
      <c r="AN313">
        <f>(AP313 - AO313 + BO313*1E3/(8.314*(BQ313+273.15)) * AR313/BN313 * AQ313) * BN313/(100*BB313) * 1000/(1000 - AP313)</f>
        <v>0</v>
      </c>
      <c r="AO313">
        <v>23.55690407962427</v>
      </c>
      <c r="AP313">
        <v>24.23124</v>
      </c>
      <c r="AQ313">
        <v>-2.507739612630682E-07</v>
      </c>
      <c r="AR313">
        <v>101.983239414424</v>
      </c>
      <c r="AS313">
        <v>2</v>
      </c>
      <c r="AT313">
        <v>0</v>
      </c>
      <c r="AU313">
        <f>IF(AS313*$H$13&gt;=AW313,1.0,(AW313/(AW313-AS313*$H$13)))</f>
        <v>0</v>
      </c>
      <c r="AV313">
        <f>(AU313-1)*100</f>
        <v>0</v>
      </c>
      <c r="AW313">
        <f>MAX(0,($B$13+$C$13*BV313)/(1+$D$13*BV313)*BO313/(BQ313+273)*$E$13)</f>
        <v>0</v>
      </c>
      <c r="AX313">
        <f>$B$11*BW313+$C$11*BX313+$F$11*CI313*(1-CL313)</f>
        <v>0</v>
      </c>
      <c r="AY313">
        <f>AX313*AZ313</f>
        <v>0</v>
      </c>
      <c r="AZ313">
        <f>($B$11*$D$9+$C$11*$D$9+$F$11*((CV313+CN313)/MAX(CV313+CN313+CW313, 0.1)*$I$9+CW313/MAX(CV313+CN313+CW313, 0.1)*$J$9))/($B$11+$C$11+$F$11)</f>
        <v>0</v>
      </c>
      <c r="BA313">
        <f>($B$11*$K$9+$C$11*$K$9+$F$11*((CV313+CN313)/MAX(CV313+CN313+CW313, 0.1)*$P$9+CW313/MAX(CV313+CN313+CW313, 0.1)*$Q$9))/($B$11+$C$11+$F$11)</f>
        <v>0</v>
      </c>
      <c r="BB313">
        <v>1.91</v>
      </c>
      <c r="BC313">
        <v>0.5</v>
      </c>
      <c r="BD313" t="s">
        <v>355</v>
      </c>
      <c r="BE313">
        <v>2</v>
      </c>
      <c r="BF313" t="b">
        <v>1</v>
      </c>
      <c r="BG313">
        <v>1679513831.714286</v>
      </c>
      <c r="BH313">
        <v>348.5009999999999</v>
      </c>
      <c r="BI313">
        <v>332.4712857142857</v>
      </c>
      <c r="BJ313">
        <v>24.23314642857143</v>
      </c>
      <c r="BK313">
        <v>23.55935714285715</v>
      </c>
      <c r="BL313">
        <v>345.1919642857142</v>
      </c>
      <c r="BM313">
        <v>23.86963571428571</v>
      </c>
      <c r="BN313">
        <v>500.0341785714286</v>
      </c>
      <c r="BO313">
        <v>89.95340000000002</v>
      </c>
      <c r="BP313">
        <v>0.1000022678571429</v>
      </c>
      <c r="BQ313">
        <v>26.55214642857143</v>
      </c>
      <c r="BR313">
        <v>27.49923214285715</v>
      </c>
      <c r="BS313">
        <v>999.9000000000002</v>
      </c>
      <c r="BT313">
        <v>0</v>
      </c>
      <c r="BU313">
        <v>0</v>
      </c>
      <c r="BV313">
        <v>10005.85</v>
      </c>
      <c r="BW313">
        <v>0</v>
      </c>
      <c r="BX313">
        <v>9.322770000000002</v>
      </c>
      <c r="BY313">
        <v>16.029675</v>
      </c>
      <c r="BZ313">
        <v>357.1560357142857</v>
      </c>
      <c r="CA313">
        <v>340.4931785714285</v>
      </c>
      <c r="CB313">
        <v>0.673801607142857</v>
      </c>
      <c r="CC313">
        <v>332.4712857142857</v>
      </c>
      <c r="CD313">
        <v>23.55935714285715</v>
      </c>
      <c r="CE313">
        <v>2.179855357142857</v>
      </c>
      <c r="CF313">
        <v>2.119243571428572</v>
      </c>
      <c r="CG313">
        <v>18.81502142857143</v>
      </c>
      <c r="CH313">
        <v>18.364575</v>
      </c>
      <c r="CI313">
        <v>1999.972857142857</v>
      </c>
      <c r="CJ313">
        <v>0.9800029285714287</v>
      </c>
      <c r="CK313">
        <v>0.01999680714285714</v>
      </c>
      <c r="CL313">
        <v>0</v>
      </c>
      <c r="CM313">
        <v>2.104953571428571</v>
      </c>
      <c r="CN313">
        <v>0</v>
      </c>
      <c r="CO313">
        <v>3685.195714285715</v>
      </c>
      <c r="CP313">
        <v>17338.01071428571</v>
      </c>
      <c r="CQ313">
        <v>36.89035714285715</v>
      </c>
      <c r="CR313">
        <v>38.05314285714285</v>
      </c>
      <c r="CS313">
        <v>36.87017857142857</v>
      </c>
      <c r="CT313">
        <v>36.24075</v>
      </c>
      <c r="CU313">
        <v>36.58221428571429</v>
      </c>
      <c r="CV313">
        <v>1959.9825</v>
      </c>
      <c r="CW313">
        <v>39.99035714285714</v>
      </c>
      <c r="CX313">
        <v>0</v>
      </c>
      <c r="CY313">
        <v>1679513870.1</v>
      </c>
      <c r="CZ313">
        <v>0</v>
      </c>
      <c r="DA313">
        <v>0</v>
      </c>
      <c r="DB313" t="s">
        <v>356</v>
      </c>
      <c r="DC313">
        <v>1679454360.5</v>
      </c>
      <c r="DD313">
        <v>1679454360.5</v>
      </c>
      <c r="DE313">
        <v>0</v>
      </c>
      <c r="DF313">
        <v>-0.152</v>
      </c>
      <c r="DG313">
        <v>-0.046</v>
      </c>
      <c r="DH313">
        <v>3.296</v>
      </c>
      <c r="DI313">
        <v>0.35</v>
      </c>
      <c r="DJ313">
        <v>420</v>
      </c>
      <c r="DK313">
        <v>24</v>
      </c>
      <c r="DL313">
        <v>0.27</v>
      </c>
      <c r="DM313">
        <v>0.09</v>
      </c>
      <c r="DN313">
        <v>15.46887804878049</v>
      </c>
      <c r="DO313">
        <v>10.54537212543554</v>
      </c>
      <c r="DP313">
        <v>1.08681780520622</v>
      </c>
      <c r="DQ313">
        <v>0</v>
      </c>
      <c r="DR313">
        <v>0.6736301707317073</v>
      </c>
      <c r="DS313">
        <v>0.003251665505227233</v>
      </c>
      <c r="DT313">
        <v>0.0007421135900970785</v>
      </c>
      <c r="DU313">
        <v>1</v>
      </c>
      <c r="DV313">
        <v>1</v>
      </c>
      <c r="DW313">
        <v>2</v>
      </c>
      <c r="DX313" t="s">
        <v>357</v>
      </c>
      <c r="DY313">
        <v>2.98049</v>
      </c>
      <c r="DZ313">
        <v>2.72842</v>
      </c>
      <c r="EA313">
        <v>0.0696186</v>
      </c>
      <c r="EB313">
        <v>0.0675579</v>
      </c>
      <c r="EC313">
        <v>0.10743</v>
      </c>
      <c r="ED313">
        <v>0.106277</v>
      </c>
      <c r="EE313">
        <v>27958.4</v>
      </c>
      <c r="EF313">
        <v>27640.5</v>
      </c>
      <c r="EG313">
        <v>30577.4</v>
      </c>
      <c r="EH313">
        <v>29886.6</v>
      </c>
      <c r="EI313">
        <v>37642.5</v>
      </c>
      <c r="EJ313">
        <v>35152.7</v>
      </c>
      <c r="EK313">
        <v>46763.4</v>
      </c>
      <c r="EL313">
        <v>44439.7</v>
      </c>
      <c r="EM313">
        <v>1.8827</v>
      </c>
      <c r="EN313">
        <v>1.8994</v>
      </c>
      <c r="EO313">
        <v>0.113837</v>
      </c>
      <c r="EP313">
        <v>0</v>
      </c>
      <c r="EQ313">
        <v>25.63</v>
      </c>
      <c r="ER313">
        <v>999.9</v>
      </c>
      <c r="ES313">
        <v>49.6</v>
      </c>
      <c r="ET313">
        <v>30.3</v>
      </c>
      <c r="EU313">
        <v>23.9005</v>
      </c>
      <c r="EV313">
        <v>63.2109</v>
      </c>
      <c r="EW313">
        <v>22.2716</v>
      </c>
      <c r="EX313">
        <v>1</v>
      </c>
      <c r="EY313">
        <v>-0.0936941</v>
      </c>
      <c r="EZ313">
        <v>0.00360566</v>
      </c>
      <c r="FA313">
        <v>20.2039</v>
      </c>
      <c r="FB313">
        <v>5.23092</v>
      </c>
      <c r="FC313">
        <v>11.968</v>
      </c>
      <c r="FD313">
        <v>4.97025</v>
      </c>
      <c r="FE313">
        <v>3.28965</v>
      </c>
      <c r="FF313">
        <v>9999</v>
      </c>
      <c r="FG313">
        <v>9999</v>
      </c>
      <c r="FH313">
        <v>9999</v>
      </c>
      <c r="FI313">
        <v>999.9</v>
      </c>
      <c r="FJ313">
        <v>4.97293</v>
      </c>
      <c r="FK313">
        <v>1.8771</v>
      </c>
      <c r="FL313">
        <v>1.87515</v>
      </c>
      <c r="FM313">
        <v>1.87803</v>
      </c>
      <c r="FN313">
        <v>1.8747</v>
      </c>
      <c r="FO313">
        <v>1.87836</v>
      </c>
      <c r="FP313">
        <v>1.87544</v>
      </c>
      <c r="FQ313">
        <v>1.87655</v>
      </c>
      <c r="FR313">
        <v>0</v>
      </c>
      <c r="FS313">
        <v>0</v>
      </c>
      <c r="FT313">
        <v>0</v>
      </c>
      <c r="FU313">
        <v>0</v>
      </c>
      <c r="FV313" t="s">
        <v>358</v>
      </c>
      <c r="FW313" t="s">
        <v>359</v>
      </c>
      <c r="FX313" t="s">
        <v>360</v>
      </c>
      <c r="FY313" t="s">
        <v>360</v>
      </c>
      <c r="FZ313" t="s">
        <v>360</v>
      </c>
      <c r="GA313" t="s">
        <v>360</v>
      </c>
      <c r="GB313">
        <v>0</v>
      </c>
      <c r="GC313">
        <v>100</v>
      </c>
      <c r="GD313">
        <v>100</v>
      </c>
      <c r="GE313">
        <v>3.225</v>
      </c>
      <c r="GF313">
        <v>0.3635</v>
      </c>
      <c r="GG313">
        <v>1.972114183739502</v>
      </c>
      <c r="GH313">
        <v>0.004449671774874308</v>
      </c>
      <c r="GI313">
        <v>-1.829466635312074E-06</v>
      </c>
      <c r="GJ313">
        <v>4.661545964856727E-10</v>
      </c>
      <c r="GK313">
        <v>0.005649818396270764</v>
      </c>
      <c r="GL313">
        <v>0.003047750899037379</v>
      </c>
      <c r="GM313">
        <v>0.0005145890388989142</v>
      </c>
      <c r="GN313">
        <v>-5.930110997495773E-07</v>
      </c>
      <c r="GO313">
        <v>0</v>
      </c>
      <c r="GP313">
        <v>2134</v>
      </c>
      <c r="GQ313">
        <v>1</v>
      </c>
      <c r="GR313">
        <v>23</v>
      </c>
      <c r="GS313">
        <v>991.3</v>
      </c>
      <c r="GT313">
        <v>991.3</v>
      </c>
      <c r="GU313">
        <v>0.844727</v>
      </c>
      <c r="GV313">
        <v>2.54761</v>
      </c>
      <c r="GW313">
        <v>1.39893</v>
      </c>
      <c r="GX313">
        <v>2.35962</v>
      </c>
      <c r="GY313">
        <v>1.44897</v>
      </c>
      <c r="GZ313">
        <v>2.4707</v>
      </c>
      <c r="HA313">
        <v>36.4814</v>
      </c>
      <c r="HB313">
        <v>24.0612</v>
      </c>
      <c r="HC313">
        <v>18</v>
      </c>
      <c r="HD313">
        <v>489.677</v>
      </c>
      <c r="HE313">
        <v>471.54</v>
      </c>
      <c r="HF313">
        <v>24.7835</v>
      </c>
      <c r="HG313">
        <v>25.8926</v>
      </c>
      <c r="HH313">
        <v>29.9998</v>
      </c>
      <c r="HI313">
        <v>25.754</v>
      </c>
      <c r="HJ313">
        <v>25.8337</v>
      </c>
      <c r="HK313">
        <v>16.8134</v>
      </c>
      <c r="HL313">
        <v>7.64156</v>
      </c>
      <c r="HM313">
        <v>100</v>
      </c>
      <c r="HN313">
        <v>24.7825</v>
      </c>
      <c r="HO313">
        <v>279.615</v>
      </c>
      <c r="HP313">
        <v>23.5703</v>
      </c>
      <c r="HQ313">
        <v>101.07</v>
      </c>
      <c r="HR313">
        <v>102.191</v>
      </c>
    </row>
    <row r="314" spans="1:226">
      <c r="A314">
        <v>298</v>
      </c>
      <c r="B314">
        <v>1679513844.5</v>
      </c>
      <c r="C314">
        <v>8588.400000095367</v>
      </c>
      <c r="D314" t="s">
        <v>956</v>
      </c>
      <c r="E314" t="s">
        <v>957</v>
      </c>
      <c r="F314">
        <v>5</v>
      </c>
      <c r="G314" t="s">
        <v>353</v>
      </c>
      <c r="H314" t="s">
        <v>747</v>
      </c>
      <c r="I314">
        <v>1679513837</v>
      </c>
      <c r="J314">
        <f>(K314)/1000</f>
        <v>0</v>
      </c>
      <c r="K314">
        <f>IF(BF314, AN314, AH314)</f>
        <v>0</v>
      </c>
      <c r="L314">
        <f>IF(BF314, AI314, AG314)</f>
        <v>0</v>
      </c>
      <c r="M314">
        <f>BH314 - IF(AU314&gt;1, L314*BB314*100.0/(AW314*BV314), 0)</f>
        <v>0</v>
      </c>
      <c r="N314">
        <f>((T314-J314/2)*M314-L314)/(T314+J314/2)</f>
        <v>0</v>
      </c>
      <c r="O314">
        <f>N314*(BO314+BP314)/1000.0</f>
        <v>0</v>
      </c>
      <c r="P314">
        <f>(BH314 - IF(AU314&gt;1, L314*BB314*100.0/(AW314*BV314), 0))*(BO314+BP314)/1000.0</f>
        <v>0</v>
      </c>
      <c r="Q314">
        <f>2.0/((1/S314-1/R314)+SIGN(S314)*SQRT((1/S314-1/R314)*(1/S314-1/R314) + 4*BC314/((BC314+1)*(BC314+1))*(2*1/S314*1/R314-1/R314*1/R314)))</f>
        <v>0</v>
      </c>
      <c r="R314">
        <f>IF(LEFT(BD314,1)&lt;&gt;"0",IF(LEFT(BD314,1)="1",3.0,BE314),$D$5+$E$5*(BV314*BO314/($K$5*1000))+$F$5*(BV314*BO314/($K$5*1000))*MAX(MIN(BB314,$J$5),$I$5)*MAX(MIN(BB314,$J$5),$I$5)+$G$5*MAX(MIN(BB314,$J$5),$I$5)*(BV314*BO314/($K$5*1000))+$H$5*(BV314*BO314/($K$5*1000))*(BV314*BO314/($K$5*1000)))</f>
        <v>0</v>
      </c>
      <c r="S314">
        <f>J314*(1000-(1000*0.61365*exp(17.502*W314/(240.97+W314))/(BO314+BP314)+BJ314)/2)/(1000*0.61365*exp(17.502*W314/(240.97+W314))/(BO314+BP314)-BJ314)</f>
        <v>0</v>
      </c>
      <c r="T314">
        <f>1/((BC314+1)/(Q314/1.6)+1/(R314/1.37)) + BC314/((BC314+1)/(Q314/1.6) + BC314/(R314/1.37))</f>
        <v>0</v>
      </c>
      <c r="U314">
        <f>(AX314*BA314)</f>
        <v>0</v>
      </c>
      <c r="V314">
        <f>(BQ314+(U314+2*0.95*5.67E-8*(((BQ314+$B$7)+273)^4-(BQ314+273)^4)-44100*J314)/(1.84*29.3*R314+8*0.95*5.67E-8*(BQ314+273)^3))</f>
        <v>0</v>
      </c>
      <c r="W314">
        <f>($C$7*BR314+$D$7*BS314+$E$7*V314)</f>
        <v>0</v>
      </c>
      <c r="X314">
        <f>0.61365*exp(17.502*W314/(240.97+W314))</f>
        <v>0</v>
      </c>
      <c r="Y314">
        <f>(Z314/AA314*100)</f>
        <v>0</v>
      </c>
      <c r="Z314">
        <f>BJ314*(BO314+BP314)/1000</f>
        <v>0</v>
      </c>
      <c r="AA314">
        <f>0.61365*exp(17.502*BQ314/(240.97+BQ314))</f>
        <v>0</v>
      </c>
      <c r="AB314">
        <f>(X314-BJ314*(BO314+BP314)/1000)</f>
        <v>0</v>
      </c>
      <c r="AC314">
        <f>(-J314*44100)</f>
        <v>0</v>
      </c>
      <c r="AD314">
        <f>2*29.3*R314*0.92*(BQ314-W314)</f>
        <v>0</v>
      </c>
      <c r="AE314">
        <f>2*0.95*5.67E-8*(((BQ314+$B$7)+273)^4-(W314+273)^4)</f>
        <v>0</v>
      </c>
      <c r="AF314">
        <f>U314+AE314+AC314+AD314</f>
        <v>0</v>
      </c>
      <c r="AG314">
        <f>BN314*AU314*(BI314-BH314*(1000-AU314*BK314)/(1000-AU314*BJ314))/(100*BB314)</f>
        <v>0</v>
      </c>
      <c r="AH314">
        <f>1000*BN314*AU314*(BJ314-BK314)/(100*BB314*(1000-AU314*BJ314))</f>
        <v>0</v>
      </c>
      <c r="AI314">
        <f>(AJ314 - AK314 - BO314*1E3/(8.314*(BQ314+273.15)) * AM314/BN314 * AL314) * BN314/(100*BB314) * (1000 - BK314)/1000</f>
        <v>0</v>
      </c>
      <c r="AJ314">
        <v>307.0283828921795</v>
      </c>
      <c r="AK314">
        <v>316.6707272727272</v>
      </c>
      <c r="AL314">
        <v>-3.304696060545447</v>
      </c>
      <c r="AM314">
        <v>63.74903472312772</v>
      </c>
      <c r="AN314">
        <f>(AP314 - AO314 + BO314*1E3/(8.314*(BQ314+273.15)) * AR314/BN314 * AQ314) * BN314/(100*BB314) * 1000/(1000 - AP314)</f>
        <v>0</v>
      </c>
      <c r="AO314">
        <v>23.5555169090234</v>
      </c>
      <c r="AP314">
        <v>24.23024242424242</v>
      </c>
      <c r="AQ314">
        <v>-7.703794899637695E-07</v>
      </c>
      <c r="AR314">
        <v>101.983239414424</v>
      </c>
      <c r="AS314">
        <v>2</v>
      </c>
      <c r="AT314">
        <v>0</v>
      </c>
      <c r="AU314">
        <f>IF(AS314*$H$13&gt;=AW314,1.0,(AW314/(AW314-AS314*$H$13)))</f>
        <v>0</v>
      </c>
      <c r="AV314">
        <f>(AU314-1)*100</f>
        <v>0</v>
      </c>
      <c r="AW314">
        <f>MAX(0,($B$13+$C$13*BV314)/(1+$D$13*BV314)*BO314/(BQ314+273)*$E$13)</f>
        <v>0</v>
      </c>
      <c r="AX314">
        <f>$B$11*BW314+$C$11*BX314+$F$11*CI314*(1-CL314)</f>
        <v>0</v>
      </c>
      <c r="AY314">
        <f>AX314*AZ314</f>
        <v>0</v>
      </c>
      <c r="AZ314">
        <f>($B$11*$D$9+$C$11*$D$9+$F$11*((CV314+CN314)/MAX(CV314+CN314+CW314, 0.1)*$I$9+CW314/MAX(CV314+CN314+CW314, 0.1)*$J$9))/($B$11+$C$11+$F$11)</f>
        <v>0</v>
      </c>
      <c r="BA314">
        <f>($B$11*$K$9+$C$11*$K$9+$F$11*((CV314+CN314)/MAX(CV314+CN314+CW314, 0.1)*$P$9+CW314/MAX(CV314+CN314+CW314, 0.1)*$Q$9))/($B$11+$C$11+$F$11)</f>
        <v>0</v>
      </c>
      <c r="BB314">
        <v>1.91</v>
      </c>
      <c r="BC314">
        <v>0.5</v>
      </c>
      <c r="BD314" t="s">
        <v>355</v>
      </c>
      <c r="BE314">
        <v>2</v>
      </c>
      <c r="BF314" t="b">
        <v>1</v>
      </c>
      <c r="BG314">
        <v>1679513837</v>
      </c>
      <c r="BH314">
        <v>331.5688888888889</v>
      </c>
      <c r="BI314">
        <v>314.974962962963</v>
      </c>
      <c r="BJ314">
        <v>24.23180370370371</v>
      </c>
      <c r="BK314">
        <v>23.55751851851852</v>
      </c>
      <c r="BL314">
        <v>328.3168888888889</v>
      </c>
      <c r="BM314">
        <v>23.86832222222222</v>
      </c>
      <c r="BN314">
        <v>500.0298888888888</v>
      </c>
      <c r="BO314">
        <v>89.95242592592595</v>
      </c>
      <c r="BP314">
        <v>0.1000026666666667</v>
      </c>
      <c r="BQ314">
        <v>26.54861111111111</v>
      </c>
      <c r="BR314">
        <v>27.49781111111111</v>
      </c>
      <c r="BS314">
        <v>999.9000000000001</v>
      </c>
      <c r="BT314">
        <v>0</v>
      </c>
      <c r="BU314">
        <v>0</v>
      </c>
      <c r="BV314">
        <v>10005.53222222222</v>
      </c>
      <c r="BW314">
        <v>0</v>
      </c>
      <c r="BX314">
        <v>9.320064814814815</v>
      </c>
      <c r="BY314">
        <v>16.5939</v>
      </c>
      <c r="BZ314">
        <v>339.8029999999999</v>
      </c>
      <c r="CA314">
        <v>322.5741851851852</v>
      </c>
      <c r="CB314">
        <v>0.6742949259259258</v>
      </c>
      <c r="CC314">
        <v>314.974962962963</v>
      </c>
      <c r="CD314">
        <v>23.55751851851852</v>
      </c>
      <c r="CE314">
        <v>2.17971</v>
      </c>
      <c r="CF314">
        <v>2.119056296296296</v>
      </c>
      <c r="CG314">
        <v>18.81396296296296</v>
      </c>
      <c r="CH314">
        <v>18.36315925925926</v>
      </c>
      <c r="CI314">
        <v>1999.971111111111</v>
      </c>
      <c r="CJ314">
        <v>0.9800027777777779</v>
      </c>
      <c r="CK314">
        <v>0.01999696296296296</v>
      </c>
      <c r="CL314">
        <v>0</v>
      </c>
      <c r="CM314">
        <v>2.125144444444445</v>
      </c>
      <c r="CN314">
        <v>0</v>
      </c>
      <c r="CO314">
        <v>3683.857777777777</v>
      </c>
      <c r="CP314">
        <v>17337.98518518519</v>
      </c>
      <c r="CQ314">
        <v>36.84696296296296</v>
      </c>
      <c r="CR314">
        <v>38.03214814814815</v>
      </c>
      <c r="CS314">
        <v>36.88392592592592</v>
      </c>
      <c r="CT314">
        <v>36.23585185185185</v>
      </c>
      <c r="CU314">
        <v>36.56207407407408</v>
      </c>
      <c r="CV314">
        <v>1959.98037037037</v>
      </c>
      <c r="CW314">
        <v>39.99074074074074</v>
      </c>
      <c r="CX314">
        <v>0</v>
      </c>
      <c r="CY314">
        <v>1679513874.9</v>
      </c>
      <c r="CZ314">
        <v>0</v>
      </c>
      <c r="DA314">
        <v>0</v>
      </c>
      <c r="DB314" t="s">
        <v>356</v>
      </c>
      <c r="DC314">
        <v>1679454360.5</v>
      </c>
      <c r="DD314">
        <v>1679454360.5</v>
      </c>
      <c r="DE314">
        <v>0</v>
      </c>
      <c r="DF314">
        <v>-0.152</v>
      </c>
      <c r="DG314">
        <v>-0.046</v>
      </c>
      <c r="DH314">
        <v>3.296</v>
      </c>
      <c r="DI314">
        <v>0.35</v>
      </c>
      <c r="DJ314">
        <v>420</v>
      </c>
      <c r="DK314">
        <v>24</v>
      </c>
      <c r="DL314">
        <v>0.27</v>
      </c>
      <c r="DM314">
        <v>0.09</v>
      </c>
      <c r="DN314">
        <v>16.10803902439024</v>
      </c>
      <c r="DO314">
        <v>6.950226480836246</v>
      </c>
      <c r="DP314">
        <v>0.7059121053136264</v>
      </c>
      <c r="DQ314">
        <v>0</v>
      </c>
      <c r="DR314">
        <v>0.6739475609756097</v>
      </c>
      <c r="DS314">
        <v>0.006623101045297708</v>
      </c>
      <c r="DT314">
        <v>0.0008959480344463704</v>
      </c>
      <c r="DU314">
        <v>1</v>
      </c>
      <c r="DV314">
        <v>1</v>
      </c>
      <c r="DW314">
        <v>2</v>
      </c>
      <c r="DX314" t="s">
        <v>357</v>
      </c>
      <c r="DY314">
        <v>2.98037</v>
      </c>
      <c r="DZ314">
        <v>2.7286</v>
      </c>
      <c r="EA314">
        <v>0.066791</v>
      </c>
      <c r="EB314">
        <v>0.0645452</v>
      </c>
      <c r="EC314">
        <v>0.107423</v>
      </c>
      <c r="ED314">
        <v>0.106268</v>
      </c>
      <c r="EE314">
        <v>28043.5</v>
      </c>
      <c r="EF314">
        <v>27728.9</v>
      </c>
      <c r="EG314">
        <v>30577.5</v>
      </c>
      <c r="EH314">
        <v>29885.6</v>
      </c>
      <c r="EI314">
        <v>37642.1</v>
      </c>
      <c r="EJ314">
        <v>35151.6</v>
      </c>
      <c r="EK314">
        <v>46762.8</v>
      </c>
      <c r="EL314">
        <v>44438.1</v>
      </c>
      <c r="EM314">
        <v>1.88265</v>
      </c>
      <c r="EN314">
        <v>1.89922</v>
      </c>
      <c r="EO314">
        <v>0.114255</v>
      </c>
      <c r="EP314">
        <v>0</v>
      </c>
      <c r="EQ314">
        <v>25.6296</v>
      </c>
      <c r="ER314">
        <v>999.9</v>
      </c>
      <c r="ES314">
        <v>49.6</v>
      </c>
      <c r="ET314">
        <v>30.3</v>
      </c>
      <c r="EU314">
        <v>23.8995</v>
      </c>
      <c r="EV314">
        <v>63.2209</v>
      </c>
      <c r="EW314">
        <v>22.4359</v>
      </c>
      <c r="EX314">
        <v>1</v>
      </c>
      <c r="EY314">
        <v>-0.0938491</v>
      </c>
      <c r="EZ314">
        <v>0.0496569</v>
      </c>
      <c r="FA314">
        <v>20.2041</v>
      </c>
      <c r="FB314">
        <v>5.23137</v>
      </c>
      <c r="FC314">
        <v>11.968</v>
      </c>
      <c r="FD314">
        <v>4.9706</v>
      </c>
      <c r="FE314">
        <v>3.28965</v>
      </c>
      <c r="FF314">
        <v>9999</v>
      </c>
      <c r="FG314">
        <v>9999</v>
      </c>
      <c r="FH314">
        <v>9999</v>
      </c>
      <c r="FI314">
        <v>999.9</v>
      </c>
      <c r="FJ314">
        <v>4.97294</v>
      </c>
      <c r="FK314">
        <v>1.877</v>
      </c>
      <c r="FL314">
        <v>1.87509</v>
      </c>
      <c r="FM314">
        <v>1.87794</v>
      </c>
      <c r="FN314">
        <v>1.87462</v>
      </c>
      <c r="FO314">
        <v>1.87826</v>
      </c>
      <c r="FP314">
        <v>1.87534</v>
      </c>
      <c r="FQ314">
        <v>1.87645</v>
      </c>
      <c r="FR314">
        <v>0</v>
      </c>
      <c r="FS314">
        <v>0</v>
      </c>
      <c r="FT314">
        <v>0</v>
      </c>
      <c r="FU314">
        <v>0</v>
      </c>
      <c r="FV314" t="s">
        <v>358</v>
      </c>
      <c r="FW314" t="s">
        <v>359</v>
      </c>
      <c r="FX314" t="s">
        <v>360</v>
      </c>
      <c r="FY314" t="s">
        <v>360</v>
      </c>
      <c r="FZ314" t="s">
        <v>360</v>
      </c>
      <c r="GA314" t="s">
        <v>360</v>
      </c>
      <c r="GB314">
        <v>0</v>
      </c>
      <c r="GC314">
        <v>100</v>
      </c>
      <c r="GD314">
        <v>100</v>
      </c>
      <c r="GE314">
        <v>3.17</v>
      </c>
      <c r="GF314">
        <v>0.3634</v>
      </c>
      <c r="GG314">
        <v>1.972114183739502</v>
      </c>
      <c r="GH314">
        <v>0.004449671774874308</v>
      </c>
      <c r="GI314">
        <v>-1.829466635312074E-06</v>
      </c>
      <c r="GJ314">
        <v>4.661545964856727E-10</v>
      </c>
      <c r="GK314">
        <v>0.005649818396270764</v>
      </c>
      <c r="GL314">
        <v>0.003047750899037379</v>
      </c>
      <c r="GM314">
        <v>0.0005145890388989142</v>
      </c>
      <c r="GN314">
        <v>-5.930110997495773E-07</v>
      </c>
      <c r="GO314">
        <v>0</v>
      </c>
      <c r="GP314">
        <v>2134</v>
      </c>
      <c r="GQ314">
        <v>1</v>
      </c>
      <c r="GR314">
        <v>23</v>
      </c>
      <c r="GS314">
        <v>991.4</v>
      </c>
      <c r="GT314">
        <v>991.4</v>
      </c>
      <c r="GU314">
        <v>0.805664</v>
      </c>
      <c r="GV314">
        <v>2.55371</v>
      </c>
      <c r="GW314">
        <v>1.39893</v>
      </c>
      <c r="GX314">
        <v>2.3584</v>
      </c>
      <c r="GY314">
        <v>1.44897</v>
      </c>
      <c r="GZ314">
        <v>2.49512</v>
      </c>
      <c r="HA314">
        <v>36.5051</v>
      </c>
      <c r="HB314">
        <v>24.0612</v>
      </c>
      <c r="HC314">
        <v>18</v>
      </c>
      <c r="HD314">
        <v>489.639</v>
      </c>
      <c r="HE314">
        <v>471.426</v>
      </c>
      <c r="HF314">
        <v>24.7864</v>
      </c>
      <c r="HG314">
        <v>25.8926</v>
      </c>
      <c r="HH314">
        <v>30</v>
      </c>
      <c r="HI314">
        <v>25.7526</v>
      </c>
      <c r="HJ314">
        <v>25.8335</v>
      </c>
      <c r="HK314">
        <v>16.0935</v>
      </c>
      <c r="HL314">
        <v>7.64156</v>
      </c>
      <c r="HM314">
        <v>100</v>
      </c>
      <c r="HN314">
        <v>24.7847</v>
      </c>
      <c r="HO314">
        <v>266.233</v>
      </c>
      <c r="HP314">
        <v>23.5703</v>
      </c>
      <c r="HQ314">
        <v>101.07</v>
      </c>
      <c r="HR314">
        <v>102.188</v>
      </c>
    </row>
    <row r="315" spans="1:226">
      <c r="A315">
        <v>299</v>
      </c>
      <c r="B315">
        <v>1679513849.5</v>
      </c>
      <c r="C315">
        <v>8593.400000095367</v>
      </c>
      <c r="D315" t="s">
        <v>958</v>
      </c>
      <c r="E315" t="s">
        <v>959</v>
      </c>
      <c r="F315">
        <v>5</v>
      </c>
      <c r="G315" t="s">
        <v>353</v>
      </c>
      <c r="H315" t="s">
        <v>747</v>
      </c>
      <c r="I315">
        <v>1679513841.714286</v>
      </c>
      <c r="J315">
        <f>(K315)/1000</f>
        <v>0</v>
      </c>
      <c r="K315">
        <f>IF(BF315, AN315, AH315)</f>
        <v>0</v>
      </c>
      <c r="L315">
        <f>IF(BF315, AI315, AG315)</f>
        <v>0</v>
      </c>
      <c r="M315">
        <f>BH315 - IF(AU315&gt;1, L315*BB315*100.0/(AW315*BV315), 0)</f>
        <v>0</v>
      </c>
      <c r="N315">
        <f>((T315-J315/2)*M315-L315)/(T315+J315/2)</f>
        <v>0</v>
      </c>
      <c r="O315">
        <f>N315*(BO315+BP315)/1000.0</f>
        <v>0</v>
      </c>
      <c r="P315">
        <f>(BH315 - IF(AU315&gt;1, L315*BB315*100.0/(AW315*BV315), 0))*(BO315+BP315)/1000.0</f>
        <v>0</v>
      </c>
      <c r="Q315">
        <f>2.0/((1/S315-1/R315)+SIGN(S315)*SQRT((1/S315-1/R315)*(1/S315-1/R315) + 4*BC315/((BC315+1)*(BC315+1))*(2*1/S315*1/R315-1/R315*1/R315)))</f>
        <v>0</v>
      </c>
      <c r="R315">
        <f>IF(LEFT(BD315,1)&lt;&gt;"0",IF(LEFT(BD315,1)="1",3.0,BE315),$D$5+$E$5*(BV315*BO315/($K$5*1000))+$F$5*(BV315*BO315/($K$5*1000))*MAX(MIN(BB315,$J$5),$I$5)*MAX(MIN(BB315,$J$5),$I$5)+$G$5*MAX(MIN(BB315,$J$5),$I$5)*(BV315*BO315/($K$5*1000))+$H$5*(BV315*BO315/($K$5*1000))*(BV315*BO315/($K$5*1000)))</f>
        <v>0</v>
      </c>
      <c r="S315">
        <f>J315*(1000-(1000*0.61365*exp(17.502*W315/(240.97+W315))/(BO315+BP315)+BJ315)/2)/(1000*0.61365*exp(17.502*W315/(240.97+W315))/(BO315+BP315)-BJ315)</f>
        <v>0</v>
      </c>
      <c r="T315">
        <f>1/((BC315+1)/(Q315/1.6)+1/(R315/1.37)) + BC315/((BC315+1)/(Q315/1.6) + BC315/(R315/1.37))</f>
        <v>0</v>
      </c>
      <c r="U315">
        <f>(AX315*BA315)</f>
        <v>0</v>
      </c>
      <c r="V315">
        <f>(BQ315+(U315+2*0.95*5.67E-8*(((BQ315+$B$7)+273)^4-(BQ315+273)^4)-44100*J315)/(1.84*29.3*R315+8*0.95*5.67E-8*(BQ315+273)^3))</f>
        <v>0</v>
      </c>
      <c r="W315">
        <f>($C$7*BR315+$D$7*BS315+$E$7*V315)</f>
        <v>0</v>
      </c>
      <c r="X315">
        <f>0.61365*exp(17.502*W315/(240.97+W315))</f>
        <v>0</v>
      </c>
      <c r="Y315">
        <f>(Z315/AA315*100)</f>
        <v>0</v>
      </c>
      <c r="Z315">
        <f>BJ315*(BO315+BP315)/1000</f>
        <v>0</v>
      </c>
      <c r="AA315">
        <f>0.61365*exp(17.502*BQ315/(240.97+BQ315))</f>
        <v>0</v>
      </c>
      <c r="AB315">
        <f>(X315-BJ315*(BO315+BP315)/1000)</f>
        <v>0</v>
      </c>
      <c r="AC315">
        <f>(-J315*44100)</f>
        <v>0</v>
      </c>
      <c r="AD315">
        <f>2*29.3*R315*0.92*(BQ315-W315)</f>
        <v>0</v>
      </c>
      <c r="AE315">
        <f>2*0.95*5.67E-8*(((BQ315+$B$7)+273)^4-(W315+273)^4)</f>
        <v>0</v>
      </c>
      <c r="AF315">
        <f>U315+AE315+AC315+AD315</f>
        <v>0</v>
      </c>
      <c r="AG315">
        <f>BN315*AU315*(BI315-BH315*(1000-AU315*BK315)/(1000-AU315*BJ315))/(100*BB315)</f>
        <v>0</v>
      </c>
      <c r="AH315">
        <f>1000*BN315*AU315*(BJ315-BK315)/(100*BB315*(1000-AU315*BJ315))</f>
        <v>0</v>
      </c>
      <c r="AI315">
        <f>(AJ315 - AK315 - BO315*1E3/(8.314*(BQ315+273.15)) * AM315/BN315 * AL315) * BN315/(100*BB315) * (1000 - BK315)/1000</f>
        <v>0</v>
      </c>
      <c r="AJ315">
        <v>289.809785684812</v>
      </c>
      <c r="AK315">
        <v>299.9135393939393</v>
      </c>
      <c r="AL315">
        <v>-3.349471019069128</v>
      </c>
      <c r="AM315">
        <v>63.74903472312772</v>
      </c>
      <c r="AN315">
        <f>(AP315 - AO315 + BO315*1E3/(8.314*(BQ315+273.15)) * AR315/BN315 * AQ315) * BN315/(100*BB315) * 1000/(1000 - AP315)</f>
        <v>0</v>
      </c>
      <c r="AO315">
        <v>23.55377272212463</v>
      </c>
      <c r="AP315">
        <v>24.23072484848484</v>
      </c>
      <c r="AQ315">
        <v>1.091059702704491E-06</v>
      </c>
      <c r="AR315">
        <v>101.983239414424</v>
      </c>
      <c r="AS315">
        <v>2</v>
      </c>
      <c r="AT315">
        <v>0</v>
      </c>
      <c r="AU315">
        <f>IF(AS315*$H$13&gt;=AW315,1.0,(AW315/(AW315-AS315*$H$13)))</f>
        <v>0</v>
      </c>
      <c r="AV315">
        <f>(AU315-1)*100</f>
        <v>0</v>
      </c>
      <c r="AW315">
        <f>MAX(0,($B$13+$C$13*BV315)/(1+$D$13*BV315)*BO315/(BQ315+273)*$E$13)</f>
        <v>0</v>
      </c>
      <c r="AX315">
        <f>$B$11*BW315+$C$11*BX315+$F$11*CI315*(1-CL315)</f>
        <v>0</v>
      </c>
      <c r="AY315">
        <f>AX315*AZ315</f>
        <v>0</v>
      </c>
      <c r="AZ315">
        <f>($B$11*$D$9+$C$11*$D$9+$F$11*((CV315+CN315)/MAX(CV315+CN315+CW315, 0.1)*$I$9+CW315/MAX(CV315+CN315+CW315, 0.1)*$J$9))/($B$11+$C$11+$F$11)</f>
        <v>0</v>
      </c>
      <c r="BA315">
        <f>($B$11*$K$9+$C$11*$K$9+$F$11*((CV315+CN315)/MAX(CV315+CN315+CW315, 0.1)*$P$9+CW315/MAX(CV315+CN315+CW315, 0.1)*$Q$9))/($B$11+$C$11+$F$11)</f>
        <v>0</v>
      </c>
      <c r="BB315">
        <v>1.91</v>
      </c>
      <c r="BC315">
        <v>0.5</v>
      </c>
      <c r="BD315" t="s">
        <v>355</v>
      </c>
      <c r="BE315">
        <v>2</v>
      </c>
      <c r="BF315" t="b">
        <v>1</v>
      </c>
      <c r="BG315">
        <v>1679513841.714286</v>
      </c>
      <c r="BH315">
        <v>316.3279642857142</v>
      </c>
      <c r="BI315">
        <v>299.3161785714286</v>
      </c>
      <c r="BJ315">
        <v>24.23072142857142</v>
      </c>
      <c r="BK315">
        <v>23.55566428571429</v>
      </c>
      <c r="BL315">
        <v>313.1280357142857</v>
      </c>
      <c r="BM315">
        <v>23.86725714285714</v>
      </c>
      <c r="BN315">
        <v>500.0411428571428</v>
      </c>
      <c r="BO315">
        <v>89.95108214285715</v>
      </c>
      <c r="BP315">
        <v>0.1000081821428571</v>
      </c>
      <c r="BQ315">
        <v>26.54565714285715</v>
      </c>
      <c r="BR315">
        <v>27.49698928571429</v>
      </c>
      <c r="BS315">
        <v>999.9000000000002</v>
      </c>
      <c r="BT315">
        <v>0</v>
      </c>
      <c r="BU315">
        <v>0</v>
      </c>
      <c r="BV315">
        <v>10004.4875</v>
      </c>
      <c r="BW315">
        <v>0</v>
      </c>
      <c r="BX315">
        <v>9.319223571428571</v>
      </c>
      <c r="BY315">
        <v>17.01176428571429</v>
      </c>
      <c r="BZ315">
        <v>324.18325</v>
      </c>
      <c r="CA315">
        <v>306.5370357142857</v>
      </c>
      <c r="CB315">
        <v>0.6750567857142855</v>
      </c>
      <c r="CC315">
        <v>299.3161785714286</v>
      </c>
      <c r="CD315">
        <v>23.55566428571429</v>
      </c>
      <c r="CE315">
        <v>2.179579642857143</v>
      </c>
      <c r="CF315">
        <v>2.1188575</v>
      </c>
      <c r="CG315">
        <v>18.813</v>
      </c>
      <c r="CH315">
        <v>18.36166428571428</v>
      </c>
      <c r="CI315">
        <v>1999.995714285714</v>
      </c>
      <c r="CJ315">
        <v>0.980003142857143</v>
      </c>
      <c r="CK315">
        <v>0.01999658571428571</v>
      </c>
      <c r="CL315">
        <v>0</v>
      </c>
      <c r="CM315">
        <v>2.1492</v>
      </c>
      <c r="CN315">
        <v>0</v>
      </c>
      <c r="CO315">
        <v>3682.95</v>
      </c>
      <c r="CP315">
        <v>17338.21428571429</v>
      </c>
      <c r="CQ315">
        <v>36.82117857142857</v>
      </c>
      <c r="CR315">
        <v>38.01542857142857</v>
      </c>
      <c r="CS315">
        <v>36.88360714285714</v>
      </c>
      <c r="CT315">
        <v>36.22303571428571</v>
      </c>
      <c r="CU315">
        <v>36.55535714285714</v>
      </c>
      <c r="CV315">
        <v>1960.005357142857</v>
      </c>
      <c r="CW315">
        <v>39.99035714285714</v>
      </c>
      <c r="CX315">
        <v>0</v>
      </c>
      <c r="CY315">
        <v>1679513879.7</v>
      </c>
      <c r="CZ315">
        <v>0</v>
      </c>
      <c r="DA315">
        <v>0</v>
      </c>
      <c r="DB315" t="s">
        <v>356</v>
      </c>
      <c r="DC315">
        <v>1679454360.5</v>
      </c>
      <c r="DD315">
        <v>1679454360.5</v>
      </c>
      <c r="DE315">
        <v>0</v>
      </c>
      <c r="DF315">
        <v>-0.152</v>
      </c>
      <c r="DG315">
        <v>-0.046</v>
      </c>
      <c r="DH315">
        <v>3.296</v>
      </c>
      <c r="DI315">
        <v>0.35</v>
      </c>
      <c r="DJ315">
        <v>420</v>
      </c>
      <c r="DK315">
        <v>24</v>
      </c>
      <c r="DL315">
        <v>0.27</v>
      </c>
      <c r="DM315">
        <v>0.09</v>
      </c>
      <c r="DN315">
        <v>16.774</v>
      </c>
      <c r="DO315">
        <v>5.378629965156777</v>
      </c>
      <c r="DP315">
        <v>0.5324925434036497</v>
      </c>
      <c r="DQ315">
        <v>0</v>
      </c>
      <c r="DR315">
        <v>0.6745999512195122</v>
      </c>
      <c r="DS315">
        <v>0.009086738675957644</v>
      </c>
      <c r="DT315">
        <v>0.001119642820903594</v>
      </c>
      <c r="DU315">
        <v>1</v>
      </c>
      <c r="DV315">
        <v>1</v>
      </c>
      <c r="DW315">
        <v>2</v>
      </c>
      <c r="DX315" t="s">
        <v>357</v>
      </c>
      <c r="DY315">
        <v>2.98035</v>
      </c>
      <c r="DZ315">
        <v>2.72829</v>
      </c>
      <c r="EA315">
        <v>0.0638645</v>
      </c>
      <c r="EB315">
        <v>0.0614762</v>
      </c>
      <c r="EC315">
        <v>0.107424</v>
      </c>
      <c r="ED315">
        <v>0.106258</v>
      </c>
      <c r="EE315">
        <v>28130.5</v>
      </c>
      <c r="EF315">
        <v>27819.4</v>
      </c>
      <c r="EG315">
        <v>30576.5</v>
      </c>
      <c r="EH315">
        <v>29885.2</v>
      </c>
      <c r="EI315">
        <v>37640.9</v>
      </c>
      <c r="EJ315">
        <v>35151.3</v>
      </c>
      <c r="EK315">
        <v>46761.6</v>
      </c>
      <c r="EL315">
        <v>44437.5</v>
      </c>
      <c r="EM315">
        <v>1.88255</v>
      </c>
      <c r="EN315">
        <v>1.89918</v>
      </c>
      <c r="EO315">
        <v>0.113793</v>
      </c>
      <c r="EP315">
        <v>0</v>
      </c>
      <c r="EQ315">
        <v>25.6296</v>
      </c>
      <c r="ER315">
        <v>999.9</v>
      </c>
      <c r="ES315">
        <v>49.6</v>
      </c>
      <c r="ET315">
        <v>30.2</v>
      </c>
      <c r="EU315">
        <v>23.7654</v>
      </c>
      <c r="EV315">
        <v>63.2009</v>
      </c>
      <c r="EW315">
        <v>22.6002</v>
      </c>
      <c r="EX315">
        <v>1</v>
      </c>
      <c r="EY315">
        <v>-0.0938643</v>
      </c>
      <c r="EZ315">
        <v>0.0601362</v>
      </c>
      <c r="FA315">
        <v>20.205</v>
      </c>
      <c r="FB315">
        <v>5.23152</v>
      </c>
      <c r="FC315">
        <v>11.968</v>
      </c>
      <c r="FD315">
        <v>4.9707</v>
      </c>
      <c r="FE315">
        <v>3.28965</v>
      </c>
      <c r="FF315">
        <v>9999</v>
      </c>
      <c r="FG315">
        <v>9999</v>
      </c>
      <c r="FH315">
        <v>9999</v>
      </c>
      <c r="FI315">
        <v>999.9</v>
      </c>
      <c r="FJ315">
        <v>4.97293</v>
      </c>
      <c r="FK315">
        <v>1.877</v>
      </c>
      <c r="FL315">
        <v>1.87512</v>
      </c>
      <c r="FM315">
        <v>1.87792</v>
      </c>
      <c r="FN315">
        <v>1.87469</v>
      </c>
      <c r="FO315">
        <v>1.87828</v>
      </c>
      <c r="FP315">
        <v>1.87535</v>
      </c>
      <c r="FQ315">
        <v>1.87653</v>
      </c>
      <c r="FR315">
        <v>0</v>
      </c>
      <c r="FS315">
        <v>0</v>
      </c>
      <c r="FT315">
        <v>0</v>
      </c>
      <c r="FU315">
        <v>0</v>
      </c>
      <c r="FV315" t="s">
        <v>358</v>
      </c>
      <c r="FW315" t="s">
        <v>359</v>
      </c>
      <c r="FX315" t="s">
        <v>360</v>
      </c>
      <c r="FY315" t="s">
        <v>360</v>
      </c>
      <c r="FZ315" t="s">
        <v>360</v>
      </c>
      <c r="GA315" t="s">
        <v>360</v>
      </c>
      <c r="GB315">
        <v>0</v>
      </c>
      <c r="GC315">
        <v>100</v>
      </c>
      <c r="GD315">
        <v>100</v>
      </c>
      <c r="GE315">
        <v>3.113</v>
      </c>
      <c r="GF315">
        <v>0.3635</v>
      </c>
      <c r="GG315">
        <v>1.972114183739502</v>
      </c>
      <c r="GH315">
        <v>0.004449671774874308</v>
      </c>
      <c r="GI315">
        <v>-1.829466635312074E-06</v>
      </c>
      <c r="GJ315">
        <v>4.661545964856727E-10</v>
      </c>
      <c r="GK315">
        <v>0.005649818396270764</v>
      </c>
      <c r="GL315">
        <v>0.003047750899037379</v>
      </c>
      <c r="GM315">
        <v>0.0005145890388989142</v>
      </c>
      <c r="GN315">
        <v>-5.930110997495773E-07</v>
      </c>
      <c r="GO315">
        <v>0</v>
      </c>
      <c r="GP315">
        <v>2134</v>
      </c>
      <c r="GQ315">
        <v>1</v>
      </c>
      <c r="GR315">
        <v>23</v>
      </c>
      <c r="GS315">
        <v>991.5</v>
      </c>
      <c r="GT315">
        <v>991.5</v>
      </c>
      <c r="GU315">
        <v>0.769043</v>
      </c>
      <c r="GV315">
        <v>2.55981</v>
      </c>
      <c r="GW315">
        <v>1.39893</v>
      </c>
      <c r="GX315">
        <v>2.3584</v>
      </c>
      <c r="GY315">
        <v>1.44897</v>
      </c>
      <c r="GZ315">
        <v>2.40967</v>
      </c>
      <c r="HA315">
        <v>36.4814</v>
      </c>
      <c r="HB315">
        <v>24.0612</v>
      </c>
      <c r="HC315">
        <v>18</v>
      </c>
      <c r="HD315">
        <v>489.576</v>
      </c>
      <c r="HE315">
        <v>471.376</v>
      </c>
      <c r="HF315">
        <v>24.7876</v>
      </c>
      <c r="HG315">
        <v>25.8919</v>
      </c>
      <c r="HH315">
        <v>30</v>
      </c>
      <c r="HI315">
        <v>25.7513</v>
      </c>
      <c r="HJ315">
        <v>25.8315</v>
      </c>
      <c r="HK315">
        <v>15.3105</v>
      </c>
      <c r="HL315">
        <v>7.64156</v>
      </c>
      <c r="HM315">
        <v>100</v>
      </c>
      <c r="HN315">
        <v>24.7856</v>
      </c>
      <c r="HO315">
        <v>246.198</v>
      </c>
      <c r="HP315">
        <v>23.5703</v>
      </c>
      <c r="HQ315">
        <v>101.067</v>
      </c>
      <c r="HR315">
        <v>102.186</v>
      </c>
    </row>
    <row r="316" spans="1:226">
      <c r="A316">
        <v>300</v>
      </c>
      <c r="B316">
        <v>1679513854.5</v>
      </c>
      <c r="C316">
        <v>8598.400000095367</v>
      </c>
      <c r="D316" t="s">
        <v>960</v>
      </c>
      <c r="E316" t="s">
        <v>961</v>
      </c>
      <c r="F316">
        <v>5</v>
      </c>
      <c r="G316" t="s">
        <v>353</v>
      </c>
      <c r="H316" t="s">
        <v>747</v>
      </c>
      <c r="I316">
        <v>1679513847</v>
      </c>
      <c r="J316">
        <f>(K316)/1000</f>
        <v>0</v>
      </c>
      <c r="K316">
        <f>IF(BF316, AN316, AH316)</f>
        <v>0</v>
      </c>
      <c r="L316">
        <f>IF(BF316, AI316, AG316)</f>
        <v>0</v>
      </c>
      <c r="M316">
        <f>BH316 - IF(AU316&gt;1, L316*BB316*100.0/(AW316*BV316), 0)</f>
        <v>0</v>
      </c>
      <c r="N316">
        <f>((T316-J316/2)*M316-L316)/(T316+J316/2)</f>
        <v>0</v>
      </c>
      <c r="O316">
        <f>N316*(BO316+BP316)/1000.0</f>
        <v>0</v>
      </c>
      <c r="P316">
        <f>(BH316 - IF(AU316&gt;1, L316*BB316*100.0/(AW316*BV316), 0))*(BO316+BP316)/1000.0</f>
        <v>0</v>
      </c>
      <c r="Q316">
        <f>2.0/((1/S316-1/R316)+SIGN(S316)*SQRT((1/S316-1/R316)*(1/S316-1/R316) + 4*BC316/((BC316+1)*(BC316+1))*(2*1/S316*1/R316-1/R316*1/R316)))</f>
        <v>0</v>
      </c>
      <c r="R316">
        <f>IF(LEFT(BD316,1)&lt;&gt;"0",IF(LEFT(BD316,1)="1",3.0,BE316),$D$5+$E$5*(BV316*BO316/($K$5*1000))+$F$5*(BV316*BO316/($K$5*1000))*MAX(MIN(BB316,$J$5),$I$5)*MAX(MIN(BB316,$J$5),$I$5)+$G$5*MAX(MIN(BB316,$J$5),$I$5)*(BV316*BO316/($K$5*1000))+$H$5*(BV316*BO316/($K$5*1000))*(BV316*BO316/($K$5*1000)))</f>
        <v>0</v>
      </c>
      <c r="S316">
        <f>J316*(1000-(1000*0.61365*exp(17.502*W316/(240.97+W316))/(BO316+BP316)+BJ316)/2)/(1000*0.61365*exp(17.502*W316/(240.97+W316))/(BO316+BP316)-BJ316)</f>
        <v>0</v>
      </c>
      <c r="T316">
        <f>1/((BC316+1)/(Q316/1.6)+1/(R316/1.37)) + BC316/((BC316+1)/(Q316/1.6) + BC316/(R316/1.37))</f>
        <v>0</v>
      </c>
      <c r="U316">
        <f>(AX316*BA316)</f>
        <v>0</v>
      </c>
      <c r="V316">
        <f>(BQ316+(U316+2*0.95*5.67E-8*(((BQ316+$B$7)+273)^4-(BQ316+273)^4)-44100*J316)/(1.84*29.3*R316+8*0.95*5.67E-8*(BQ316+273)^3))</f>
        <v>0</v>
      </c>
      <c r="W316">
        <f>($C$7*BR316+$D$7*BS316+$E$7*V316)</f>
        <v>0</v>
      </c>
      <c r="X316">
        <f>0.61365*exp(17.502*W316/(240.97+W316))</f>
        <v>0</v>
      </c>
      <c r="Y316">
        <f>(Z316/AA316*100)</f>
        <v>0</v>
      </c>
      <c r="Z316">
        <f>BJ316*(BO316+BP316)/1000</f>
        <v>0</v>
      </c>
      <c r="AA316">
        <f>0.61365*exp(17.502*BQ316/(240.97+BQ316))</f>
        <v>0</v>
      </c>
      <c r="AB316">
        <f>(X316-BJ316*(BO316+BP316)/1000)</f>
        <v>0</v>
      </c>
      <c r="AC316">
        <f>(-J316*44100)</f>
        <v>0</v>
      </c>
      <c r="AD316">
        <f>2*29.3*R316*0.92*(BQ316-W316)</f>
        <v>0</v>
      </c>
      <c r="AE316">
        <f>2*0.95*5.67E-8*(((BQ316+$B$7)+273)^4-(W316+273)^4)</f>
        <v>0</v>
      </c>
      <c r="AF316">
        <f>U316+AE316+AC316+AD316</f>
        <v>0</v>
      </c>
      <c r="AG316">
        <f>BN316*AU316*(BI316-BH316*(1000-AU316*BK316)/(1000-AU316*BJ316))/(100*BB316)</f>
        <v>0</v>
      </c>
      <c r="AH316">
        <f>1000*BN316*AU316*(BJ316-BK316)/(100*BB316*(1000-AU316*BJ316))</f>
        <v>0</v>
      </c>
      <c r="AI316">
        <f>(AJ316 - AK316 - BO316*1E3/(8.314*(BQ316+273.15)) * AM316/BN316 * AL316) * BN316/(100*BB316) * (1000 - BK316)/1000</f>
        <v>0</v>
      </c>
      <c r="AJ316">
        <v>272.7959670142234</v>
      </c>
      <c r="AK316">
        <v>283.1954121212121</v>
      </c>
      <c r="AL316">
        <v>-3.342117967270934</v>
      </c>
      <c r="AM316">
        <v>63.74903472312772</v>
      </c>
      <c r="AN316">
        <f>(AP316 - AO316 + BO316*1E3/(8.314*(BQ316+273.15)) * AR316/BN316 * AQ316) * BN316/(100*BB316) * 1000/(1000 - AP316)</f>
        <v>0</v>
      </c>
      <c r="AO316">
        <v>23.55365420446099</v>
      </c>
      <c r="AP316">
        <v>24.22753696969696</v>
      </c>
      <c r="AQ316">
        <v>-2.247546587139665E-06</v>
      </c>
      <c r="AR316">
        <v>101.983239414424</v>
      </c>
      <c r="AS316">
        <v>2</v>
      </c>
      <c r="AT316">
        <v>0</v>
      </c>
      <c r="AU316">
        <f>IF(AS316*$H$13&gt;=AW316,1.0,(AW316/(AW316-AS316*$H$13)))</f>
        <v>0</v>
      </c>
      <c r="AV316">
        <f>(AU316-1)*100</f>
        <v>0</v>
      </c>
      <c r="AW316">
        <f>MAX(0,($B$13+$C$13*BV316)/(1+$D$13*BV316)*BO316/(BQ316+273)*$E$13)</f>
        <v>0</v>
      </c>
      <c r="AX316">
        <f>$B$11*BW316+$C$11*BX316+$F$11*CI316*(1-CL316)</f>
        <v>0</v>
      </c>
      <c r="AY316">
        <f>AX316*AZ316</f>
        <v>0</v>
      </c>
      <c r="AZ316">
        <f>($B$11*$D$9+$C$11*$D$9+$F$11*((CV316+CN316)/MAX(CV316+CN316+CW316, 0.1)*$I$9+CW316/MAX(CV316+CN316+CW316, 0.1)*$J$9))/($B$11+$C$11+$F$11)</f>
        <v>0</v>
      </c>
      <c r="BA316">
        <f>($B$11*$K$9+$C$11*$K$9+$F$11*((CV316+CN316)/MAX(CV316+CN316+CW316, 0.1)*$P$9+CW316/MAX(CV316+CN316+CW316, 0.1)*$Q$9))/($B$11+$C$11+$F$11)</f>
        <v>0</v>
      </c>
      <c r="BB316">
        <v>1.91</v>
      </c>
      <c r="BC316">
        <v>0.5</v>
      </c>
      <c r="BD316" t="s">
        <v>355</v>
      </c>
      <c r="BE316">
        <v>2</v>
      </c>
      <c r="BF316" t="b">
        <v>1</v>
      </c>
      <c r="BG316">
        <v>1679513847</v>
      </c>
      <c r="BH316">
        <v>299.1636296296297</v>
      </c>
      <c r="BI316">
        <v>281.7304814814815</v>
      </c>
      <c r="BJ316">
        <v>24.22977777777778</v>
      </c>
      <c r="BK316">
        <v>23.55433333333333</v>
      </c>
      <c r="BL316">
        <v>296.0229259259259</v>
      </c>
      <c r="BM316">
        <v>23.86632962962963</v>
      </c>
      <c r="BN316">
        <v>500.0378518518518</v>
      </c>
      <c r="BO316">
        <v>89.94854814814815</v>
      </c>
      <c r="BP316">
        <v>0.1000348074074074</v>
      </c>
      <c r="BQ316">
        <v>26.54377777777777</v>
      </c>
      <c r="BR316">
        <v>27.49408148148148</v>
      </c>
      <c r="BS316">
        <v>999.9000000000001</v>
      </c>
      <c r="BT316">
        <v>0</v>
      </c>
      <c r="BU316">
        <v>0</v>
      </c>
      <c r="BV316">
        <v>9995.549999999999</v>
      </c>
      <c r="BW316">
        <v>0</v>
      </c>
      <c r="BX316">
        <v>9.322618148148148</v>
      </c>
      <c r="BY316">
        <v>17.43312222222222</v>
      </c>
      <c r="BZ316">
        <v>306.5923333333333</v>
      </c>
      <c r="CA316">
        <v>288.5265555555555</v>
      </c>
      <c r="CB316">
        <v>0.6754378518518517</v>
      </c>
      <c r="CC316">
        <v>281.7304814814815</v>
      </c>
      <c r="CD316">
        <v>23.55433333333333</v>
      </c>
      <c r="CE316">
        <v>2.179432592592593</v>
      </c>
      <c r="CF316">
        <v>2.118677777777778</v>
      </c>
      <c r="CG316">
        <v>18.81192592592592</v>
      </c>
      <c r="CH316">
        <v>18.36030740740741</v>
      </c>
      <c r="CI316">
        <v>1999.977037037037</v>
      </c>
      <c r="CJ316">
        <v>0.9800036666666666</v>
      </c>
      <c r="CK316">
        <v>0.01999604444444445</v>
      </c>
      <c r="CL316">
        <v>0</v>
      </c>
      <c r="CM316">
        <v>2.158181481481482</v>
      </c>
      <c r="CN316">
        <v>0</v>
      </c>
      <c r="CO316">
        <v>3681.745925925926</v>
      </c>
      <c r="CP316">
        <v>17338.07037037037</v>
      </c>
      <c r="CQ316">
        <v>36.61322222222222</v>
      </c>
      <c r="CR316">
        <v>38.01607407407408</v>
      </c>
      <c r="CS316">
        <v>36.921</v>
      </c>
      <c r="CT316">
        <v>36.25218518518519</v>
      </c>
      <c r="CU316">
        <v>36.59214814814815</v>
      </c>
      <c r="CV316">
        <v>1959.987037037037</v>
      </c>
      <c r="CW316">
        <v>39.98962962962963</v>
      </c>
      <c r="CX316">
        <v>0</v>
      </c>
      <c r="CY316">
        <v>1679513884.5</v>
      </c>
      <c r="CZ316">
        <v>0</v>
      </c>
      <c r="DA316">
        <v>0</v>
      </c>
      <c r="DB316" t="s">
        <v>356</v>
      </c>
      <c r="DC316">
        <v>1679454360.5</v>
      </c>
      <c r="DD316">
        <v>1679454360.5</v>
      </c>
      <c r="DE316">
        <v>0</v>
      </c>
      <c r="DF316">
        <v>-0.152</v>
      </c>
      <c r="DG316">
        <v>-0.046</v>
      </c>
      <c r="DH316">
        <v>3.296</v>
      </c>
      <c r="DI316">
        <v>0.35</v>
      </c>
      <c r="DJ316">
        <v>420</v>
      </c>
      <c r="DK316">
        <v>24</v>
      </c>
      <c r="DL316">
        <v>0.27</v>
      </c>
      <c r="DM316">
        <v>0.09</v>
      </c>
      <c r="DN316">
        <v>17.10887804878049</v>
      </c>
      <c r="DO316">
        <v>5.013771428571457</v>
      </c>
      <c r="DP316">
        <v>0.4976608329375491</v>
      </c>
      <c r="DQ316">
        <v>0</v>
      </c>
      <c r="DR316">
        <v>0.675039731707317</v>
      </c>
      <c r="DS316">
        <v>0.007357923344948007</v>
      </c>
      <c r="DT316">
        <v>0.001169607939823043</v>
      </c>
      <c r="DU316">
        <v>1</v>
      </c>
      <c r="DV316">
        <v>1</v>
      </c>
      <c r="DW316">
        <v>2</v>
      </c>
      <c r="DX316" t="s">
        <v>357</v>
      </c>
      <c r="DY316">
        <v>2.98033</v>
      </c>
      <c r="DZ316">
        <v>2.72824</v>
      </c>
      <c r="EA316">
        <v>0.060883</v>
      </c>
      <c r="EB316">
        <v>0.0583582</v>
      </c>
      <c r="EC316">
        <v>0.107413</v>
      </c>
      <c r="ED316">
        <v>0.106258</v>
      </c>
      <c r="EE316">
        <v>28220.1</v>
      </c>
      <c r="EF316">
        <v>27911.8</v>
      </c>
      <c r="EG316">
        <v>30576.4</v>
      </c>
      <c r="EH316">
        <v>29885.1</v>
      </c>
      <c r="EI316">
        <v>37641.1</v>
      </c>
      <c r="EJ316">
        <v>35151</v>
      </c>
      <c r="EK316">
        <v>46761.5</v>
      </c>
      <c r="EL316">
        <v>44437.4</v>
      </c>
      <c r="EM316">
        <v>1.88265</v>
      </c>
      <c r="EN316">
        <v>1.89913</v>
      </c>
      <c r="EO316">
        <v>0.11377</v>
      </c>
      <c r="EP316">
        <v>0</v>
      </c>
      <c r="EQ316">
        <v>25.6275</v>
      </c>
      <c r="ER316">
        <v>999.9</v>
      </c>
      <c r="ES316">
        <v>49.6</v>
      </c>
      <c r="ET316">
        <v>30.3</v>
      </c>
      <c r="EU316">
        <v>23.9005</v>
      </c>
      <c r="EV316">
        <v>63.2709</v>
      </c>
      <c r="EW316">
        <v>22.4439</v>
      </c>
      <c r="EX316">
        <v>1</v>
      </c>
      <c r="EY316">
        <v>-0.09383130000000001</v>
      </c>
      <c r="EZ316">
        <v>0.0555256</v>
      </c>
      <c r="FA316">
        <v>20.2057</v>
      </c>
      <c r="FB316">
        <v>5.23122</v>
      </c>
      <c r="FC316">
        <v>11.968</v>
      </c>
      <c r="FD316">
        <v>4.9704</v>
      </c>
      <c r="FE316">
        <v>3.28958</v>
      </c>
      <c r="FF316">
        <v>9999</v>
      </c>
      <c r="FG316">
        <v>9999</v>
      </c>
      <c r="FH316">
        <v>9999</v>
      </c>
      <c r="FI316">
        <v>999.9</v>
      </c>
      <c r="FJ316">
        <v>4.97295</v>
      </c>
      <c r="FK316">
        <v>1.87699</v>
      </c>
      <c r="FL316">
        <v>1.87515</v>
      </c>
      <c r="FM316">
        <v>1.87791</v>
      </c>
      <c r="FN316">
        <v>1.87467</v>
      </c>
      <c r="FO316">
        <v>1.87826</v>
      </c>
      <c r="FP316">
        <v>1.87534</v>
      </c>
      <c r="FQ316">
        <v>1.87653</v>
      </c>
      <c r="FR316">
        <v>0</v>
      </c>
      <c r="FS316">
        <v>0</v>
      </c>
      <c r="FT316">
        <v>0</v>
      </c>
      <c r="FU316">
        <v>0</v>
      </c>
      <c r="FV316" t="s">
        <v>358</v>
      </c>
      <c r="FW316" t="s">
        <v>359</v>
      </c>
      <c r="FX316" t="s">
        <v>360</v>
      </c>
      <c r="FY316" t="s">
        <v>360</v>
      </c>
      <c r="FZ316" t="s">
        <v>360</v>
      </c>
      <c r="GA316" t="s">
        <v>360</v>
      </c>
      <c r="GB316">
        <v>0</v>
      </c>
      <c r="GC316">
        <v>100</v>
      </c>
      <c r="GD316">
        <v>100</v>
      </c>
      <c r="GE316">
        <v>3.055</v>
      </c>
      <c r="GF316">
        <v>0.3634</v>
      </c>
      <c r="GG316">
        <v>1.972114183739502</v>
      </c>
      <c r="GH316">
        <v>0.004449671774874308</v>
      </c>
      <c r="GI316">
        <v>-1.829466635312074E-06</v>
      </c>
      <c r="GJ316">
        <v>4.661545964856727E-10</v>
      </c>
      <c r="GK316">
        <v>0.005649818396270764</v>
      </c>
      <c r="GL316">
        <v>0.003047750899037379</v>
      </c>
      <c r="GM316">
        <v>0.0005145890388989142</v>
      </c>
      <c r="GN316">
        <v>-5.930110997495773E-07</v>
      </c>
      <c r="GO316">
        <v>0</v>
      </c>
      <c r="GP316">
        <v>2134</v>
      </c>
      <c r="GQ316">
        <v>1</v>
      </c>
      <c r="GR316">
        <v>23</v>
      </c>
      <c r="GS316">
        <v>991.6</v>
      </c>
      <c r="GT316">
        <v>991.6</v>
      </c>
      <c r="GU316">
        <v>0.72876</v>
      </c>
      <c r="GV316">
        <v>2.55737</v>
      </c>
      <c r="GW316">
        <v>1.39893</v>
      </c>
      <c r="GX316">
        <v>2.35962</v>
      </c>
      <c r="GY316">
        <v>1.44897</v>
      </c>
      <c r="GZ316">
        <v>2.49268</v>
      </c>
      <c r="HA316">
        <v>36.4814</v>
      </c>
      <c r="HB316">
        <v>24.0612</v>
      </c>
      <c r="HC316">
        <v>18</v>
      </c>
      <c r="HD316">
        <v>489.624</v>
      </c>
      <c r="HE316">
        <v>471.339</v>
      </c>
      <c r="HF316">
        <v>24.7876</v>
      </c>
      <c r="HG316">
        <v>25.8905</v>
      </c>
      <c r="HH316">
        <v>30</v>
      </c>
      <c r="HI316">
        <v>25.7504</v>
      </c>
      <c r="HJ316">
        <v>25.8309</v>
      </c>
      <c r="HK316">
        <v>14.581</v>
      </c>
      <c r="HL316">
        <v>7.64156</v>
      </c>
      <c r="HM316">
        <v>100</v>
      </c>
      <c r="HN316">
        <v>24.7918</v>
      </c>
      <c r="HO316">
        <v>232.838</v>
      </c>
      <c r="HP316">
        <v>23.5703</v>
      </c>
      <c r="HQ316">
        <v>101.067</v>
      </c>
      <c r="HR316">
        <v>102.186</v>
      </c>
    </row>
    <row r="317" spans="1:226">
      <c r="A317">
        <v>301</v>
      </c>
      <c r="B317">
        <v>1679513859.5</v>
      </c>
      <c r="C317">
        <v>8603.400000095367</v>
      </c>
      <c r="D317" t="s">
        <v>962</v>
      </c>
      <c r="E317" t="s">
        <v>963</v>
      </c>
      <c r="F317">
        <v>5</v>
      </c>
      <c r="G317" t="s">
        <v>353</v>
      </c>
      <c r="H317" t="s">
        <v>747</v>
      </c>
      <c r="I317">
        <v>1679513851.714286</v>
      </c>
      <c r="J317">
        <f>(K317)/1000</f>
        <v>0</v>
      </c>
      <c r="K317">
        <f>IF(BF317, AN317, AH317)</f>
        <v>0</v>
      </c>
      <c r="L317">
        <f>IF(BF317, AI317, AG317)</f>
        <v>0</v>
      </c>
      <c r="M317">
        <f>BH317 - IF(AU317&gt;1, L317*BB317*100.0/(AW317*BV317), 0)</f>
        <v>0</v>
      </c>
      <c r="N317">
        <f>((T317-J317/2)*M317-L317)/(T317+J317/2)</f>
        <v>0</v>
      </c>
      <c r="O317">
        <f>N317*(BO317+BP317)/1000.0</f>
        <v>0</v>
      </c>
      <c r="P317">
        <f>(BH317 - IF(AU317&gt;1, L317*BB317*100.0/(AW317*BV317), 0))*(BO317+BP317)/1000.0</f>
        <v>0</v>
      </c>
      <c r="Q317">
        <f>2.0/((1/S317-1/R317)+SIGN(S317)*SQRT((1/S317-1/R317)*(1/S317-1/R317) + 4*BC317/((BC317+1)*(BC317+1))*(2*1/S317*1/R317-1/R317*1/R317)))</f>
        <v>0</v>
      </c>
      <c r="R317">
        <f>IF(LEFT(BD317,1)&lt;&gt;"0",IF(LEFT(BD317,1)="1",3.0,BE317),$D$5+$E$5*(BV317*BO317/($K$5*1000))+$F$5*(BV317*BO317/($K$5*1000))*MAX(MIN(BB317,$J$5),$I$5)*MAX(MIN(BB317,$J$5),$I$5)+$G$5*MAX(MIN(BB317,$J$5),$I$5)*(BV317*BO317/($K$5*1000))+$H$5*(BV317*BO317/($K$5*1000))*(BV317*BO317/($K$5*1000)))</f>
        <v>0</v>
      </c>
      <c r="S317">
        <f>J317*(1000-(1000*0.61365*exp(17.502*W317/(240.97+W317))/(BO317+BP317)+BJ317)/2)/(1000*0.61365*exp(17.502*W317/(240.97+W317))/(BO317+BP317)-BJ317)</f>
        <v>0</v>
      </c>
      <c r="T317">
        <f>1/((BC317+1)/(Q317/1.6)+1/(R317/1.37)) + BC317/((BC317+1)/(Q317/1.6) + BC317/(R317/1.37))</f>
        <v>0</v>
      </c>
      <c r="U317">
        <f>(AX317*BA317)</f>
        <v>0</v>
      </c>
      <c r="V317">
        <f>(BQ317+(U317+2*0.95*5.67E-8*(((BQ317+$B$7)+273)^4-(BQ317+273)^4)-44100*J317)/(1.84*29.3*R317+8*0.95*5.67E-8*(BQ317+273)^3))</f>
        <v>0</v>
      </c>
      <c r="W317">
        <f>($C$7*BR317+$D$7*BS317+$E$7*V317)</f>
        <v>0</v>
      </c>
      <c r="X317">
        <f>0.61365*exp(17.502*W317/(240.97+W317))</f>
        <v>0</v>
      </c>
      <c r="Y317">
        <f>(Z317/AA317*100)</f>
        <v>0</v>
      </c>
      <c r="Z317">
        <f>BJ317*(BO317+BP317)/1000</f>
        <v>0</v>
      </c>
      <c r="AA317">
        <f>0.61365*exp(17.502*BQ317/(240.97+BQ317))</f>
        <v>0</v>
      </c>
      <c r="AB317">
        <f>(X317-BJ317*(BO317+BP317)/1000)</f>
        <v>0</v>
      </c>
      <c r="AC317">
        <f>(-J317*44100)</f>
        <v>0</v>
      </c>
      <c r="AD317">
        <f>2*29.3*R317*0.92*(BQ317-W317)</f>
        <v>0</v>
      </c>
      <c r="AE317">
        <f>2*0.95*5.67E-8*(((BQ317+$B$7)+273)^4-(W317+273)^4)</f>
        <v>0</v>
      </c>
      <c r="AF317">
        <f>U317+AE317+AC317+AD317</f>
        <v>0</v>
      </c>
      <c r="AG317">
        <f>BN317*AU317*(BI317-BH317*(1000-AU317*BK317)/(1000-AU317*BJ317))/(100*BB317)</f>
        <v>0</v>
      </c>
      <c r="AH317">
        <f>1000*BN317*AU317*(BJ317-BK317)/(100*BB317*(1000-AU317*BJ317))</f>
        <v>0</v>
      </c>
      <c r="AI317">
        <f>(AJ317 - AK317 - BO317*1E3/(8.314*(BQ317+273.15)) * AM317/BN317 * AL317) * BN317/(100*BB317) * (1000 - BK317)/1000</f>
        <v>0</v>
      </c>
      <c r="AJ317">
        <v>255.8683078602458</v>
      </c>
      <c r="AK317">
        <v>266.5312909090907</v>
      </c>
      <c r="AL317">
        <v>-3.334491627746725</v>
      </c>
      <c r="AM317">
        <v>63.74903472312772</v>
      </c>
      <c r="AN317">
        <f>(AP317 - AO317 + BO317*1E3/(8.314*(BQ317+273.15)) * AR317/BN317 * AQ317) * BN317/(100*BB317) * 1000/(1000 - AP317)</f>
        <v>0</v>
      </c>
      <c r="AO317">
        <v>23.55259205748898</v>
      </c>
      <c r="AP317">
        <v>24.22442484848485</v>
      </c>
      <c r="AQ317">
        <v>-2.122421085882341E-06</v>
      </c>
      <c r="AR317">
        <v>101.983239414424</v>
      </c>
      <c r="AS317">
        <v>2</v>
      </c>
      <c r="AT317">
        <v>0</v>
      </c>
      <c r="AU317">
        <f>IF(AS317*$H$13&gt;=AW317,1.0,(AW317/(AW317-AS317*$H$13)))</f>
        <v>0</v>
      </c>
      <c r="AV317">
        <f>(AU317-1)*100</f>
        <v>0</v>
      </c>
      <c r="AW317">
        <f>MAX(0,($B$13+$C$13*BV317)/(1+$D$13*BV317)*BO317/(BQ317+273)*$E$13)</f>
        <v>0</v>
      </c>
      <c r="AX317">
        <f>$B$11*BW317+$C$11*BX317+$F$11*CI317*(1-CL317)</f>
        <v>0</v>
      </c>
      <c r="AY317">
        <f>AX317*AZ317</f>
        <v>0</v>
      </c>
      <c r="AZ317">
        <f>($B$11*$D$9+$C$11*$D$9+$F$11*((CV317+CN317)/MAX(CV317+CN317+CW317, 0.1)*$I$9+CW317/MAX(CV317+CN317+CW317, 0.1)*$J$9))/($B$11+$C$11+$F$11)</f>
        <v>0</v>
      </c>
      <c r="BA317">
        <f>($B$11*$K$9+$C$11*$K$9+$F$11*((CV317+CN317)/MAX(CV317+CN317+CW317, 0.1)*$P$9+CW317/MAX(CV317+CN317+CW317, 0.1)*$Q$9))/($B$11+$C$11+$F$11)</f>
        <v>0</v>
      </c>
      <c r="BB317">
        <v>1.91</v>
      </c>
      <c r="BC317">
        <v>0.5</v>
      </c>
      <c r="BD317" t="s">
        <v>355</v>
      </c>
      <c r="BE317">
        <v>2</v>
      </c>
      <c r="BF317" t="b">
        <v>1</v>
      </c>
      <c r="BG317">
        <v>1679513851.714286</v>
      </c>
      <c r="BH317">
        <v>283.8073571428571</v>
      </c>
      <c r="BI317">
        <v>266.0456071428571</v>
      </c>
      <c r="BJ317">
        <v>24.2281</v>
      </c>
      <c r="BK317">
        <v>23.55325</v>
      </c>
      <c r="BL317">
        <v>280.7203928571428</v>
      </c>
      <c r="BM317">
        <v>23.86468928571428</v>
      </c>
      <c r="BN317">
        <v>500.04075</v>
      </c>
      <c r="BO317">
        <v>89.94660714285713</v>
      </c>
      <c r="BP317">
        <v>0.100016775</v>
      </c>
      <c r="BQ317">
        <v>26.54278571428571</v>
      </c>
      <c r="BR317">
        <v>27.49278214285714</v>
      </c>
      <c r="BS317">
        <v>999.9000000000002</v>
      </c>
      <c r="BT317">
        <v>0</v>
      </c>
      <c r="BU317">
        <v>0</v>
      </c>
      <c r="BV317">
        <v>9998.388571428572</v>
      </c>
      <c r="BW317">
        <v>0</v>
      </c>
      <c r="BX317">
        <v>9.329567857142859</v>
      </c>
      <c r="BY317">
        <v>17.76177142857142</v>
      </c>
      <c r="BZ317">
        <v>290.8542142857143</v>
      </c>
      <c r="CA317">
        <v>272.4629285714286</v>
      </c>
      <c r="CB317">
        <v>0.6748417499999999</v>
      </c>
      <c r="CC317">
        <v>266.0456071428571</v>
      </c>
      <c r="CD317">
        <v>23.55325</v>
      </c>
      <c r="CE317">
        <v>2.179234642857143</v>
      </c>
      <c r="CF317">
        <v>2.118535</v>
      </c>
      <c r="CG317">
        <v>18.81046785714286</v>
      </c>
      <c r="CH317">
        <v>18.35922142857143</v>
      </c>
      <c r="CI317">
        <v>1999.949285714286</v>
      </c>
      <c r="CJ317">
        <v>0.9800017142857145</v>
      </c>
      <c r="CK317">
        <v>0.01999800357142857</v>
      </c>
      <c r="CL317">
        <v>0</v>
      </c>
      <c r="CM317">
        <v>2.125485714285714</v>
      </c>
      <c r="CN317">
        <v>0</v>
      </c>
      <c r="CO317">
        <v>3681.551071428571</v>
      </c>
      <c r="CP317">
        <v>17337.81785714285</v>
      </c>
      <c r="CQ317">
        <v>36.49753571428572</v>
      </c>
      <c r="CR317">
        <v>38.08682142857143</v>
      </c>
      <c r="CS317">
        <v>36.97292857142857</v>
      </c>
      <c r="CT317">
        <v>36.35250000000001</v>
      </c>
      <c r="CU317">
        <v>36.647</v>
      </c>
      <c r="CV317">
        <v>1959.955357142857</v>
      </c>
      <c r="CW317">
        <v>39.99357142857144</v>
      </c>
      <c r="CX317">
        <v>0</v>
      </c>
      <c r="CY317">
        <v>1679513889.9</v>
      </c>
      <c r="CZ317">
        <v>0</v>
      </c>
      <c r="DA317">
        <v>0</v>
      </c>
      <c r="DB317" t="s">
        <v>356</v>
      </c>
      <c r="DC317">
        <v>1679454360.5</v>
      </c>
      <c r="DD317">
        <v>1679454360.5</v>
      </c>
      <c r="DE317">
        <v>0</v>
      </c>
      <c r="DF317">
        <v>-0.152</v>
      </c>
      <c r="DG317">
        <v>-0.046</v>
      </c>
      <c r="DH317">
        <v>3.296</v>
      </c>
      <c r="DI317">
        <v>0.35</v>
      </c>
      <c r="DJ317">
        <v>420</v>
      </c>
      <c r="DK317">
        <v>24</v>
      </c>
      <c r="DL317">
        <v>0.27</v>
      </c>
      <c r="DM317">
        <v>0.09</v>
      </c>
      <c r="DN317">
        <v>17.48031707317073</v>
      </c>
      <c r="DO317">
        <v>4.298341463414676</v>
      </c>
      <c r="DP317">
        <v>0.4309405606132679</v>
      </c>
      <c r="DQ317">
        <v>0</v>
      </c>
      <c r="DR317">
        <v>0.6749721707317072</v>
      </c>
      <c r="DS317">
        <v>-0.00189263414634158</v>
      </c>
      <c r="DT317">
        <v>0.0012643820220487</v>
      </c>
      <c r="DU317">
        <v>1</v>
      </c>
      <c r="DV317">
        <v>1</v>
      </c>
      <c r="DW317">
        <v>2</v>
      </c>
      <c r="DX317" t="s">
        <v>357</v>
      </c>
      <c r="DY317">
        <v>2.98039</v>
      </c>
      <c r="DZ317">
        <v>2.72852</v>
      </c>
      <c r="EA317">
        <v>0.0578365</v>
      </c>
      <c r="EB317">
        <v>0.0551651</v>
      </c>
      <c r="EC317">
        <v>0.107399</v>
      </c>
      <c r="ED317">
        <v>0.106248</v>
      </c>
      <c r="EE317">
        <v>28311.3</v>
      </c>
      <c r="EF317">
        <v>28007.1</v>
      </c>
      <c r="EG317">
        <v>30576.1</v>
      </c>
      <c r="EH317">
        <v>29885.7</v>
      </c>
      <c r="EI317">
        <v>37641</v>
      </c>
      <c r="EJ317">
        <v>35152.1</v>
      </c>
      <c r="EK317">
        <v>46761</v>
      </c>
      <c r="EL317">
        <v>44438.6</v>
      </c>
      <c r="EM317">
        <v>1.88273</v>
      </c>
      <c r="EN317">
        <v>1.89913</v>
      </c>
      <c r="EO317">
        <v>0.114344</v>
      </c>
      <c r="EP317">
        <v>0</v>
      </c>
      <c r="EQ317">
        <v>25.6257</v>
      </c>
      <c r="ER317">
        <v>999.9</v>
      </c>
      <c r="ES317">
        <v>49.6</v>
      </c>
      <c r="ET317">
        <v>30.3</v>
      </c>
      <c r="EU317">
        <v>23.9031</v>
      </c>
      <c r="EV317">
        <v>63.4009</v>
      </c>
      <c r="EW317">
        <v>22.1835</v>
      </c>
      <c r="EX317">
        <v>1</v>
      </c>
      <c r="EY317">
        <v>-0.09416670000000001</v>
      </c>
      <c r="EZ317">
        <v>0.0403922</v>
      </c>
      <c r="FA317">
        <v>20.2057</v>
      </c>
      <c r="FB317">
        <v>5.23122</v>
      </c>
      <c r="FC317">
        <v>11.968</v>
      </c>
      <c r="FD317">
        <v>4.97075</v>
      </c>
      <c r="FE317">
        <v>3.28965</v>
      </c>
      <c r="FF317">
        <v>9999</v>
      </c>
      <c r="FG317">
        <v>9999</v>
      </c>
      <c r="FH317">
        <v>9999</v>
      </c>
      <c r="FI317">
        <v>999.9</v>
      </c>
      <c r="FJ317">
        <v>4.97294</v>
      </c>
      <c r="FK317">
        <v>1.87699</v>
      </c>
      <c r="FL317">
        <v>1.87515</v>
      </c>
      <c r="FM317">
        <v>1.87791</v>
      </c>
      <c r="FN317">
        <v>1.87467</v>
      </c>
      <c r="FO317">
        <v>1.87826</v>
      </c>
      <c r="FP317">
        <v>1.87533</v>
      </c>
      <c r="FQ317">
        <v>1.87652</v>
      </c>
      <c r="FR317">
        <v>0</v>
      </c>
      <c r="FS317">
        <v>0</v>
      </c>
      <c r="FT317">
        <v>0</v>
      </c>
      <c r="FU317">
        <v>0</v>
      </c>
      <c r="FV317" t="s">
        <v>358</v>
      </c>
      <c r="FW317" t="s">
        <v>359</v>
      </c>
      <c r="FX317" t="s">
        <v>360</v>
      </c>
      <c r="FY317" t="s">
        <v>360</v>
      </c>
      <c r="FZ317" t="s">
        <v>360</v>
      </c>
      <c r="GA317" t="s">
        <v>360</v>
      </c>
      <c r="GB317">
        <v>0</v>
      </c>
      <c r="GC317">
        <v>100</v>
      </c>
      <c r="GD317">
        <v>100</v>
      </c>
      <c r="GE317">
        <v>2.997</v>
      </c>
      <c r="GF317">
        <v>0.3633</v>
      </c>
      <c r="GG317">
        <v>1.972114183739502</v>
      </c>
      <c r="GH317">
        <v>0.004449671774874308</v>
      </c>
      <c r="GI317">
        <v>-1.829466635312074E-06</v>
      </c>
      <c r="GJ317">
        <v>4.661545964856727E-10</v>
      </c>
      <c r="GK317">
        <v>0.005649818396270764</v>
      </c>
      <c r="GL317">
        <v>0.003047750899037379</v>
      </c>
      <c r="GM317">
        <v>0.0005145890388989142</v>
      </c>
      <c r="GN317">
        <v>-5.930110997495773E-07</v>
      </c>
      <c r="GO317">
        <v>0</v>
      </c>
      <c r="GP317">
        <v>2134</v>
      </c>
      <c r="GQ317">
        <v>1</v>
      </c>
      <c r="GR317">
        <v>23</v>
      </c>
      <c r="GS317">
        <v>991.6</v>
      </c>
      <c r="GT317">
        <v>991.6</v>
      </c>
      <c r="GU317">
        <v>0.6921389999999999</v>
      </c>
      <c r="GV317">
        <v>2.55737</v>
      </c>
      <c r="GW317">
        <v>1.39893</v>
      </c>
      <c r="GX317">
        <v>2.35962</v>
      </c>
      <c r="GY317">
        <v>1.44897</v>
      </c>
      <c r="GZ317">
        <v>2.42798</v>
      </c>
      <c r="HA317">
        <v>36.4814</v>
      </c>
      <c r="HB317">
        <v>24.0612</v>
      </c>
      <c r="HC317">
        <v>18</v>
      </c>
      <c r="HD317">
        <v>489.652</v>
      </c>
      <c r="HE317">
        <v>471.326</v>
      </c>
      <c r="HF317">
        <v>24.7923</v>
      </c>
      <c r="HG317">
        <v>25.8905</v>
      </c>
      <c r="HH317">
        <v>30.0001</v>
      </c>
      <c r="HI317">
        <v>25.7486</v>
      </c>
      <c r="HJ317">
        <v>25.8293</v>
      </c>
      <c r="HK317">
        <v>13.7862</v>
      </c>
      <c r="HL317">
        <v>7.64156</v>
      </c>
      <c r="HM317">
        <v>100</v>
      </c>
      <c r="HN317">
        <v>24.7993</v>
      </c>
      <c r="HO317">
        <v>212.802</v>
      </c>
      <c r="HP317">
        <v>23.5703</v>
      </c>
      <c r="HQ317">
        <v>101.065</v>
      </c>
      <c r="HR317">
        <v>102.188</v>
      </c>
    </row>
    <row r="318" spans="1:226">
      <c r="A318">
        <v>302</v>
      </c>
      <c r="B318">
        <v>1679513864.5</v>
      </c>
      <c r="C318">
        <v>8608.400000095367</v>
      </c>
      <c r="D318" t="s">
        <v>964</v>
      </c>
      <c r="E318" t="s">
        <v>965</v>
      </c>
      <c r="F318">
        <v>5</v>
      </c>
      <c r="G318" t="s">
        <v>353</v>
      </c>
      <c r="H318" t="s">
        <v>747</v>
      </c>
      <c r="I318">
        <v>1679513857</v>
      </c>
      <c r="J318">
        <f>(K318)/1000</f>
        <v>0</v>
      </c>
      <c r="K318">
        <f>IF(BF318, AN318, AH318)</f>
        <v>0</v>
      </c>
      <c r="L318">
        <f>IF(BF318, AI318, AG318)</f>
        <v>0</v>
      </c>
      <c r="M318">
        <f>BH318 - IF(AU318&gt;1, L318*BB318*100.0/(AW318*BV318), 0)</f>
        <v>0</v>
      </c>
      <c r="N318">
        <f>((T318-J318/2)*M318-L318)/(T318+J318/2)</f>
        <v>0</v>
      </c>
      <c r="O318">
        <f>N318*(BO318+BP318)/1000.0</f>
        <v>0</v>
      </c>
      <c r="P318">
        <f>(BH318 - IF(AU318&gt;1, L318*BB318*100.0/(AW318*BV318), 0))*(BO318+BP318)/1000.0</f>
        <v>0</v>
      </c>
      <c r="Q318">
        <f>2.0/((1/S318-1/R318)+SIGN(S318)*SQRT((1/S318-1/R318)*(1/S318-1/R318) + 4*BC318/((BC318+1)*(BC318+1))*(2*1/S318*1/R318-1/R318*1/R318)))</f>
        <v>0</v>
      </c>
      <c r="R318">
        <f>IF(LEFT(BD318,1)&lt;&gt;"0",IF(LEFT(BD318,1)="1",3.0,BE318),$D$5+$E$5*(BV318*BO318/($K$5*1000))+$F$5*(BV318*BO318/($K$5*1000))*MAX(MIN(BB318,$J$5),$I$5)*MAX(MIN(BB318,$J$5),$I$5)+$G$5*MAX(MIN(BB318,$J$5),$I$5)*(BV318*BO318/($K$5*1000))+$H$5*(BV318*BO318/($K$5*1000))*(BV318*BO318/($K$5*1000)))</f>
        <v>0</v>
      </c>
      <c r="S318">
        <f>J318*(1000-(1000*0.61365*exp(17.502*W318/(240.97+W318))/(BO318+BP318)+BJ318)/2)/(1000*0.61365*exp(17.502*W318/(240.97+W318))/(BO318+BP318)-BJ318)</f>
        <v>0</v>
      </c>
      <c r="T318">
        <f>1/((BC318+1)/(Q318/1.6)+1/(R318/1.37)) + BC318/((BC318+1)/(Q318/1.6) + BC318/(R318/1.37))</f>
        <v>0</v>
      </c>
      <c r="U318">
        <f>(AX318*BA318)</f>
        <v>0</v>
      </c>
      <c r="V318">
        <f>(BQ318+(U318+2*0.95*5.67E-8*(((BQ318+$B$7)+273)^4-(BQ318+273)^4)-44100*J318)/(1.84*29.3*R318+8*0.95*5.67E-8*(BQ318+273)^3))</f>
        <v>0</v>
      </c>
      <c r="W318">
        <f>($C$7*BR318+$D$7*BS318+$E$7*V318)</f>
        <v>0</v>
      </c>
      <c r="X318">
        <f>0.61365*exp(17.502*W318/(240.97+W318))</f>
        <v>0</v>
      </c>
      <c r="Y318">
        <f>(Z318/AA318*100)</f>
        <v>0</v>
      </c>
      <c r="Z318">
        <f>BJ318*(BO318+BP318)/1000</f>
        <v>0</v>
      </c>
      <c r="AA318">
        <f>0.61365*exp(17.502*BQ318/(240.97+BQ318))</f>
        <v>0</v>
      </c>
      <c r="AB318">
        <f>(X318-BJ318*(BO318+BP318)/1000)</f>
        <v>0</v>
      </c>
      <c r="AC318">
        <f>(-J318*44100)</f>
        <v>0</v>
      </c>
      <c r="AD318">
        <f>2*29.3*R318*0.92*(BQ318-W318)</f>
        <v>0</v>
      </c>
      <c r="AE318">
        <f>2*0.95*5.67E-8*(((BQ318+$B$7)+273)^4-(W318+273)^4)</f>
        <v>0</v>
      </c>
      <c r="AF318">
        <f>U318+AE318+AC318+AD318</f>
        <v>0</v>
      </c>
      <c r="AG318">
        <f>BN318*AU318*(BI318-BH318*(1000-AU318*BK318)/(1000-AU318*BJ318))/(100*BB318)</f>
        <v>0</v>
      </c>
      <c r="AH318">
        <f>1000*BN318*AU318*(BJ318-BK318)/(100*BB318*(1000-AU318*BJ318))</f>
        <v>0</v>
      </c>
      <c r="AI318">
        <f>(AJ318 - AK318 - BO318*1E3/(8.314*(BQ318+273.15)) * AM318/BN318 * AL318) * BN318/(100*BB318) * (1000 - BK318)/1000</f>
        <v>0</v>
      </c>
      <c r="AJ318">
        <v>238.9076359639851</v>
      </c>
      <c r="AK318">
        <v>249.8846</v>
      </c>
      <c r="AL318">
        <v>-3.326947256634555</v>
      </c>
      <c r="AM318">
        <v>63.74903472312772</v>
      </c>
      <c r="AN318">
        <f>(AP318 - AO318 + BO318*1E3/(8.314*(BQ318+273.15)) * AR318/BN318 * AQ318) * BN318/(100*BB318) * 1000/(1000 - AP318)</f>
        <v>0</v>
      </c>
      <c r="AO318">
        <v>23.5476127519301</v>
      </c>
      <c r="AP318">
        <v>24.22295696969697</v>
      </c>
      <c r="AQ318">
        <v>-1.029512112010094E-06</v>
      </c>
      <c r="AR318">
        <v>101.983239414424</v>
      </c>
      <c r="AS318">
        <v>2</v>
      </c>
      <c r="AT318">
        <v>0</v>
      </c>
      <c r="AU318">
        <f>IF(AS318*$H$13&gt;=AW318,1.0,(AW318/(AW318-AS318*$H$13)))</f>
        <v>0</v>
      </c>
      <c r="AV318">
        <f>(AU318-1)*100</f>
        <v>0</v>
      </c>
      <c r="AW318">
        <f>MAX(0,($B$13+$C$13*BV318)/(1+$D$13*BV318)*BO318/(BQ318+273)*$E$13)</f>
        <v>0</v>
      </c>
      <c r="AX318">
        <f>$B$11*BW318+$C$11*BX318+$F$11*CI318*(1-CL318)</f>
        <v>0</v>
      </c>
      <c r="AY318">
        <f>AX318*AZ318</f>
        <v>0</v>
      </c>
      <c r="AZ318">
        <f>($B$11*$D$9+$C$11*$D$9+$F$11*((CV318+CN318)/MAX(CV318+CN318+CW318, 0.1)*$I$9+CW318/MAX(CV318+CN318+CW318, 0.1)*$J$9))/($B$11+$C$11+$F$11)</f>
        <v>0</v>
      </c>
      <c r="BA318">
        <f>($B$11*$K$9+$C$11*$K$9+$F$11*((CV318+CN318)/MAX(CV318+CN318+CW318, 0.1)*$P$9+CW318/MAX(CV318+CN318+CW318, 0.1)*$Q$9))/($B$11+$C$11+$F$11)</f>
        <v>0</v>
      </c>
      <c r="BB318">
        <v>1.91</v>
      </c>
      <c r="BC318">
        <v>0.5</v>
      </c>
      <c r="BD318" t="s">
        <v>355</v>
      </c>
      <c r="BE318">
        <v>2</v>
      </c>
      <c r="BF318" t="b">
        <v>1</v>
      </c>
      <c r="BG318">
        <v>1679513857</v>
      </c>
      <c r="BH318">
        <v>266.5891851851852</v>
      </c>
      <c r="BI318">
        <v>248.5271111111111</v>
      </c>
      <c r="BJ318">
        <v>24.22599259259259</v>
      </c>
      <c r="BK318">
        <v>23.5512962962963</v>
      </c>
      <c r="BL318">
        <v>263.5632222222222</v>
      </c>
      <c r="BM318">
        <v>23.86264444444444</v>
      </c>
      <c r="BN318">
        <v>500.0349259259259</v>
      </c>
      <c r="BO318">
        <v>89.94472592592592</v>
      </c>
      <c r="BP318">
        <v>0.1000137851851852</v>
      </c>
      <c r="BQ318">
        <v>26.54146296296297</v>
      </c>
      <c r="BR318">
        <v>27.49447037037037</v>
      </c>
      <c r="BS318">
        <v>999.9000000000001</v>
      </c>
      <c r="BT318">
        <v>0</v>
      </c>
      <c r="BU318">
        <v>0</v>
      </c>
      <c r="BV318">
        <v>10001.40555555556</v>
      </c>
      <c r="BW318">
        <v>0</v>
      </c>
      <c r="BX318">
        <v>9.339018148148149</v>
      </c>
      <c r="BY318">
        <v>18.06220740740741</v>
      </c>
      <c r="BZ318">
        <v>273.2079629629629</v>
      </c>
      <c r="CA318">
        <v>254.5213333333333</v>
      </c>
      <c r="CB318">
        <v>0.6746845555555555</v>
      </c>
      <c r="CC318">
        <v>248.5271111111111</v>
      </c>
      <c r="CD318">
        <v>23.5512962962963</v>
      </c>
      <c r="CE318">
        <v>2.179</v>
      </c>
      <c r="CF318">
        <v>2.118316296296296</v>
      </c>
      <c r="CG318">
        <v>18.80874444444444</v>
      </c>
      <c r="CH318">
        <v>18.35756666666667</v>
      </c>
      <c r="CI318">
        <v>1999.916296296296</v>
      </c>
      <c r="CJ318">
        <v>0.9799990740740742</v>
      </c>
      <c r="CK318">
        <v>0.02000065185185185</v>
      </c>
      <c r="CL318">
        <v>0</v>
      </c>
      <c r="CM318">
        <v>2.109162962962963</v>
      </c>
      <c r="CN318">
        <v>0</v>
      </c>
      <c r="CO318">
        <v>3682.128148148148</v>
      </c>
      <c r="CP318">
        <v>17337.5037037037</v>
      </c>
      <c r="CQ318">
        <v>36.39329629629629</v>
      </c>
      <c r="CR318">
        <v>38.22429629629629</v>
      </c>
      <c r="CS318">
        <v>37.07385185185185</v>
      </c>
      <c r="CT318">
        <v>36.51133333333333</v>
      </c>
      <c r="CU318">
        <v>36.74044444444444</v>
      </c>
      <c r="CV318">
        <v>1959.915555555556</v>
      </c>
      <c r="CW318">
        <v>40.00037037037037</v>
      </c>
      <c r="CX318">
        <v>0</v>
      </c>
      <c r="CY318">
        <v>1679513894.7</v>
      </c>
      <c r="CZ318">
        <v>0</v>
      </c>
      <c r="DA318">
        <v>0</v>
      </c>
      <c r="DB318" t="s">
        <v>356</v>
      </c>
      <c r="DC318">
        <v>1679454360.5</v>
      </c>
      <c r="DD318">
        <v>1679454360.5</v>
      </c>
      <c r="DE318">
        <v>0</v>
      </c>
      <c r="DF318">
        <v>-0.152</v>
      </c>
      <c r="DG318">
        <v>-0.046</v>
      </c>
      <c r="DH318">
        <v>3.296</v>
      </c>
      <c r="DI318">
        <v>0.35</v>
      </c>
      <c r="DJ318">
        <v>420</v>
      </c>
      <c r="DK318">
        <v>24</v>
      </c>
      <c r="DL318">
        <v>0.27</v>
      </c>
      <c r="DM318">
        <v>0.09</v>
      </c>
      <c r="DN318">
        <v>17.8771875</v>
      </c>
      <c r="DO318">
        <v>3.368011632270156</v>
      </c>
      <c r="DP318">
        <v>0.3245233105552665</v>
      </c>
      <c r="DQ318">
        <v>0</v>
      </c>
      <c r="DR318">
        <v>0.6749383</v>
      </c>
      <c r="DS318">
        <v>-0.004256082551596397</v>
      </c>
      <c r="DT318">
        <v>0.001400938153524278</v>
      </c>
      <c r="DU318">
        <v>1</v>
      </c>
      <c r="DV318">
        <v>1</v>
      </c>
      <c r="DW318">
        <v>2</v>
      </c>
      <c r="DX318" t="s">
        <v>357</v>
      </c>
      <c r="DY318">
        <v>2.98054</v>
      </c>
      <c r="DZ318">
        <v>2.72825</v>
      </c>
      <c r="EA318">
        <v>0.0547311</v>
      </c>
      <c r="EB318">
        <v>0.0518883</v>
      </c>
      <c r="EC318">
        <v>0.107397</v>
      </c>
      <c r="ED318">
        <v>0.106238</v>
      </c>
      <c r="EE318">
        <v>28404.7</v>
      </c>
      <c r="EF318">
        <v>28104.2</v>
      </c>
      <c r="EG318">
        <v>30576.1</v>
      </c>
      <c r="EH318">
        <v>29885.7</v>
      </c>
      <c r="EI318">
        <v>37641.2</v>
      </c>
      <c r="EJ318">
        <v>35152.1</v>
      </c>
      <c r="EK318">
        <v>46761.3</v>
      </c>
      <c r="EL318">
        <v>44438.3</v>
      </c>
      <c r="EM318">
        <v>1.88253</v>
      </c>
      <c r="EN318">
        <v>1.8988</v>
      </c>
      <c r="EO318">
        <v>0.114311</v>
      </c>
      <c r="EP318">
        <v>0</v>
      </c>
      <c r="EQ318">
        <v>25.6225</v>
      </c>
      <c r="ER318">
        <v>999.9</v>
      </c>
      <c r="ES318">
        <v>49.6</v>
      </c>
      <c r="ET318">
        <v>30.3</v>
      </c>
      <c r="EU318">
        <v>23.9025</v>
      </c>
      <c r="EV318">
        <v>62.9909</v>
      </c>
      <c r="EW318">
        <v>22.5401</v>
      </c>
      <c r="EX318">
        <v>1</v>
      </c>
      <c r="EY318">
        <v>-0.0939685</v>
      </c>
      <c r="EZ318">
        <v>0.056152</v>
      </c>
      <c r="FA318">
        <v>20.2059</v>
      </c>
      <c r="FB318">
        <v>5.23032</v>
      </c>
      <c r="FC318">
        <v>11.968</v>
      </c>
      <c r="FD318">
        <v>4.9705</v>
      </c>
      <c r="FE318">
        <v>3.2895</v>
      </c>
      <c r="FF318">
        <v>9999</v>
      </c>
      <c r="FG318">
        <v>9999</v>
      </c>
      <c r="FH318">
        <v>9999</v>
      </c>
      <c r="FI318">
        <v>999.9</v>
      </c>
      <c r="FJ318">
        <v>4.97294</v>
      </c>
      <c r="FK318">
        <v>1.87701</v>
      </c>
      <c r="FL318">
        <v>1.87515</v>
      </c>
      <c r="FM318">
        <v>1.87793</v>
      </c>
      <c r="FN318">
        <v>1.87469</v>
      </c>
      <c r="FO318">
        <v>1.87832</v>
      </c>
      <c r="FP318">
        <v>1.87535</v>
      </c>
      <c r="FQ318">
        <v>1.87653</v>
      </c>
      <c r="FR318">
        <v>0</v>
      </c>
      <c r="FS318">
        <v>0</v>
      </c>
      <c r="FT318">
        <v>0</v>
      </c>
      <c r="FU318">
        <v>0</v>
      </c>
      <c r="FV318" t="s">
        <v>358</v>
      </c>
      <c r="FW318" t="s">
        <v>359</v>
      </c>
      <c r="FX318" t="s">
        <v>360</v>
      </c>
      <c r="FY318" t="s">
        <v>360</v>
      </c>
      <c r="FZ318" t="s">
        <v>360</v>
      </c>
      <c r="GA318" t="s">
        <v>360</v>
      </c>
      <c r="GB318">
        <v>0</v>
      </c>
      <c r="GC318">
        <v>100</v>
      </c>
      <c r="GD318">
        <v>100</v>
      </c>
      <c r="GE318">
        <v>2.938</v>
      </c>
      <c r="GF318">
        <v>0.3633</v>
      </c>
      <c r="GG318">
        <v>1.972114183739502</v>
      </c>
      <c r="GH318">
        <v>0.004449671774874308</v>
      </c>
      <c r="GI318">
        <v>-1.829466635312074E-06</v>
      </c>
      <c r="GJ318">
        <v>4.661545964856727E-10</v>
      </c>
      <c r="GK318">
        <v>0.005649818396270764</v>
      </c>
      <c r="GL318">
        <v>0.003047750899037379</v>
      </c>
      <c r="GM318">
        <v>0.0005145890388989142</v>
      </c>
      <c r="GN318">
        <v>-5.930110997495773E-07</v>
      </c>
      <c r="GO318">
        <v>0</v>
      </c>
      <c r="GP318">
        <v>2134</v>
      </c>
      <c r="GQ318">
        <v>1</v>
      </c>
      <c r="GR318">
        <v>23</v>
      </c>
      <c r="GS318">
        <v>991.7</v>
      </c>
      <c r="GT318">
        <v>991.7</v>
      </c>
      <c r="GU318">
        <v>0.653076</v>
      </c>
      <c r="GV318">
        <v>2.56104</v>
      </c>
      <c r="GW318">
        <v>1.39893</v>
      </c>
      <c r="GX318">
        <v>2.3584</v>
      </c>
      <c r="GY318">
        <v>1.44897</v>
      </c>
      <c r="GZ318">
        <v>2.5061</v>
      </c>
      <c r="HA318">
        <v>36.5051</v>
      </c>
      <c r="HB318">
        <v>24.0612</v>
      </c>
      <c r="HC318">
        <v>18</v>
      </c>
      <c r="HD318">
        <v>489.541</v>
      </c>
      <c r="HE318">
        <v>471.111</v>
      </c>
      <c r="HF318">
        <v>24.7993</v>
      </c>
      <c r="HG318">
        <v>25.8896</v>
      </c>
      <c r="HH318">
        <v>30.0001</v>
      </c>
      <c r="HI318">
        <v>25.7482</v>
      </c>
      <c r="HJ318">
        <v>25.8287</v>
      </c>
      <c r="HK318">
        <v>13.0474</v>
      </c>
      <c r="HL318">
        <v>7.64156</v>
      </c>
      <c r="HM318">
        <v>100</v>
      </c>
      <c r="HN318">
        <v>24.7912</v>
      </c>
      <c r="HO318">
        <v>199.429</v>
      </c>
      <c r="HP318">
        <v>23.5703</v>
      </c>
      <c r="HQ318">
        <v>101.066</v>
      </c>
      <c r="HR318">
        <v>102.188</v>
      </c>
    </row>
    <row r="319" spans="1:226">
      <c r="A319">
        <v>303</v>
      </c>
      <c r="B319">
        <v>1679513869.5</v>
      </c>
      <c r="C319">
        <v>8613.400000095367</v>
      </c>
      <c r="D319" t="s">
        <v>966</v>
      </c>
      <c r="E319" t="s">
        <v>967</v>
      </c>
      <c r="F319">
        <v>5</v>
      </c>
      <c r="G319" t="s">
        <v>353</v>
      </c>
      <c r="H319" t="s">
        <v>747</v>
      </c>
      <c r="I319">
        <v>1679513861.714286</v>
      </c>
      <c r="J319">
        <f>(K319)/1000</f>
        <v>0</v>
      </c>
      <c r="K319">
        <f>IF(BF319, AN319, AH319)</f>
        <v>0</v>
      </c>
      <c r="L319">
        <f>IF(BF319, AI319, AG319)</f>
        <v>0</v>
      </c>
      <c r="M319">
        <f>BH319 - IF(AU319&gt;1, L319*BB319*100.0/(AW319*BV319), 0)</f>
        <v>0</v>
      </c>
      <c r="N319">
        <f>((T319-J319/2)*M319-L319)/(T319+J319/2)</f>
        <v>0</v>
      </c>
      <c r="O319">
        <f>N319*(BO319+BP319)/1000.0</f>
        <v>0</v>
      </c>
      <c r="P319">
        <f>(BH319 - IF(AU319&gt;1, L319*BB319*100.0/(AW319*BV319), 0))*(BO319+BP319)/1000.0</f>
        <v>0</v>
      </c>
      <c r="Q319">
        <f>2.0/((1/S319-1/R319)+SIGN(S319)*SQRT((1/S319-1/R319)*(1/S319-1/R319) + 4*BC319/((BC319+1)*(BC319+1))*(2*1/S319*1/R319-1/R319*1/R319)))</f>
        <v>0</v>
      </c>
      <c r="R319">
        <f>IF(LEFT(BD319,1)&lt;&gt;"0",IF(LEFT(BD319,1)="1",3.0,BE319),$D$5+$E$5*(BV319*BO319/($K$5*1000))+$F$5*(BV319*BO319/($K$5*1000))*MAX(MIN(BB319,$J$5),$I$5)*MAX(MIN(BB319,$J$5),$I$5)+$G$5*MAX(MIN(BB319,$J$5),$I$5)*(BV319*BO319/($K$5*1000))+$H$5*(BV319*BO319/($K$5*1000))*(BV319*BO319/($K$5*1000)))</f>
        <v>0</v>
      </c>
      <c r="S319">
        <f>J319*(1000-(1000*0.61365*exp(17.502*W319/(240.97+W319))/(BO319+BP319)+BJ319)/2)/(1000*0.61365*exp(17.502*W319/(240.97+W319))/(BO319+BP319)-BJ319)</f>
        <v>0</v>
      </c>
      <c r="T319">
        <f>1/((BC319+1)/(Q319/1.6)+1/(R319/1.37)) + BC319/((BC319+1)/(Q319/1.6) + BC319/(R319/1.37))</f>
        <v>0</v>
      </c>
      <c r="U319">
        <f>(AX319*BA319)</f>
        <v>0</v>
      </c>
      <c r="V319">
        <f>(BQ319+(U319+2*0.95*5.67E-8*(((BQ319+$B$7)+273)^4-(BQ319+273)^4)-44100*J319)/(1.84*29.3*R319+8*0.95*5.67E-8*(BQ319+273)^3))</f>
        <v>0</v>
      </c>
      <c r="W319">
        <f>($C$7*BR319+$D$7*BS319+$E$7*V319)</f>
        <v>0</v>
      </c>
      <c r="X319">
        <f>0.61365*exp(17.502*W319/(240.97+W319))</f>
        <v>0</v>
      </c>
      <c r="Y319">
        <f>(Z319/AA319*100)</f>
        <v>0</v>
      </c>
      <c r="Z319">
        <f>BJ319*(BO319+BP319)/1000</f>
        <v>0</v>
      </c>
      <c r="AA319">
        <f>0.61365*exp(17.502*BQ319/(240.97+BQ319))</f>
        <v>0</v>
      </c>
      <c r="AB319">
        <f>(X319-BJ319*(BO319+BP319)/1000)</f>
        <v>0</v>
      </c>
      <c r="AC319">
        <f>(-J319*44100)</f>
        <v>0</v>
      </c>
      <c r="AD319">
        <f>2*29.3*R319*0.92*(BQ319-W319)</f>
        <v>0</v>
      </c>
      <c r="AE319">
        <f>2*0.95*5.67E-8*(((BQ319+$B$7)+273)^4-(W319+273)^4)</f>
        <v>0</v>
      </c>
      <c r="AF319">
        <f>U319+AE319+AC319+AD319</f>
        <v>0</v>
      </c>
      <c r="AG319">
        <f>BN319*AU319*(BI319-BH319*(1000-AU319*BK319)/(1000-AU319*BJ319))/(100*BB319)</f>
        <v>0</v>
      </c>
      <c r="AH319">
        <f>1000*BN319*AU319*(BJ319-BK319)/(100*BB319*(1000-AU319*BJ319))</f>
        <v>0</v>
      </c>
      <c r="AI319">
        <f>(AJ319 - AK319 - BO319*1E3/(8.314*(BQ319+273.15)) * AM319/BN319 * AL319) * BN319/(100*BB319) * (1000 - BK319)/1000</f>
        <v>0</v>
      </c>
      <c r="AJ319">
        <v>221.9057127563459</v>
      </c>
      <c r="AK319">
        <v>233.2858303030303</v>
      </c>
      <c r="AL319">
        <v>-3.313369195518585</v>
      </c>
      <c r="AM319">
        <v>63.74903472312772</v>
      </c>
      <c r="AN319">
        <f>(AP319 - AO319 + BO319*1E3/(8.314*(BQ319+273.15)) * AR319/BN319 * AQ319) * BN319/(100*BB319) * 1000/(1000 - AP319)</f>
        <v>0</v>
      </c>
      <c r="AO319">
        <v>23.54577160484646</v>
      </c>
      <c r="AP319">
        <v>24.22124606060605</v>
      </c>
      <c r="AQ319">
        <v>-9.067673811447935E-07</v>
      </c>
      <c r="AR319">
        <v>101.983239414424</v>
      </c>
      <c r="AS319">
        <v>2</v>
      </c>
      <c r="AT319">
        <v>0</v>
      </c>
      <c r="AU319">
        <f>IF(AS319*$H$13&gt;=AW319,1.0,(AW319/(AW319-AS319*$H$13)))</f>
        <v>0</v>
      </c>
      <c r="AV319">
        <f>(AU319-1)*100</f>
        <v>0</v>
      </c>
      <c r="AW319">
        <f>MAX(0,($B$13+$C$13*BV319)/(1+$D$13*BV319)*BO319/(BQ319+273)*$E$13)</f>
        <v>0</v>
      </c>
      <c r="AX319">
        <f>$B$11*BW319+$C$11*BX319+$F$11*CI319*(1-CL319)</f>
        <v>0</v>
      </c>
      <c r="AY319">
        <f>AX319*AZ319</f>
        <v>0</v>
      </c>
      <c r="AZ319">
        <f>($B$11*$D$9+$C$11*$D$9+$F$11*((CV319+CN319)/MAX(CV319+CN319+CW319, 0.1)*$I$9+CW319/MAX(CV319+CN319+CW319, 0.1)*$J$9))/($B$11+$C$11+$F$11)</f>
        <v>0</v>
      </c>
      <c r="BA319">
        <f>($B$11*$K$9+$C$11*$K$9+$F$11*((CV319+CN319)/MAX(CV319+CN319+CW319, 0.1)*$P$9+CW319/MAX(CV319+CN319+CW319, 0.1)*$Q$9))/($B$11+$C$11+$F$11)</f>
        <v>0</v>
      </c>
      <c r="BB319">
        <v>1.91</v>
      </c>
      <c r="BC319">
        <v>0.5</v>
      </c>
      <c r="BD319" t="s">
        <v>355</v>
      </c>
      <c r="BE319">
        <v>2</v>
      </c>
      <c r="BF319" t="b">
        <v>1</v>
      </c>
      <c r="BG319">
        <v>1679513861.714286</v>
      </c>
      <c r="BH319">
        <v>251.2648571428572</v>
      </c>
      <c r="BI319">
        <v>232.9118928571428</v>
      </c>
      <c r="BJ319">
        <v>24.223875</v>
      </c>
      <c r="BK319">
        <v>23.54891428571429</v>
      </c>
      <c r="BL319">
        <v>248.2939642857143</v>
      </c>
      <c r="BM319">
        <v>23.86058214285714</v>
      </c>
      <c r="BN319">
        <v>500.0308214285715</v>
      </c>
      <c r="BO319">
        <v>89.94456071428571</v>
      </c>
      <c r="BP319">
        <v>0.09995487857142857</v>
      </c>
      <c r="BQ319">
        <v>26.54035714285715</v>
      </c>
      <c r="BR319">
        <v>27.49617142857142</v>
      </c>
      <c r="BS319">
        <v>999.9000000000002</v>
      </c>
      <c r="BT319">
        <v>0</v>
      </c>
      <c r="BU319">
        <v>0</v>
      </c>
      <c r="BV319">
        <v>10004.36964285714</v>
      </c>
      <c r="BW319">
        <v>0</v>
      </c>
      <c r="BX319">
        <v>9.347304285714287</v>
      </c>
      <c r="BY319">
        <v>18.35316071428571</v>
      </c>
      <c r="BZ319">
        <v>257.5026071428571</v>
      </c>
      <c r="CA319">
        <v>238.5289642857143</v>
      </c>
      <c r="CB319">
        <v>0.6749443571428572</v>
      </c>
      <c r="CC319">
        <v>232.9118928571428</v>
      </c>
      <c r="CD319">
        <v>23.54891428571429</v>
      </c>
      <c r="CE319">
        <v>2.178805714285714</v>
      </c>
      <c r="CF319">
        <v>2.118098928571428</v>
      </c>
      <c r="CG319">
        <v>18.80731785714286</v>
      </c>
      <c r="CH319">
        <v>18.35593571428571</v>
      </c>
      <c r="CI319">
        <v>1999.912857142857</v>
      </c>
      <c r="CJ319">
        <v>0.979996892857143</v>
      </c>
      <c r="CK319">
        <v>0.02000283571428572</v>
      </c>
      <c r="CL319">
        <v>0</v>
      </c>
      <c r="CM319">
        <v>2.086125</v>
      </c>
      <c r="CN319">
        <v>0</v>
      </c>
      <c r="CO319">
        <v>3683.727857142858</v>
      </c>
      <c r="CP319">
        <v>17337.44642857143</v>
      </c>
      <c r="CQ319">
        <v>36.48635714285714</v>
      </c>
      <c r="CR319">
        <v>38.37925</v>
      </c>
      <c r="CS319">
        <v>37.18503571428572</v>
      </c>
      <c r="CT319">
        <v>36.66489285714285</v>
      </c>
      <c r="CU319">
        <v>36.83228571428572</v>
      </c>
      <c r="CV319">
        <v>1959.908928571429</v>
      </c>
      <c r="CW319">
        <v>40.00357142857143</v>
      </c>
      <c r="CX319">
        <v>0</v>
      </c>
      <c r="CY319">
        <v>1679513900.1</v>
      </c>
      <c r="CZ319">
        <v>0</v>
      </c>
      <c r="DA319">
        <v>0</v>
      </c>
      <c r="DB319" t="s">
        <v>356</v>
      </c>
      <c r="DC319">
        <v>1679454360.5</v>
      </c>
      <c r="DD319">
        <v>1679454360.5</v>
      </c>
      <c r="DE319">
        <v>0</v>
      </c>
      <c r="DF319">
        <v>-0.152</v>
      </c>
      <c r="DG319">
        <v>-0.046</v>
      </c>
      <c r="DH319">
        <v>3.296</v>
      </c>
      <c r="DI319">
        <v>0.35</v>
      </c>
      <c r="DJ319">
        <v>420</v>
      </c>
      <c r="DK319">
        <v>24</v>
      </c>
      <c r="DL319">
        <v>0.27</v>
      </c>
      <c r="DM319">
        <v>0.09</v>
      </c>
      <c r="DN319">
        <v>18.19430731707317</v>
      </c>
      <c r="DO319">
        <v>3.666367944250927</v>
      </c>
      <c r="DP319">
        <v>0.3626773156847754</v>
      </c>
      <c r="DQ319">
        <v>0</v>
      </c>
      <c r="DR319">
        <v>0.6751165365853659</v>
      </c>
      <c r="DS319">
        <v>0.00147342857142911</v>
      </c>
      <c r="DT319">
        <v>0.001383074519579587</v>
      </c>
      <c r="DU319">
        <v>1</v>
      </c>
      <c r="DV319">
        <v>1</v>
      </c>
      <c r="DW319">
        <v>2</v>
      </c>
      <c r="DX319" t="s">
        <v>357</v>
      </c>
      <c r="DY319">
        <v>2.98033</v>
      </c>
      <c r="DZ319">
        <v>2.7286</v>
      </c>
      <c r="EA319">
        <v>0.0515636</v>
      </c>
      <c r="EB319">
        <v>0.0485592</v>
      </c>
      <c r="EC319">
        <v>0.107394</v>
      </c>
      <c r="ED319">
        <v>0.106236</v>
      </c>
      <c r="EE319">
        <v>28500.3</v>
      </c>
      <c r="EF319">
        <v>28202.7</v>
      </c>
      <c r="EG319">
        <v>30576.6</v>
      </c>
      <c r="EH319">
        <v>29885.5</v>
      </c>
      <c r="EI319">
        <v>37641.3</v>
      </c>
      <c r="EJ319">
        <v>35151.9</v>
      </c>
      <c r="EK319">
        <v>46761.6</v>
      </c>
      <c r="EL319">
        <v>44438.3</v>
      </c>
      <c r="EM319">
        <v>1.88265</v>
      </c>
      <c r="EN319">
        <v>1.89875</v>
      </c>
      <c r="EO319">
        <v>0.114851</v>
      </c>
      <c r="EP319">
        <v>0</v>
      </c>
      <c r="EQ319">
        <v>25.619</v>
      </c>
      <c r="ER319">
        <v>999.9</v>
      </c>
      <c r="ES319">
        <v>49.6</v>
      </c>
      <c r="ET319">
        <v>30.3</v>
      </c>
      <c r="EU319">
        <v>23.9025</v>
      </c>
      <c r="EV319">
        <v>63.2109</v>
      </c>
      <c r="EW319">
        <v>22.4239</v>
      </c>
      <c r="EX319">
        <v>1</v>
      </c>
      <c r="EY319">
        <v>-0.0938084</v>
      </c>
      <c r="EZ319">
        <v>0.0692702</v>
      </c>
      <c r="FA319">
        <v>20.2058</v>
      </c>
      <c r="FB319">
        <v>5.23032</v>
      </c>
      <c r="FC319">
        <v>11.968</v>
      </c>
      <c r="FD319">
        <v>4.97015</v>
      </c>
      <c r="FE319">
        <v>3.2895</v>
      </c>
      <c r="FF319">
        <v>9999</v>
      </c>
      <c r="FG319">
        <v>9999</v>
      </c>
      <c r="FH319">
        <v>9999</v>
      </c>
      <c r="FI319">
        <v>999.9</v>
      </c>
      <c r="FJ319">
        <v>4.97293</v>
      </c>
      <c r="FK319">
        <v>1.87699</v>
      </c>
      <c r="FL319">
        <v>1.87515</v>
      </c>
      <c r="FM319">
        <v>1.87791</v>
      </c>
      <c r="FN319">
        <v>1.87468</v>
      </c>
      <c r="FO319">
        <v>1.87826</v>
      </c>
      <c r="FP319">
        <v>1.87533</v>
      </c>
      <c r="FQ319">
        <v>1.87651</v>
      </c>
      <c r="FR319">
        <v>0</v>
      </c>
      <c r="FS319">
        <v>0</v>
      </c>
      <c r="FT319">
        <v>0</v>
      </c>
      <c r="FU319">
        <v>0</v>
      </c>
      <c r="FV319" t="s">
        <v>358</v>
      </c>
      <c r="FW319" t="s">
        <v>359</v>
      </c>
      <c r="FX319" t="s">
        <v>360</v>
      </c>
      <c r="FY319" t="s">
        <v>360</v>
      </c>
      <c r="FZ319" t="s">
        <v>360</v>
      </c>
      <c r="GA319" t="s">
        <v>360</v>
      </c>
      <c r="GB319">
        <v>0</v>
      </c>
      <c r="GC319">
        <v>100</v>
      </c>
      <c r="GD319">
        <v>100</v>
      </c>
      <c r="GE319">
        <v>2.879</v>
      </c>
      <c r="GF319">
        <v>0.3632</v>
      </c>
      <c r="GG319">
        <v>1.972114183739502</v>
      </c>
      <c r="GH319">
        <v>0.004449671774874308</v>
      </c>
      <c r="GI319">
        <v>-1.829466635312074E-06</v>
      </c>
      <c r="GJ319">
        <v>4.661545964856727E-10</v>
      </c>
      <c r="GK319">
        <v>0.005649818396270764</v>
      </c>
      <c r="GL319">
        <v>0.003047750899037379</v>
      </c>
      <c r="GM319">
        <v>0.0005145890388989142</v>
      </c>
      <c r="GN319">
        <v>-5.930110997495773E-07</v>
      </c>
      <c r="GO319">
        <v>0</v>
      </c>
      <c r="GP319">
        <v>2134</v>
      </c>
      <c r="GQ319">
        <v>1</v>
      </c>
      <c r="GR319">
        <v>23</v>
      </c>
      <c r="GS319">
        <v>991.8</v>
      </c>
      <c r="GT319">
        <v>991.8</v>
      </c>
      <c r="GU319">
        <v>0.616455</v>
      </c>
      <c r="GV319">
        <v>2.57446</v>
      </c>
      <c r="GW319">
        <v>1.39893</v>
      </c>
      <c r="GX319">
        <v>2.3584</v>
      </c>
      <c r="GY319">
        <v>1.44897</v>
      </c>
      <c r="GZ319">
        <v>2.41333</v>
      </c>
      <c r="HA319">
        <v>36.4814</v>
      </c>
      <c r="HB319">
        <v>24.0612</v>
      </c>
      <c r="HC319">
        <v>18</v>
      </c>
      <c r="HD319">
        <v>489.6</v>
      </c>
      <c r="HE319">
        <v>471.066</v>
      </c>
      <c r="HF319">
        <v>24.7935</v>
      </c>
      <c r="HG319">
        <v>25.8883</v>
      </c>
      <c r="HH319">
        <v>30.0002</v>
      </c>
      <c r="HI319">
        <v>25.7469</v>
      </c>
      <c r="HJ319">
        <v>25.8272</v>
      </c>
      <c r="HK319">
        <v>12.2392</v>
      </c>
      <c r="HL319">
        <v>7.64156</v>
      </c>
      <c r="HM319">
        <v>100</v>
      </c>
      <c r="HN319">
        <v>24.7934</v>
      </c>
      <c r="HO319">
        <v>179.373</v>
      </c>
      <c r="HP319">
        <v>23.5703</v>
      </c>
      <c r="HQ319">
        <v>101.067</v>
      </c>
      <c r="HR319">
        <v>102.188</v>
      </c>
    </row>
    <row r="320" spans="1:226">
      <c r="A320">
        <v>304</v>
      </c>
      <c r="B320">
        <v>1679513874.5</v>
      </c>
      <c r="C320">
        <v>8618.400000095367</v>
      </c>
      <c r="D320" t="s">
        <v>968</v>
      </c>
      <c r="E320" t="s">
        <v>969</v>
      </c>
      <c r="F320">
        <v>5</v>
      </c>
      <c r="G320" t="s">
        <v>353</v>
      </c>
      <c r="H320" t="s">
        <v>747</v>
      </c>
      <c r="I320">
        <v>1679513867</v>
      </c>
      <c r="J320">
        <f>(K320)/1000</f>
        <v>0</v>
      </c>
      <c r="K320">
        <f>IF(BF320, AN320, AH320)</f>
        <v>0</v>
      </c>
      <c r="L320">
        <f>IF(BF320, AI320, AG320)</f>
        <v>0</v>
      </c>
      <c r="M320">
        <f>BH320 - IF(AU320&gt;1, L320*BB320*100.0/(AW320*BV320), 0)</f>
        <v>0</v>
      </c>
      <c r="N320">
        <f>((T320-J320/2)*M320-L320)/(T320+J320/2)</f>
        <v>0</v>
      </c>
      <c r="O320">
        <f>N320*(BO320+BP320)/1000.0</f>
        <v>0</v>
      </c>
      <c r="P320">
        <f>(BH320 - IF(AU320&gt;1, L320*BB320*100.0/(AW320*BV320), 0))*(BO320+BP320)/1000.0</f>
        <v>0</v>
      </c>
      <c r="Q320">
        <f>2.0/((1/S320-1/R320)+SIGN(S320)*SQRT((1/S320-1/R320)*(1/S320-1/R320) + 4*BC320/((BC320+1)*(BC320+1))*(2*1/S320*1/R320-1/R320*1/R320)))</f>
        <v>0</v>
      </c>
      <c r="R320">
        <f>IF(LEFT(BD320,1)&lt;&gt;"0",IF(LEFT(BD320,1)="1",3.0,BE320),$D$5+$E$5*(BV320*BO320/($K$5*1000))+$F$5*(BV320*BO320/($K$5*1000))*MAX(MIN(BB320,$J$5),$I$5)*MAX(MIN(BB320,$J$5),$I$5)+$G$5*MAX(MIN(BB320,$J$5),$I$5)*(BV320*BO320/($K$5*1000))+$H$5*(BV320*BO320/($K$5*1000))*(BV320*BO320/($K$5*1000)))</f>
        <v>0</v>
      </c>
      <c r="S320">
        <f>J320*(1000-(1000*0.61365*exp(17.502*W320/(240.97+W320))/(BO320+BP320)+BJ320)/2)/(1000*0.61365*exp(17.502*W320/(240.97+W320))/(BO320+BP320)-BJ320)</f>
        <v>0</v>
      </c>
      <c r="T320">
        <f>1/((BC320+1)/(Q320/1.6)+1/(R320/1.37)) + BC320/((BC320+1)/(Q320/1.6) + BC320/(R320/1.37))</f>
        <v>0</v>
      </c>
      <c r="U320">
        <f>(AX320*BA320)</f>
        <v>0</v>
      </c>
      <c r="V320">
        <f>(BQ320+(U320+2*0.95*5.67E-8*(((BQ320+$B$7)+273)^4-(BQ320+273)^4)-44100*J320)/(1.84*29.3*R320+8*0.95*5.67E-8*(BQ320+273)^3))</f>
        <v>0</v>
      </c>
      <c r="W320">
        <f>($C$7*BR320+$D$7*BS320+$E$7*V320)</f>
        <v>0</v>
      </c>
      <c r="X320">
        <f>0.61365*exp(17.502*W320/(240.97+W320))</f>
        <v>0</v>
      </c>
      <c r="Y320">
        <f>(Z320/AA320*100)</f>
        <v>0</v>
      </c>
      <c r="Z320">
        <f>BJ320*(BO320+BP320)/1000</f>
        <v>0</v>
      </c>
      <c r="AA320">
        <f>0.61365*exp(17.502*BQ320/(240.97+BQ320))</f>
        <v>0</v>
      </c>
      <c r="AB320">
        <f>(X320-BJ320*(BO320+BP320)/1000)</f>
        <v>0</v>
      </c>
      <c r="AC320">
        <f>(-J320*44100)</f>
        <v>0</v>
      </c>
      <c r="AD320">
        <f>2*29.3*R320*0.92*(BQ320-W320)</f>
        <v>0</v>
      </c>
      <c r="AE320">
        <f>2*0.95*5.67E-8*(((BQ320+$B$7)+273)^4-(W320+273)^4)</f>
        <v>0</v>
      </c>
      <c r="AF320">
        <f>U320+AE320+AC320+AD320</f>
        <v>0</v>
      </c>
      <c r="AG320">
        <f>BN320*AU320*(BI320-BH320*(1000-AU320*BK320)/(1000-AU320*BJ320))/(100*BB320)</f>
        <v>0</v>
      </c>
      <c r="AH320">
        <f>1000*BN320*AU320*(BJ320-BK320)/(100*BB320*(1000-AU320*BJ320))</f>
        <v>0</v>
      </c>
      <c r="AI320">
        <f>(AJ320 - AK320 - BO320*1E3/(8.314*(BQ320+273.15)) * AM320/BN320 * AL320) * BN320/(100*BB320) * (1000 - BK320)/1000</f>
        <v>0</v>
      </c>
      <c r="AJ320">
        <v>205.041694567584</v>
      </c>
      <c r="AK320">
        <v>216.6055272727272</v>
      </c>
      <c r="AL320">
        <v>-3.333750101958844</v>
      </c>
      <c r="AM320">
        <v>63.74903472312772</v>
      </c>
      <c r="AN320">
        <f>(AP320 - AO320 + BO320*1E3/(8.314*(BQ320+273.15)) * AR320/BN320 * AQ320) * BN320/(100*BB320) * 1000/(1000 - AP320)</f>
        <v>0</v>
      </c>
      <c r="AO320">
        <v>23.54347310988122</v>
      </c>
      <c r="AP320">
        <v>24.21634181818181</v>
      </c>
      <c r="AQ320">
        <v>-3.709515686552791E-06</v>
      </c>
      <c r="AR320">
        <v>101.983239414424</v>
      </c>
      <c r="AS320">
        <v>2</v>
      </c>
      <c r="AT320">
        <v>0</v>
      </c>
      <c r="AU320">
        <f>IF(AS320*$H$13&gt;=AW320,1.0,(AW320/(AW320-AS320*$H$13)))</f>
        <v>0</v>
      </c>
      <c r="AV320">
        <f>(AU320-1)*100</f>
        <v>0</v>
      </c>
      <c r="AW320">
        <f>MAX(0,($B$13+$C$13*BV320)/(1+$D$13*BV320)*BO320/(BQ320+273)*$E$13)</f>
        <v>0</v>
      </c>
      <c r="AX320">
        <f>$B$11*BW320+$C$11*BX320+$F$11*CI320*(1-CL320)</f>
        <v>0</v>
      </c>
      <c r="AY320">
        <f>AX320*AZ320</f>
        <v>0</v>
      </c>
      <c r="AZ320">
        <f>($B$11*$D$9+$C$11*$D$9+$F$11*((CV320+CN320)/MAX(CV320+CN320+CW320, 0.1)*$I$9+CW320/MAX(CV320+CN320+CW320, 0.1)*$J$9))/($B$11+$C$11+$F$11)</f>
        <v>0</v>
      </c>
      <c r="BA320">
        <f>($B$11*$K$9+$C$11*$K$9+$F$11*((CV320+CN320)/MAX(CV320+CN320+CW320, 0.1)*$P$9+CW320/MAX(CV320+CN320+CW320, 0.1)*$Q$9))/($B$11+$C$11+$F$11)</f>
        <v>0</v>
      </c>
      <c r="BB320">
        <v>1.91</v>
      </c>
      <c r="BC320">
        <v>0.5</v>
      </c>
      <c r="BD320" t="s">
        <v>355</v>
      </c>
      <c r="BE320">
        <v>2</v>
      </c>
      <c r="BF320" t="b">
        <v>1</v>
      </c>
      <c r="BG320">
        <v>1679513867</v>
      </c>
      <c r="BH320">
        <v>234.0944814814815</v>
      </c>
      <c r="BI320">
        <v>215.4264074074074</v>
      </c>
      <c r="BJ320">
        <v>24.22121111111111</v>
      </c>
      <c r="BK320">
        <v>23.54588888888889</v>
      </c>
      <c r="BL320">
        <v>231.186037037037</v>
      </c>
      <c r="BM320">
        <v>23.8579962962963</v>
      </c>
      <c r="BN320">
        <v>500.0404444444445</v>
      </c>
      <c r="BO320">
        <v>89.94507777777777</v>
      </c>
      <c r="BP320">
        <v>0.1000012740740741</v>
      </c>
      <c r="BQ320">
        <v>26.53891851851852</v>
      </c>
      <c r="BR320">
        <v>27.49894444444444</v>
      </c>
      <c r="BS320">
        <v>999.9000000000001</v>
      </c>
      <c r="BT320">
        <v>0</v>
      </c>
      <c r="BU320">
        <v>0</v>
      </c>
      <c r="BV320">
        <v>10004.83592592593</v>
      </c>
      <c r="BW320">
        <v>0</v>
      </c>
      <c r="BX320">
        <v>9.352914444444446</v>
      </c>
      <c r="BY320">
        <v>18.66813333333333</v>
      </c>
      <c r="BZ320">
        <v>239.9052962962963</v>
      </c>
      <c r="CA320">
        <v>220.6211481481481</v>
      </c>
      <c r="CB320">
        <v>0.6753065925925924</v>
      </c>
      <c r="CC320">
        <v>215.4264074074074</v>
      </c>
      <c r="CD320">
        <v>23.54588888888889</v>
      </c>
      <c r="CE320">
        <v>2.178578888888889</v>
      </c>
      <c r="CF320">
        <v>2.117838518518518</v>
      </c>
      <c r="CG320">
        <v>18.80565555555556</v>
      </c>
      <c r="CH320">
        <v>18.35398518518519</v>
      </c>
      <c r="CI320">
        <v>1999.953333333334</v>
      </c>
      <c r="CJ320">
        <v>0.9799970000000001</v>
      </c>
      <c r="CK320">
        <v>0.0200027</v>
      </c>
      <c r="CL320">
        <v>0</v>
      </c>
      <c r="CM320">
        <v>2.103822222222222</v>
      </c>
      <c r="CN320">
        <v>0</v>
      </c>
      <c r="CO320">
        <v>3685.858518518519</v>
      </c>
      <c r="CP320">
        <v>17337.79259259259</v>
      </c>
      <c r="CQ320">
        <v>36.62240740740741</v>
      </c>
      <c r="CR320">
        <v>38.53688888888889</v>
      </c>
      <c r="CS320">
        <v>37.31222222222222</v>
      </c>
      <c r="CT320">
        <v>36.82848148148148</v>
      </c>
      <c r="CU320">
        <v>36.95566666666667</v>
      </c>
      <c r="CV320">
        <v>1959.948518518519</v>
      </c>
      <c r="CW320">
        <v>40.00444444444444</v>
      </c>
      <c r="CX320">
        <v>0</v>
      </c>
      <c r="CY320">
        <v>1679513904.9</v>
      </c>
      <c r="CZ320">
        <v>0</v>
      </c>
      <c r="DA320">
        <v>0</v>
      </c>
      <c r="DB320" t="s">
        <v>356</v>
      </c>
      <c r="DC320">
        <v>1679454360.5</v>
      </c>
      <c r="DD320">
        <v>1679454360.5</v>
      </c>
      <c r="DE320">
        <v>0</v>
      </c>
      <c r="DF320">
        <v>-0.152</v>
      </c>
      <c r="DG320">
        <v>-0.046</v>
      </c>
      <c r="DH320">
        <v>3.296</v>
      </c>
      <c r="DI320">
        <v>0.35</v>
      </c>
      <c r="DJ320">
        <v>420</v>
      </c>
      <c r="DK320">
        <v>24</v>
      </c>
      <c r="DL320">
        <v>0.27</v>
      </c>
      <c r="DM320">
        <v>0.09</v>
      </c>
      <c r="DN320">
        <v>18.4261</v>
      </c>
      <c r="DO320">
        <v>3.70118048780492</v>
      </c>
      <c r="DP320">
        <v>0.3660742967372982</v>
      </c>
      <c r="DQ320">
        <v>0</v>
      </c>
      <c r="DR320">
        <v>0.6747975609756098</v>
      </c>
      <c r="DS320">
        <v>0.005175365853658721</v>
      </c>
      <c r="DT320">
        <v>0.001166979633838642</v>
      </c>
      <c r="DU320">
        <v>1</v>
      </c>
      <c r="DV320">
        <v>1</v>
      </c>
      <c r="DW320">
        <v>2</v>
      </c>
      <c r="DX320" t="s">
        <v>357</v>
      </c>
      <c r="DY320">
        <v>2.98035</v>
      </c>
      <c r="DZ320">
        <v>2.72831</v>
      </c>
      <c r="EA320">
        <v>0.0483057</v>
      </c>
      <c r="EB320">
        <v>0.0451535</v>
      </c>
      <c r="EC320">
        <v>0.10738</v>
      </c>
      <c r="ED320">
        <v>0.106221</v>
      </c>
      <c r="EE320">
        <v>28598.2</v>
      </c>
      <c r="EF320">
        <v>28303.9</v>
      </c>
      <c r="EG320">
        <v>30576.6</v>
      </c>
      <c r="EH320">
        <v>29885.7</v>
      </c>
      <c r="EI320">
        <v>37641.6</v>
      </c>
      <c r="EJ320">
        <v>35152.4</v>
      </c>
      <c r="EK320">
        <v>46761.6</v>
      </c>
      <c r="EL320">
        <v>44438.5</v>
      </c>
      <c r="EM320">
        <v>1.8826</v>
      </c>
      <c r="EN320">
        <v>1.89887</v>
      </c>
      <c r="EO320">
        <v>0.114422</v>
      </c>
      <c r="EP320">
        <v>0</v>
      </c>
      <c r="EQ320">
        <v>25.616</v>
      </c>
      <c r="ER320">
        <v>999.9</v>
      </c>
      <c r="ES320">
        <v>49.6</v>
      </c>
      <c r="ET320">
        <v>30.3</v>
      </c>
      <c r="EU320">
        <v>23.9033</v>
      </c>
      <c r="EV320">
        <v>63.2809</v>
      </c>
      <c r="EW320">
        <v>22.6803</v>
      </c>
      <c r="EX320">
        <v>1</v>
      </c>
      <c r="EY320">
        <v>-0.0942149</v>
      </c>
      <c r="EZ320">
        <v>0.06315900000000001</v>
      </c>
      <c r="FA320">
        <v>20.2057</v>
      </c>
      <c r="FB320">
        <v>5.23092</v>
      </c>
      <c r="FC320">
        <v>11.968</v>
      </c>
      <c r="FD320">
        <v>4.97055</v>
      </c>
      <c r="FE320">
        <v>3.2895</v>
      </c>
      <c r="FF320">
        <v>9999</v>
      </c>
      <c r="FG320">
        <v>9999</v>
      </c>
      <c r="FH320">
        <v>9999</v>
      </c>
      <c r="FI320">
        <v>999.9</v>
      </c>
      <c r="FJ320">
        <v>4.97293</v>
      </c>
      <c r="FK320">
        <v>1.87698</v>
      </c>
      <c r="FL320">
        <v>1.87514</v>
      </c>
      <c r="FM320">
        <v>1.87792</v>
      </c>
      <c r="FN320">
        <v>1.87468</v>
      </c>
      <c r="FO320">
        <v>1.87825</v>
      </c>
      <c r="FP320">
        <v>1.87531</v>
      </c>
      <c r="FQ320">
        <v>1.87649</v>
      </c>
      <c r="FR320">
        <v>0</v>
      </c>
      <c r="FS320">
        <v>0</v>
      </c>
      <c r="FT320">
        <v>0</v>
      </c>
      <c r="FU320">
        <v>0</v>
      </c>
      <c r="FV320" t="s">
        <v>358</v>
      </c>
      <c r="FW320" t="s">
        <v>359</v>
      </c>
      <c r="FX320" t="s">
        <v>360</v>
      </c>
      <c r="FY320" t="s">
        <v>360</v>
      </c>
      <c r="FZ320" t="s">
        <v>360</v>
      </c>
      <c r="GA320" t="s">
        <v>360</v>
      </c>
      <c r="GB320">
        <v>0</v>
      </c>
      <c r="GC320">
        <v>100</v>
      </c>
      <c r="GD320">
        <v>100</v>
      </c>
      <c r="GE320">
        <v>2.819</v>
      </c>
      <c r="GF320">
        <v>0.3631</v>
      </c>
      <c r="GG320">
        <v>1.972114183739502</v>
      </c>
      <c r="GH320">
        <v>0.004449671774874308</v>
      </c>
      <c r="GI320">
        <v>-1.829466635312074E-06</v>
      </c>
      <c r="GJ320">
        <v>4.661545964856727E-10</v>
      </c>
      <c r="GK320">
        <v>0.005649818396270764</v>
      </c>
      <c r="GL320">
        <v>0.003047750899037379</v>
      </c>
      <c r="GM320">
        <v>0.0005145890388989142</v>
      </c>
      <c r="GN320">
        <v>-5.930110997495773E-07</v>
      </c>
      <c r="GO320">
        <v>0</v>
      </c>
      <c r="GP320">
        <v>2134</v>
      </c>
      <c r="GQ320">
        <v>1</v>
      </c>
      <c r="GR320">
        <v>23</v>
      </c>
      <c r="GS320">
        <v>991.9</v>
      </c>
      <c r="GT320">
        <v>991.9</v>
      </c>
      <c r="GU320">
        <v>0.574951</v>
      </c>
      <c r="GV320">
        <v>2.56226</v>
      </c>
      <c r="GW320">
        <v>1.39893</v>
      </c>
      <c r="GX320">
        <v>2.3584</v>
      </c>
      <c r="GY320">
        <v>1.44897</v>
      </c>
      <c r="GZ320">
        <v>2.47925</v>
      </c>
      <c r="HA320">
        <v>36.5051</v>
      </c>
      <c r="HB320">
        <v>24.07</v>
      </c>
      <c r="HC320">
        <v>18</v>
      </c>
      <c r="HD320">
        <v>489.566</v>
      </c>
      <c r="HE320">
        <v>471.137</v>
      </c>
      <c r="HF320">
        <v>24.7935</v>
      </c>
      <c r="HG320">
        <v>25.8883</v>
      </c>
      <c r="HH320">
        <v>30</v>
      </c>
      <c r="HI320">
        <v>25.746</v>
      </c>
      <c r="HJ320">
        <v>25.826</v>
      </c>
      <c r="HK320">
        <v>11.48</v>
      </c>
      <c r="HL320">
        <v>7.64156</v>
      </c>
      <c r="HM320">
        <v>100</v>
      </c>
      <c r="HN320">
        <v>24.7941</v>
      </c>
      <c r="HO320">
        <v>165.989</v>
      </c>
      <c r="HP320">
        <v>23.5703</v>
      </c>
      <c r="HQ320">
        <v>101.067</v>
      </c>
      <c r="HR320">
        <v>102.188</v>
      </c>
    </row>
    <row r="321" spans="1:226">
      <c r="A321">
        <v>305</v>
      </c>
      <c r="B321">
        <v>1679513879.5</v>
      </c>
      <c r="C321">
        <v>8623.400000095367</v>
      </c>
      <c r="D321" t="s">
        <v>970</v>
      </c>
      <c r="E321" t="s">
        <v>971</v>
      </c>
      <c r="F321">
        <v>5</v>
      </c>
      <c r="G321" t="s">
        <v>353</v>
      </c>
      <c r="H321" t="s">
        <v>747</v>
      </c>
      <c r="I321">
        <v>1679513871.714286</v>
      </c>
      <c r="J321">
        <f>(K321)/1000</f>
        <v>0</v>
      </c>
      <c r="K321">
        <f>IF(BF321, AN321, AH321)</f>
        <v>0</v>
      </c>
      <c r="L321">
        <f>IF(BF321, AI321, AG321)</f>
        <v>0</v>
      </c>
      <c r="M321">
        <f>BH321 - IF(AU321&gt;1, L321*BB321*100.0/(AW321*BV321), 0)</f>
        <v>0</v>
      </c>
      <c r="N321">
        <f>((T321-J321/2)*M321-L321)/(T321+J321/2)</f>
        <v>0</v>
      </c>
      <c r="O321">
        <f>N321*(BO321+BP321)/1000.0</f>
        <v>0</v>
      </c>
      <c r="P321">
        <f>(BH321 - IF(AU321&gt;1, L321*BB321*100.0/(AW321*BV321), 0))*(BO321+BP321)/1000.0</f>
        <v>0</v>
      </c>
      <c r="Q321">
        <f>2.0/((1/S321-1/R321)+SIGN(S321)*SQRT((1/S321-1/R321)*(1/S321-1/R321) + 4*BC321/((BC321+1)*(BC321+1))*(2*1/S321*1/R321-1/R321*1/R321)))</f>
        <v>0</v>
      </c>
      <c r="R321">
        <f>IF(LEFT(BD321,1)&lt;&gt;"0",IF(LEFT(BD321,1)="1",3.0,BE321),$D$5+$E$5*(BV321*BO321/($K$5*1000))+$F$5*(BV321*BO321/($K$5*1000))*MAX(MIN(BB321,$J$5),$I$5)*MAX(MIN(BB321,$J$5),$I$5)+$G$5*MAX(MIN(BB321,$J$5),$I$5)*(BV321*BO321/($K$5*1000))+$H$5*(BV321*BO321/($K$5*1000))*(BV321*BO321/($K$5*1000)))</f>
        <v>0</v>
      </c>
      <c r="S321">
        <f>J321*(1000-(1000*0.61365*exp(17.502*W321/(240.97+W321))/(BO321+BP321)+BJ321)/2)/(1000*0.61365*exp(17.502*W321/(240.97+W321))/(BO321+BP321)-BJ321)</f>
        <v>0</v>
      </c>
      <c r="T321">
        <f>1/((BC321+1)/(Q321/1.6)+1/(R321/1.37)) + BC321/((BC321+1)/(Q321/1.6) + BC321/(R321/1.37))</f>
        <v>0</v>
      </c>
      <c r="U321">
        <f>(AX321*BA321)</f>
        <v>0</v>
      </c>
      <c r="V321">
        <f>(BQ321+(U321+2*0.95*5.67E-8*(((BQ321+$B$7)+273)^4-(BQ321+273)^4)-44100*J321)/(1.84*29.3*R321+8*0.95*5.67E-8*(BQ321+273)^3))</f>
        <v>0</v>
      </c>
      <c r="W321">
        <f>($C$7*BR321+$D$7*BS321+$E$7*V321)</f>
        <v>0</v>
      </c>
      <c r="X321">
        <f>0.61365*exp(17.502*W321/(240.97+W321))</f>
        <v>0</v>
      </c>
      <c r="Y321">
        <f>(Z321/AA321*100)</f>
        <v>0</v>
      </c>
      <c r="Z321">
        <f>BJ321*(BO321+BP321)/1000</f>
        <v>0</v>
      </c>
      <c r="AA321">
        <f>0.61365*exp(17.502*BQ321/(240.97+BQ321))</f>
        <v>0</v>
      </c>
      <c r="AB321">
        <f>(X321-BJ321*(BO321+BP321)/1000)</f>
        <v>0</v>
      </c>
      <c r="AC321">
        <f>(-J321*44100)</f>
        <v>0</v>
      </c>
      <c r="AD321">
        <f>2*29.3*R321*0.92*(BQ321-W321)</f>
        <v>0</v>
      </c>
      <c r="AE321">
        <f>2*0.95*5.67E-8*(((BQ321+$B$7)+273)^4-(W321+273)^4)</f>
        <v>0</v>
      </c>
      <c r="AF321">
        <f>U321+AE321+AC321+AD321</f>
        <v>0</v>
      </c>
      <c r="AG321">
        <f>BN321*AU321*(BI321-BH321*(1000-AU321*BK321)/(1000-AU321*BJ321))/(100*BB321)</f>
        <v>0</v>
      </c>
      <c r="AH321">
        <f>1000*BN321*AU321*(BJ321-BK321)/(100*BB321*(1000-AU321*BJ321))</f>
        <v>0</v>
      </c>
      <c r="AI321">
        <f>(AJ321 - AK321 - BO321*1E3/(8.314*(BQ321+273.15)) * AM321/BN321 * AL321) * BN321/(100*BB321) * (1000 - BK321)/1000</f>
        <v>0</v>
      </c>
      <c r="AJ321">
        <v>188.1797777056398</v>
      </c>
      <c r="AK321">
        <v>200.0298666666666</v>
      </c>
      <c r="AL321">
        <v>-3.318169291994097</v>
      </c>
      <c r="AM321">
        <v>63.74903472312772</v>
      </c>
      <c r="AN321">
        <f>(AP321 - AO321 + BO321*1E3/(8.314*(BQ321+273.15)) * AR321/BN321 * AQ321) * BN321/(100*BB321) * 1000/(1000 - AP321)</f>
        <v>0</v>
      </c>
      <c r="AO321">
        <v>23.53930073174305</v>
      </c>
      <c r="AP321">
        <v>24.21803636363636</v>
      </c>
      <c r="AQ321">
        <v>1.630027197332486E-06</v>
      </c>
      <c r="AR321">
        <v>101.983239414424</v>
      </c>
      <c r="AS321">
        <v>2</v>
      </c>
      <c r="AT321">
        <v>0</v>
      </c>
      <c r="AU321">
        <f>IF(AS321*$H$13&gt;=AW321,1.0,(AW321/(AW321-AS321*$H$13)))</f>
        <v>0</v>
      </c>
      <c r="AV321">
        <f>(AU321-1)*100</f>
        <v>0</v>
      </c>
      <c r="AW321">
        <f>MAX(0,($B$13+$C$13*BV321)/(1+$D$13*BV321)*BO321/(BQ321+273)*$E$13)</f>
        <v>0</v>
      </c>
      <c r="AX321">
        <f>$B$11*BW321+$C$11*BX321+$F$11*CI321*(1-CL321)</f>
        <v>0</v>
      </c>
      <c r="AY321">
        <f>AX321*AZ321</f>
        <v>0</v>
      </c>
      <c r="AZ321">
        <f>($B$11*$D$9+$C$11*$D$9+$F$11*((CV321+CN321)/MAX(CV321+CN321+CW321, 0.1)*$I$9+CW321/MAX(CV321+CN321+CW321, 0.1)*$J$9))/($B$11+$C$11+$F$11)</f>
        <v>0</v>
      </c>
      <c r="BA321">
        <f>($B$11*$K$9+$C$11*$K$9+$F$11*((CV321+CN321)/MAX(CV321+CN321+CW321, 0.1)*$P$9+CW321/MAX(CV321+CN321+CW321, 0.1)*$Q$9))/($B$11+$C$11+$F$11)</f>
        <v>0</v>
      </c>
      <c r="BB321">
        <v>1.91</v>
      </c>
      <c r="BC321">
        <v>0.5</v>
      </c>
      <c r="BD321" t="s">
        <v>355</v>
      </c>
      <c r="BE321">
        <v>2</v>
      </c>
      <c r="BF321" t="b">
        <v>1</v>
      </c>
      <c r="BG321">
        <v>1679513871.714286</v>
      </c>
      <c r="BH321">
        <v>218.80175</v>
      </c>
      <c r="BI321">
        <v>199.8596428571429</v>
      </c>
      <c r="BJ321">
        <v>24.21945714285714</v>
      </c>
      <c r="BK321">
        <v>23.54313928571429</v>
      </c>
      <c r="BL321">
        <v>215.9496785714285</v>
      </c>
      <c r="BM321">
        <v>23.85629285714285</v>
      </c>
      <c r="BN321">
        <v>500.0335714285714</v>
      </c>
      <c r="BO321">
        <v>89.94433214285714</v>
      </c>
      <c r="BP321">
        <v>0.09995213571428574</v>
      </c>
      <c r="BQ321">
        <v>26.53964285714286</v>
      </c>
      <c r="BR321">
        <v>27.49314999999999</v>
      </c>
      <c r="BS321">
        <v>999.9000000000002</v>
      </c>
      <c r="BT321">
        <v>0</v>
      </c>
      <c r="BU321">
        <v>0</v>
      </c>
      <c r="BV321">
        <v>10003.39</v>
      </c>
      <c r="BW321">
        <v>0</v>
      </c>
      <c r="BX321">
        <v>9.353756785714285</v>
      </c>
      <c r="BY321">
        <v>18.94214642857143</v>
      </c>
      <c r="BZ321">
        <v>224.2325714285714</v>
      </c>
      <c r="CA321">
        <v>204.6783928571429</v>
      </c>
      <c r="CB321">
        <v>0.6763159642857143</v>
      </c>
      <c r="CC321">
        <v>199.8596428571429</v>
      </c>
      <c r="CD321">
        <v>23.54313928571429</v>
      </c>
      <c r="CE321">
        <v>2.178403214285714</v>
      </c>
      <c r="CF321">
        <v>2.1175725</v>
      </c>
      <c r="CG321">
        <v>18.80437142857143</v>
      </c>
      <c r="CH321">
        <v>18.35198928571429</v>
      </c>
      <c r="CI321">
        <v>1999.97</v>
      </c>
      <c r="CJ321">
        <v>0.9799982857142858</v>
      </c>
      <c r="CK321">
        <v>0.02000137142857143</v>
      </c>
      <c r="CL321">
        <v>0</v>
      </c>
      <c r="CM321">
        <v>2.086007142857143</v>
      </c>
      <c r="CN321">
        <v>0</v>
      </c>
      <c r="CO321">
        <v>3688.005714285714</v>
      </c>
      <c r="CP321">
        <v>17337.94642857142</v>
      </c>
      <c r="CQ321">
        <v>36.71621428571429</v>
      </c>
      <c r="CR321">
        <v>38.67164285714286</v>
      </c>
      <c r="CS321">
        <v>37.41935714285714</v>
      </c>
      <c r="CT321">
        <v>36.96621428571429</v>
      </c>
      <c r="CU321">
        <v>37.06442857142856</v>
      </c>
      <c r="CV321">
        <v>1959.968214285714</v>
      </c>
      <c r="CW321">
        <v>40.00142857142857</v>
      </c>
      <c r="CX321">
        <v>0</v>
      </c>
      <c r="CY321">
        <v>1679513909.7</v>
      </c>
      <c r="CZ321">
        <v>0</v>
      </c>
      <c r="DA321">
        <v>0</v>
      </c>
      <c r="DB321" t="s">
        <v>356</v>
      </c>
      <c r="DC321">
        <v>1679454360.5</v>
      </c>
      <c r="DD321">
        <v>1679454360.5</v>
      </c>
      <c r="DE321">
        <v>0</v>
      </c>
      <c r="DF321">
        <v>-0.152</v>
      </c>
      <c r="DG321">
        <v>-0.046</v>
      </c>
      <c r="DH321">
        <v>3.296</v>
      </c>
      <c r="DI321">
        <v>0.35</v>
      </c>
      <c r="DJ321">
        <v>420</v>
      </c>
      <c r="DK321">
        <v>24</v>
      </c>
      <c r="DL321">
        <v>0.27</v>
      </c>
      <c r="DM321">
        <v>0.09</v>
      </c>
      <c r="DN321">
        <v>18.76096</v>
      </c>
      <c r="DO321">
        <v>3.437016135084441</v>
      </c>
      <c r="DP321">
        <v>0.3326170777335403</v>
      </c>
      <c r="DQ321">
        <v>0</v>
      </c>
      <c r="DR321">
        <v>0.675806225</v>
      </c>
      <c r="DS321">
        <v>0.009482195121949573</v>
      </c>
      <c r="DT321">
        <v>0.001653559728094208</v>
      </c>
      <c r="DU321">
        <v>1</v>
      </c>
      <c r="DV321">
        <v>1</v>
      </c>
      <c r="DW321">
        <v>2</v>
      </c>
      <c r="DX321" t="s">
        <v>357</v>
      </c>
      <c r="DY321">
        <v>2.98038</v>
      </c>
      <c r="DZ321">
        <v>2.7284</v>
      </c>
      <c r="EA321">
        <v>0.0449858</v>
      </c>
      <c r="EB321">
        <v>0.0416395</v>
      </c>
      <c r="EC321">
        <v>0.10738</v>
      </c>
      <c r="ED321">
        <v>0.10621</v>
      </c>
      <c r="EE321">
        <v>28697.2</v>
      </c>
      <c r="EF321">
        <v>28407.7</v>
      </c>
      <c r="EG321">
        <v>30575.7</v>
      </c>
      <c r="EH321">
        <v>29885.3</v>
      </c>
      <c r="EI321">
        <v>37640.5</v>
      </c>
      <c r="EJ321">
        <v>35152.2</v>
      </c>
      <c r="EK321">
        <v>46760.5</v>
      </c>
      <c r="EL321">
        <v>44438</v>
      </c>
      <c r="EM321">
        <v>1.88258</v>
      </c>
      <c r="EN321">
        <v>1.89895</v>
      </c>
      <c r="EO321">
        <v>0.114217</v>
      </c>
      <c r="EP321">
        <v>0</v>
      </c>
      <c r="EQ321">
        <v>25.6132</v>
      </c>
      <c r="ER321">
        <v>999.9</v>
      </c>
      <c r="ES321">
        <v>49.6</v>
      </c>
      <c r="ET321">
        <v>30.2</v>
      </c>
      <c r="EU321">
        <v>23.765</v>
      </c>
      <c r="EV321">
        <v>63.2009</v>
      </c>
      <c r="EW321">
        <v>22.2476</v>
      </c>
      <c r="EX321">
        <v>1</v>
      </c>
      <c r="EY321">
        <v>-0.09428350000000001</v>
      </c>
      <c r="EZ321">
        <v>0.0440251</v>
      </c>
      <c r="FA321">
        <v>20.206</v>
      </c>
      <c r="FB321">
        <v>5.23047</v>
      </c>
      <c r="FC321">
        <v>11.968</v>
      </c>
      <c r="FD321">
        <v>4.9707</v>
      </c>
      <c r="FE321">
        <v>3.28958</v>
      </c>
      <c r="FF321">
        <v>9999</v>
      </c>
      <c r="FG321">
        <v>9999</v>
      </c>
      <c r="FH321">
        <v>9999</v>
      </c>
      <c r="FI321">
        <v>999.9</v>
      </c>
      <c r="FJ321">
        <v>4.97293</v>
      </c>
      <c r="FK321">
        <v>1.87699</v>
      </c>
      <c r="FL321">
        <v>1.87515</v>
      </c>
      <c r="FM321">
        <v>1.87794</v>
      </c>
      <c r="FN321">
        <v>1.87469</v>
      </c>
      <c r="FO321">
        <v>1.87827</v>
      </c>
      <c r="FP321">
        <v>1.87532</v>
      </c>
      <c r="FQ321">
        <v>1.87653</v>
      </c>
      <c r="FR321">
        <v>0</v>
      </c>
      <c r="FS321">
        <v>0</v>
      </c>
      <c r="FT321">
        <v>0</v>
      </c>
      <c r="FU321">
        <v>0</v>
      </c>
      <c r="FV321" t="s">
        <v>358</v>
      </c>
      <c r="FW321" t="s">
        <v>359</v>
      </c>
      <c r="FX321" t="s">
        <v>360</v>
      </c>
      <c r="FY321" t="s">
        <v>360</v>
      </c>
      <c r="FZ321" t="s">
        <v>360</v>
      </c>
      <c r="GA321" t="s">
        <v>360</v>
      </c>
      <c r="GB321">
        <v>0</v>
      </c>
      <c r="GC321">
        <v>100</v>
      </c>
      <c r="GD321">
        <v>100</v>
      </c>
      <c r="GE321">
        <v>2.757</v>
      </c>
      <c r="GF321">
        <v>0.3631</v>
      </c>
      <c r="GG321">
        <v>1.972114183739502</v>
      </c>
      <c r="GH321">
        <v>0.004449671774874308</v>
      </c>
      <c r="GI321">
        <v>-1.829466635312074E-06</v>
      </c>
      <c r="GJ321">
        <v>4.661545964856727E-10</v>
      </c>
      <c r="GK321">
        <v>0.005649818396270764</v>
      </c>
      <c r="GL321">
        <v>0.003047750899037379</v>
      </c>
      <c r="GM321">
        <v>0.0005145890388989142</v>
      </c>
      <c r="GN321">
        <v>-5.930110997495773E-07</v>
      </c>
      <c r="GO321">
        <v>0</v>
      </c>
      <c r="GP321">
        <v>2134</v>
      </c>
      <c r="GQ321">
        <v>1</v>
      </c>
      <c r="GR321">
        <v>23</v>
      </c>
      <c r="GS321">
        <v>992</v>
      </c>
      <c r="GT321">
        <v>992</v>
      </c>
      <c r="GU321">
        <v>0.5371089999999999</v>
      </c>
      <c r="GV321">
        <v>2.57202</v>
      </c>
      <c r="GW321">
        <v>1.39893</v>
      </c>
      <c r="GX321">
        <v>2.3584</v>
      </c>
      <c r="GY321">
        <v>1.44897</v>
      </c>
      <c r="GZ321">
        <v>2.44873</v>
      </c>
      <c r="HA321">
        <v>36.4814</v>
      </c>
      <c r="HB321">
        <v>24.0612</v>
      </c>
      <c r="HC321">
        <v>18</v>
      </c>
      <c r="HD321">
        <v>489.544</v>
      </c>
      <c r="HE321">
        <v>471.177</v>
      </c>
      <c r="HF321">
        <v>24.7939</v>
      </c>
      <c r="HG321">
        <v>25.8875</v>
      </c>
      <c r="HH321">
        <v>30.0001</v>
      </c>
      <c r="HI321">
        <v>25.7447</v>
      </c>
      <c r="HJ321">
        <v>25.825</v>
      </c>
      <c r="HK321">
        <v>10.6566</v>
      </c>
      <c r="HL321">
        <v>7.64156</v>
      </c>
      <c r="HM321">
        <v>100</v>
      </c>
      <c r="HN321">
        <v>24.803</v>
      </c>
      <c r="HO321">
        <v>145.938</v>
      </c>
      <c r="HP321">
        <v>23.5703</v>
      </c>
      <c r="HQ321">
        <v>101.064</v>
      </c>
      <c r="HR321">
        <v>102.187</v>
      </c>
    </row>
    <row r="322" spans="1:226">
      <c r="A322">
        <v>306</v>
      </c>
      <c r="B322">
        <v>1679513884.5</v>
      </c>
      <c r="C322">
        <v>8628.400000095367</v>
      </c>
      <c r="D322" t="s">
        <v>972</v>
      </c>
      <c r="E322" t="s">
        <v>973</v>
      </c>
      <c r="F322">
        <v>5</v>
      </c>
      <c r="G322" t="s">
        <v>353</v>
      </c>
      <c r="H322" t="s">
        <v>747</v>
      </c>
      <c r="I322">
        <v>1679513877</v>
      </c>
      <c r="J322">
        <f>(K322)/1000</f>
        <v>0</v>
      </c>
      <c r="K322">
        <f>IF(BF322, AN322, AH322)</f>
        <v>0</v>
      </c>
      <c r="L322">
        <f>IF(BF322, AI322, AG322)</f>
        <v>0</v>
      </c>
      <c r="M322">
        <f>BH322 - IF(AU322&gt;1, L322*BB322*100.0/(AW322*BV322), 0)</f>
        <v>0</v>
      </c>
      <c r="N322">
        <f>((T322-J322/2)*M322-L322)/(T322+J322/2)</f>
        <v>0</v>
      </c>
      <c r="O322">
        <f>N322*(BO322+BP322)/1000.0</f>
        <v>0</v>
      </c>
      <c r="P322">
        <f>(BH322 - IF(AU322&gt;1, L322*BB322*100.0/(AW322*BV322), 0))*(BO322+BP322)/1000.0</f>
        <v>0</v>
      </c>
      <c r="Q322">
        <f>2.0/((1/S322-1/R322)+SIGN(S322)*SQRT((1/S322-1/R322)*(1/S322-1/R322) + 4*BC322/((BC322+1)*(BC322+1))*(2*1/S322*1/R322-1/R322*1/R322)))</f>
        <v>0</v>
      </c>
      <c r="R322">
        <f>IF(LEFT(BD322,1)&lt;&gt;"0",IF(LEFT(BD322,1)="1",3.0,BE322),$D$5+$E$5*(BV322*BO322/($K$5*1000))+$F$5*(BV322*BO322/($K$5*1000))*MAX(MIN(BB322,$J$5),$I$5)*MAX(MIN(BB322,$J$5),$I$5)+$G$5*MAX(MIN(BB322,$J$5),$I$5)*(BV322*BO322/($K$5*1000))+$H$5*(BV322*BO322/($K$5*1000))*(BV322*BO322/($K$5*1000)))</f>
        <v>0</v>
      </c>
      <c r="S322">
        <f>J322*(1000-(1000*0.61365*exp(17.502*W322/(240.97+W322))/(BO322+BP322)+BJ322)/2)/(1000*0.61365*exp(17.502*W322/(240.97+W322))/(BO322+BP322)-BJ322)</f>
        <v>0</v>
      </c>
      <c r="T322">
        <f>1/((BC322+1)/(Q322/1.6)+1/(R322/1.37)) + BC322/((BC322+1)/(Q322/1.6) + BC322/(R322/1.37))</f>
        <v>0</v>
      </c>
      <c r="U322">
        <f>(AX322*BA322)</f>
        <v>0</v>
      </c>
      <c r="V322">
        <f>(BQ322+(U322+2*0.95*5.67E-8*(((BQ322+$B$7)+273)^4-(BQ322+273)^4)-44100*J322)/(1.84*29.3*R322+8*0.95*5.67E-8*(BQ322+273)^3))</f>
        <v>0</v>
      </c>
      <c r="W322">
        <f>($C$7*BR322+$D$7*BS322+$E$7*V322)</f>
        <v>0</v>
      </c>
      <c r="X322">
        <f>0.61365*exp(17.502*W322/(240.97+W322))</f>
        <v>0</v>
      </c>
      <c r="Y322">
        <f>(Z322/AA322*100)</f>
        <v>0</v>
      </c>
      <c r="Z322">
        <f>BJ322*(BO322+BP322)/1000</f>
        <v>0</v>
      </c>
      <c r="AA322">
        <f>0.61365*exp(17.502*BQ322/(240.97+BQ322))</f>
        <v>0</v>
      </c>
      <c r="AB322">
        <f>(X322-BJ322*(BO322+BP322)/1000)</f>
        <v>0</v>
      </c>
      <c r="AC322">
        <f>(-J322*44100)</f>
        <v>0</v>
      </c>
      <c r="AD322">
        <f>2*29.3*R322*0.92*(BQ322-W322)</f>
        <v>0</v>
      </c>
      <c r="AE322">
        <f>2*0.95*5.67E-8*(((BQ322+$B$7)+273)^4-(W322+273)^4)</f>
        <v>0</v>
      </c>
      <c r="AF322">
        <f>U322+AE322+AC322+AD322</f>
        <v>0</v>
      </c>
      <c r="AG322">
        <f>BN322*AU322*(BI322-BH322*(1000-AU322*BK322)/(1000-AU322*BJ322))/(100*BB322)</f>
        <v>0</v>
      </c>
      <c r="AH322">
        <f>1000*BN322*AU322*(BJ322-BK322)/(100*BB322*(1000-AU322*BJ322))</f>
        <v>0</v>
      </c>
      <c r="AI322">
        <f>(AJ322 - AK322 - BO322*1E3/(8.314*(BQ322+273.15)) * AM322/BN322 * AL322) * BN322/(100*BB322) * (1000 - BK322)/1000</f>
        <v>0</v>
      </c>
      <c r="AJ322">
        <v>171.0929450650395</v>
      </c>
      <c r="AK322">
        <v>183.3831636363636</v>
      </c>
      <c r="AL322">
        <v>-3.332090906366115</v>
      </c>
      <c r="AM322">
        <v>63.74903472312772</v>
      </c>
      <c r="AN322">
        <f>(AP322 - AO322 + BO322*1E3/(8.314*(BQ322+273.15)) * AR322/BN322 * AQ322) * BN322/(100*BB322) * 1000/(1000 - AP322)</f>
        <v>0</v>
      </c>
      <c r="AO322">
        <v>23.53737867386712</v>
      </c>
      <c r="AP322">
        <v>24.21669757575756</v>
      </c>
      <c r="AQ322">
        <v>-1.244348340456608E-06</v>
      </c>
      <c r="AR322">
        <v>101.983239414424</v>
      </c>
      <c r="AS322">
        <v>2</v>
      </c>
      <c r="AT322">
        <v>0</v>
      </c>
      <c r="AU322">
        <f>IF(AS322*$H$13&gt;=AW322,1.0,(AW322/(AW322-AS322*$H$13)))</f>
        <v>0</v>
      </c>
      <c r="AV322">
        <f>(AU322-1)*100</f>
        <v>0</v>
      </c>
      <c r="AW322">
        <f>MAX(0,($B$13+$C$13*BV322)/(1+$D$13*BV322)*BO322/(BQ322+273)*$E$13)</f>
        <v>0</v>
      </c>
      <c r="AX322">
        <f>$B$11*BW322+$C$11*BX322+$F$11*CI322*(1-CL322)</f>
        <v>0</v>
      </c>
      <c r="AY322">
        <f>AX322*AZ322</f>
        <v>0</v>
      </c>
      <c r="AZ322">
        <f>($B$11*$D$9+$C$11*$D$9+$F$11*((CV322+CN322)/MAX(CV322+CN322+CW322, 0.1)*$I$9+CW322/MAX(CV322+CN322+CW322, 0.1)*$J$9))/($B$11+$C$11+$F$11)</f>
        <v>0</v>
      </c>
      <c r="BA322">
        <f>($B$11*$K$9+$C$11*$K$9+$F$11*((CV322+CN322)/MAX(CV322+CN322+CW322, 0.1)*$P$9+CW322/MAX(CV322+CN322+CW322, 0.1)*$Q$9))/($B$11+$C$11+$F$11)</f>
        <v>0</v>
      </c>
      <c r="BB322">
        <v>1.91</v>
      </c>
      <c r="BC322">
        <v>0.5</v>
      </c>
      <c r="BD322" t="s">
        <v>355</v>
      </c>
      <c r="BE322">
        <v>2</v>
      </c>
      <c r="BF322" t="b">
        <v>1</v>
      </c>
      <c r="BG322">
        <v>1679513877</v>
      </c>
      <c r="BH322">
        <v>201.6584444444444</v>
      </c>
      <c r="BI322">
        <v>182.3708518518519</v>
      </c>
      <c r="BJ322">
        <v>24.2177</v>
      </c>
      <c r="BK322">
        <v>23.54025555555556</v>
      </c>
      <c r="BL322">
        <v>198.8704074074074</v>
      </c>
      <c r="BM322">
        <v>23.85458888888889</v>
      </c>
      <c r="BN322">
        <v>500.0398888888889</v>
      </c>
      <c r="BO322">
        <v>89.94318518518519</v>
      </c>
      <c r="BP322">
        <v>0.1000083629629629</v>
      </c>
      <c r="BQ322">
        <v>26.54107037037037</v>
      </c>
      <c r="BR322">
        <v>27.48949259259259</v>
      </c>
      <c r="BS322">
        <v>999.9000000000001</v>
      </c>
      <c r="BT322">
        <v>0</v>
      </c>
      <c r="BU322">
        <v>0</v>
      </c>
      <c r="BV322">
        <v>9997.638518518519</v>
      </c>
      <c r="BW322">
        <v>0</v>
      </c>
      <c r="BX322">
        <v>9.353884444444446</v>
      </c>
      <c r="BY322">
        <v>19.28750370370371</v>
      </c>
      <c r="BZ322">
        <v>206.6632592592593</v>
      </c>
      <c r="CA322">
        <v>186.7674074074074</v>
      </c>
      <c r="CB322">
        <v>0.6774509259259259</v>
      </c>
      <c r="CC322">
        <v>182.3708518518519</v>
      </c>
      <c r="CD322">
        <v>23.54025555555556</v>
      </c>
      <c r="CE322">
        <v>2.178217037037037</v>
      </c>
      <c r="CF322">
        <v>2.117285555555555</v>
      </c>
      <c r="CG322">
        <v>18.80300740740741</v>
      </c>
      <c r="CH322">
        <v>18.34982222222222</v>
      </c>
      <c r="CI322">
        <v>1999.975185185185</v>
      </c>
      <c r="CJ322">
        <v>0.9799993333333333</v>
      </c>
      <c r="CK322">
        <v>0.02000028888888889</v>
      </c>
      <c r="CL322">
        <v>0</v>
      </c>
      <c r="CM322">
        <v>2.03497037037037</v>
      </c>
      <c r="CN322">
        <v>0</v>
      </c>
      <c r="CO322">
        <v>3690.938518518518</v>
      </c>
      <c r="CP322">
        <v>17337.9962962963</v>
      </c>
      <c r="CQ322">
        <v>36.88848148148148</v>
      </c>
      <c r="CR322">
        <v>38.81688888888889</v>
      </c>
      <c r="CS322">
        <v>37.55751851851852</v>
      </c>
      <c r="CT322">
        <v>37.12703703703703</v>
      </c>
      <c r="CU322">
        <v>37.18492592592592</v>
      </c>
      <c r="CV322">
        <v>1959.974074074074</v>
      </c>
      <c r="CW322">
        <v>40.00111111111111</v>
      </c>
      <c r="CX322">
        <v>0</v>
      </c>
      <c r="CY322">
        <v>1679513914.5</v>
      </c>
      <c r="CZ322">
        <v>0</v>
      </c>
      <c r="DA322">
        <v>0</v>
      </c>
      <c r="DB322" t="s">
        <v>356</v>
      </c>
      <c r="DC322">
        <v>1679454360.5</v>
      </c>
      <c r="DD322">
        <v>1679454360.5</v>
      </c>
      <c r="DE322">
        <v>0</v>
      </c>
      <c r="DF322">
        <v>-0.152</v>
      </c>
      <c r="DG322">
        <v>-0.046</v>
      </c>
      <c r="DH322">
        <v>3.296</v>
      </c>
      <c r="DI322">
        <v>0.35</v>
      </c>
      <c r="DJ322">
        <v>420</v>
      </c>
      <c r="DK322">
        <v>24</v>
      </c>
      <c r="DL322">
        <v>0.27</v>
      </c>
      <c r="DM322">
        <v>0.09</v>
      </c>
      <c r="DN322">
        <v>19.0912</v>
      </c>
      <c r="DO322">
        <v>3.793886679174449</v>
      </c>
      <c r="DP322">
        <v>0.3710890129066068</v>
      </c>
      <c r="DQ322">
        <v>0</v>
      </c>
      <c r="DR322">
        <v>0.6769145</v>
      </c>
      <c r="DS322">
        <v>0.01513693058161299</v>
      </c>
      <c r="DT322">
        <v>0.001978541899985941</v>
      </c>
      <c r="DU322">
        <v>1</v>
      </c>
      <c r="DV322">
        <v>1</v>
      </c>
      <c r="DW322">
        <v>2</v>
      </c>
      <c r="DX322" t="s">
        <v>357</v>
      </c>
      <c r="DY322">
        <v>2.98032</v>
      </c>
      <c r="DZ322">
        <v>2.72843</v>
      </c>
      <c r="EA322">
        <v>0.0415725</v>
      </c>
      <c r="EB322">
        <v>0.03801</v>
      </c>
      <c r="EC322">
        <v>0.107376</v>
      </c>
      <c r="ED322">
        <v>0.106204</v>
      </c>
      <c r="EE322">
        <v>28800.1</v>
      </c>
      <c r="EF322">
        <v>28515.1</v>
      </c>
      <c r="EG322">
        <v>30576</v>
      </c>
      <c r="EH322">
        <v>29885.1</v>
      </c>
      <c r="EI322">
        <v>37640.6</v>
      </c>
      <c r="EJ322">
        <v>35152.1</v>
      </c>
      <c r="EK322">
        <v>46760.7</v>
      </c>
      <c r="EL322">
        <v>44437.9</v>
      </c>
      <c r="EM322">
        <v>1.8825</v>
      </c>
      <c r="EN322">
        <v>1.89885</v>
      </c>
      <c r="EO322">
        <v>0.115149</v>
      </c>
      <c r="EP322">
        <v>0</v>
      </c>
      <c r="EQ322">
        <v>25.6105</v>
      </c>
      <c r="ER322">
        <v>999.9</v>
      </c>
      <c r="ES322">
        <v>49.6</v>
      </c>
      <c r="ET322">
        <v>30.2</v>
      </c>
      <c r="EU322">
        <v>23.7657</v>
      </c>
      <c r="EV322">
        <v>63.0909</v>
      </c>
      <c r="EW322">
        <v>22.3798</v>
      </c>
      <c r="EX322">
        <v>1</v>
      </c>
      <c r="EY322">
        <v>-0.0941616</v>
      </c>
      <c r="EZ322">
        <v>0.0142157</v>
      </c>
      <c r="FA322">
        <v>20.206</v>
      </c>
      <c r="FB322">
        <v>5.23122</v>
      </c>
      <c r="FC322">
        <v>11.968</v>
      </c>
      <c r="FD322">
        <v>4.9707</v>
      </c>
      <c r="FE322">
        <v>3.28965</v>
      </c>
      <c r="FF322">
        <v>9999</v>
      </c>
      <c r="FG322">
        <v>9999</v>
      </c>
      <c r="FH322">
        <v>9999</v>
      </c>
      <c r="FI322">
        <v>999.9</v>
      </c>
      <c r="FJ322">
        <v>4.97293</v>
      </c>
      <c r="FK322">
        <v>1.87701</v>
      </c>
      <c r="FL322">
        <v>1.87515</v>
      </c>
      <c r="FM322">
        <v>1.87793</v>
      </c>
      <c r="FN322">
        <v>1.87468</v>
      </c>
      <c r="FO322">
        <v>1.87828</v>
      </c>
      <c r="FP322">
        <v>1.87534</v>
      </c>
      <c r="FQ322">
        <v>1.87652</v>
      </c>
      <c r="FR322">
        <v>0</v>
      </c>
      <c r="FS322">
        <v>0</v>
      </c>
      <c r="FT322">
        <v>0</v>
      </c>
      <c r="FU322">
        <v>0</v>
      </c>
      <c r="FV322" t="s">
        <v>358</v>
      </c>
      <c r="FW322" t="s">
        <v>359</v>
      </c>
      <c r="FX322" t="s">
        <v>360</v>
      </c>
      <c r="FY322" t="s">
        <v>360</v>
      </c>
      <c r="FZ322" t="s">
        <v>360</v>
      </c>
      <c r="GA322" t="s">
        <v>360</v>
      </c>
      <c r="GB322">
        <v>0</v>
      </c>
      <c r="GC322">
        <v>100</v>
      </c>
      <c r="GD322">
        <v>100</v>
      </c>
      <c r="GE322">
        <v>2.696</v>
      </c>
      <c r="GF322">
        <v>0.3631</v>
      </c>
      <c r="GG322">
        <v>1.972114183739502</v>
      </c>
      <c r="GH322">
        <v>0.004449671774874308</v>
      </c>
      <c r="GI322">
        <v>-1.829466635312074E-06</v>
      </c>
      <c r="GJ322">
        <v>4.661545964856727E-10</v>
      </c>
      <c r="GK322">
        <v>0.005649818396270764</v>
      </c>
      <c r="GL322">
        <v>0.003047750899037379</v>
      </c>
      <c r="GM322">
        <v>0.0005145890388989142</v>
      </c>
      <c r="GN322">
        <v>-5.930110997495773E-07</v>
      </c>
      <c r="GO322">
        <v>0</v>
      </c>
      <c r="GP322">
        <v>2134</v>
      </c>
      <c r="GQ322">
        <v>1</v>
      </c>
      <c r="GR322">
        <v>23</v>
      </c>
      <c r="GS322">
        <v>992.1</v>
      </c>
      <c r="GT322">
        <v>992.1</v>
      </c>
      <c r="GU322">
        <v>0.495605</v>
      </c>
      <c r="GV322">
        <v>2.57812</v>
      </c>
      <c r="GW322">
        <v>1.39893</v>
      </c>
      <c r="GX322">
        <v>2.3584</v>
      </c>
      <c r="GY322">
        <v>1.44897</v>
      </c>
      <c r="GZ322">
        <v>2.4292</v>
      </c>
      <c r="HA322">
        <v>36.4814</v>
      </c>
      <c r="HB322">
        <v>24.0612</v>
      </c>
      <c r="HC322">
        <v>18</v>
      </c>
      <c r="HD322">
        <v>489.496</v>
      </c>
      <c r="HE322">
        <v>471.094</v>
      </c>
      <c r="HF322">
        <v>24.8021</v>
      </c>
      <c r="HG322">
        <v>25.8861</v>
      </c>
      <c r="HH322">
        <v>30.0001</v>
      </c>
      <c r="HI322">
        <v>25.7439</v>
      </c>
      <c r="HJ322">
        <v>25.8229</v>
      </c>
      <c r="HK322">
        <v>9.89307</v>
      </c>
      <c r="HL322">
        <v>7.64156</v>
      </c>
      <c r="HM322">
        <v>100</v>
      </c>
      <c r="HN322">
        <v>24.8144</v>
      </c>
      <c r="HO322">
        <v>132.546</v>
      </c>
      <c r="HP322">
        <v>23.5703</v>
      </c>
      <c r="HQ322">
        <v>101.065</v>
      </c>
      <c r="HR322">
        <v>102.187</v>
      </c>
    </row>
    <row r="323" spans="1:226">
      <c r="A323">
        <v>307</v>
      </c>
      <c r="B323">
        <v>1679513889.5</v>
      </c>
      <c r="C323">
        <v>8633.400000095367</v>
      </c>
      <c r="D323" t="s">
        <v>974</v>
      </c>
      <c r="E323" t="s">
        <v>975</v>
      </c>
      <c r="F323">
        <v>5</v>
      </c>
      <c r="G323" t="s">
        <v>353</v>
      </c>
      <c r="H323" t="s">
        <v>747</v>
      </c>
      <c r="I323">
        <v>1679513881.714286</v>
      </c>
      <c r="J323">
        <f>(K323)/1000</f>
        <v>0</v>
      </c>
      <c r="K323">
        <f>IF(BF323, AN323, AH323)</f>
        <v>0</v>
      </c>
      <c r="L323">
        <f>IF(BF323, AI323, AG323)</f>
        <v>0</v>
      </c>
      <c r="M323">
        <f>BH323 - IF(AU323&gt;1, L323*BB323*100.0/(AW323*BV323), 0)</f>
        <v>0</v>
      </c>
      <c r="N323">
        <f>((T323-J323/2)*M323-L323)/(T323+J323/2)</f>
        <v>0</v>
      </c>
      <c r="O323">
        <f>N323*(BO323+BP323)/1000.0</f>
        <v>0</v>
      </c>
      <c r="P323">
        <f>(BH323 - IF(AU323&gt;1, L323*BB323*100.0/(AW323*BV323), 0))*(BO323+BP323)/1000.0</f>
        <v>0</v>
      </c>
      <c r="Q323">
        <f>2.0/((1/S323-1/R323)+SIGN(S323)*SQRT((1/S323-1/R323)*(1/S323-1/R323) + 4*BC323/((BC323+1)*(BC323+1))*(2*1/S323*1/R323-1/R323*1/R323)))</f>
        <v>0</v>
      </c>
      <c r="R323">
        <f>IF(LEFT(BD323,1)&lt;&gt;"0",IF(LEFT(BD323,1)="1",3.0,BE323),$D$5+$E$5*(BV323*BO323/($K$5*1000))+$F$5*(BV323*BO323/($K$5*1000))*MAX(MIN(BB323,$J$5),$I$5)*MAX(MIN(BB323,$J$5),$I$5)+$G$5*MAX(MIN(BB323,$J$5),$I$5)*(BV323*BO323/($K$5*1000))+$H$5*(BV323*BO323/($K$5*1000))*(BV323*BO323/($K$5*1000)))</f>
        <v>0</v>
      </c>
      <c r="S323">
        <f>J323*(1000-(1000*0.61365*exp(17.502*W323/(240.97+W323))/(BO323+BP323)+BJ323)/2)/(1000*0.61365*exp(17.502*W323/(240.97+W323))/(BO323+BP323)-BJ323)</f>
        <v>0</v>
      </c>
      <c r="T323">
        <f>1/((BC323+1)/(Q323/1.6)+1/(R323/1.37)) + BC323/((BC323+1)/(Q323/1.6) + BC323/(R323/1.37))</f>
        <v>0</v>
      </c>
      <c r="U323">
        <f>(AX323*BA323)</f>
        <v>0</v>
      </c>
      <c r="V323">
        <f>(BQ323+(U323+2*0.95*5.67E-8*(((BQ323+$B$7)+273)^4-(BQ323+273)^4)-44100*J323)/(1.84*29.3*R323+8*0.95*5.67E-8*(BQ323+273)^3))</f>
        <v>0</v>
      </c>
      <c r="W323">
        <f>($C$7*BR323+$D$7*BS323+$E$7*V323)</f>
        <v>0</v>
      </c>
      <c r="X323">
        <f>0.61365*exp(17.502*W323/(240.97+W323))</f>
        <v>0</v>
      </c>
      <c r="Y323">
        <f>(Z323/AA323*100)</f>
        <v>0</v>
      </c>
      <c r="Z323">
        <f>BJ323*(BO323+BP323)/1000</f>
        <v>0</v>
      </c>
      <c r="AA323">
        <f>0.61365*exp(17.502*BQ323/(240.97+BQ323))</f>
        <v>0</v>
      </c>
      <c r="AB323">
        <f>(X323-BJ323*(BO323+BP323)/1000)</f>
        <v>0</v>
      </c>
      <c r="AC323">
        <f>(-J323*44100)</f>
        <v>0</v>
      </c>
      <c r="AD323">
        <f>2*29.3*R323*0.92*(BQ323-W323)</f>
        <v>0</v>
      </c>
      <c r="AE323">
        <f>2*0.95*5.67E-8*(((BQ323+$B$7)+273)^4-(W323+273)^4)</f>
        <v>0</v>
      </c>
      <c r="AF323">
        <f>U323+AE323+AC323+AD323</f>
        <v>0</v>
      </c>
      <c r="AG323">
        <f>BN323*AU323*(BI323-BH323*(1000-AU323*BK323)/(1000-AU323*BJ323))/(100*BB323)</f>
        <v>0</v>
      </c>
      <c r="AH323">
        <f>1000*BN323*AU323*(BJ323-BK323)/(100*BB323*(1000-AU323*BJ323))</f>
        <v>0</v>
      </c>
      <c r="AI323">
        <f>(AJ323 - AK323 - BO323*1E3/(8.314*(BQ323+273.15)) * AM323/BN323 * AL323) * BN323/(100*BB323) * (1000 - BK323)/1000</f>
        <v>0</v>
      </c>
      <c r="AJ323">
        <v>154.0472777058398</v>
      </c>
      <c r="AK323">
        <v>166.6616363636363</v>
      </c>
      <c r="AL323">
        <v>-3.341479860547687</v>
      </c>
      <c r="AM323">
        <v>63.74903472312772</v>
      </c>
      <c r="AN323">
        <f>(AP323 - AO323 + BO323*1E3/(8.314*(BQ323+273.15)) * AR323/BN323 * AQ323) * BN323/(100*BB323) * 1000/(1000 - AP323)</f>
        <v>0</v>
      </c>
      <c r="AO323">
        <v>23.53464035322878</v>
      </c>
      <c r="AP323">
        <v>24.21536303030302</v>
      </c>
      <c r="AQ323">
        <v>-5.573175370734453E-07</v>
      </c>
      <c r="AR323">
        <v>101.983239414424</v>
      </c>
      <c r="AS323">
        <v>2</v>
      </c>
      <c r="AT323">
        <v>0</v>
      </c>
      <c r="AU323">
        <f>IF(AS323*$H$13&gt;=AW323,1.0,(AW323/(AW323-AS323*$H$13)))</f>
        <v>0</v>
      </c>
      <c r="AV323">
        <f>(AU323-1)*100</f>
        <v>0</v>
      </c>
      <c r="AW323">
        <f>MAX(0,($B$13+$C$13*BV323)/(1+$D$13*BV323)*BO323/(BQ323+273)*$E$13)</f>
        <v>0</v>
      </c>
      <c r="AX323">
        <f>$B$11*BW323+$C$11*BX323+$F$11*CI323*(1-CL323)</f>
        <v>0</v>
      </c>
      <c r="AY323">
        <f>AX323*AZ323</f>
        <v>0</v>
      </c>
      <c r="AZ323">
        <f>($B$11*$D$9+$C$11*$D$9+$F$11*((CV323+CN323)/MAX(CV323+CN323+CW323, 0.1)*$I$9+CW323/MAX(CV323+CN323+CW323, 0.1)*$J$9))/($B$11+$C$11+$F$11)</f>
        <v>0</v>
      </c>
      <c r="BA323">
        <f>($B$11*$K$9+$C$11*$K$9+$F$11*((CV323+CN323)/MAX(CV323+CN323+CW323, 0.1)*$P$9+CW323/MAX(CV323+CN323+CW323, 0.1)*$Q$9))/($B$11+$C$11+$F$11)</f>
        <v>0</v>
      </c>
      <c r="BB323">
        <v>1.91</v>
      </c>
      <c r="BC323">
        <v>0.5</v>
      </c>
      <c r="BD323" t="s">
        <v>355</v>
      </c>
      <c r="BE323">
        <v>2</v>
      </c>
      <c r="BF323" t="b">
        <v>1</v>
      </c>
      <c r="BG323">
        <v>1679513881.714286</v>
      </c>
      <c r="BH323">
        <v>186.3474285714286</v>
      </c>
      <c r="BI323">
        <v>166.7122142857143</v>
      </c>
      <c r="BJ323">
        <v>24.21691071428571</v>
      </c>
      <c r="BK323">
        <v>23.53746785714286</v>
      </c>
      <c r="BL323">
        <v>183.6174642857143</v>
      </c>
      <c r="BM323">
        <v>23.85381428571429</v>
      </c>
      <c r="BN323">
        <v>500.0358571428573</v>
      </c>
      <c r="BO323">
        <v>89.94253571428571</v>
      </c>
      <c r="BP323">
        <v>0.1000204642857143</v>
      </c>
      <c r="BQ323">
        <v>26.54335357142858</v>
      </c>
      <c r="BR323">
        <v>27.49222857142857</v>
      </c>
      <c r="BS323">
        <v>999.9000000000002</v>
      </c>
      <c r="BT323">
        <v>0</v>
      </c>
      <c r="BU323">
        <v>0</v>
      </c>
      <c r="BV323">
        <v>9993.836428571429</v>
      </c>
      <c r="BW323">
        <v>0</v>
      </c>
      <c r="BX323">
        <v>9.35173785714286</v>
      </c>
      <c r="BY323">
        <v>19.63521428571428</v>
      </c>
      <c r="BZ323">
        <v>190.9721785714285</v>
      </c>
      <c r="CA323">
        <v>170.7307857142857</v>
      </c>
      <c r="CB323">
        <v>0.6794536785714286</v>
      </c>
      <c r="CC323">
        <v>166.7122142857143</v>
      </c>
      <c r="CD323">
        <v>23.53746785714286</v>
      </c>
      <c r="CE323">
        <v>2.178130357142857</v>
      </c>
      <c r="CF323">
        <v>2.117018214285714</v>
      </c>
      <c r="CG323">
        <v>18.80236071428572</v>
      </c>
      <c r="CH323">
        <v>18.34781785714285</v>
      </c>
      <c r="CI323">
        <v>1999.960714285715</v>
      </c>
      <c r="CJ323">
        <v>0.9800001071428571</v>
      </c>
      <c r="CK323">
        <v>0.01999948928571429</v>
      </c>
      <c r="CL323">
        <v>0</v>
      </c>
      <c r="CM323">
        <v>2.056232142857142</v>
      </c>
      <c r="CN323">
        <v>0</v>
      </c>
      <c r="CO323">
        <v>3694.074642857143</v>
      </c>
      <c r="CP323">
        <v>17337.88571428571</v>
      </c>
      <c r="CQ323">
        <v>36.96621428571429</v>
      </c>
      <c r="CR323">
        <v>38.94389285714286</v>
      </c>
      <c r="CS323">
        <v>37.65817857142857</v>
      </c>
      <c r="CT323">
        <v>37.25639285714286</v>
      </c>
      <c r="CU323">
        <v>37.30110714285714</v>
      </c>
      <c r="CV323">
        <v>1959.960357142857</v>
      </c>
      <c r="CW323">
        <v>40.00035714285714</v>
      </c>
      <c r="CX323">
        <v>0</v>
      </c>
      <c r="CY323">
        <v>1679513919.9</v>
      </c>
      <c r="CZ323">
        <v>0</v>
      </c>
      <c r="DA323">
        <v>0</v>
      </c>
      <c r="DB323" t="s">
        <v>356</v>
      </c>
      <c r="DC323">
        <v>1679454360.5</v>
      </c>
      <c r="DD323">
        <v>1679454360.5</v>
      </c>
      <c r="DE323">
        <v>0</v>
      </c>
      <c r="DF323">
        <v>-0.152</v>
      </c>
      <c r="DG323">
        <v>-0.046</v>
      </c>
      <c r="DH323">
        <v>3.296</v>
      </c>
      <c r="DI323">
        <v>0.35</v>
      </c>
      <c r="DJ323">
        <v>420</v>
      </c>
      <c r="DK323">
        <v>24</v>
      </c>
      <c r="DL323">
        <v>0.27</v>
      </c>
      <c r="DM323">
        <v>0.09</v>
      </c>
      <c r="DN323">
        <v>19.44574390243902</v>
      </c>
      <c r="DO323">
        <v>4.470911498257807</v>
      </c>
      <c r="DP323">
        <v>0.4445055636562452</v>
      </c>
      <c r="DQ323">
        <v>0</v>
      </c>
      <c r="DR323">
        <v>0.6781825121951219</v>
      </c>
      <c r="DS323">
        <v>0.02358643902439063</v>
      </c>
      <c r="DT323">
        <v>0.002522304793113526</v>
      </c>
      <c r="DU323">
        <v>1</v>
      </c>
      <c r="DV323">
        <v>1</v>
      </c>
      <c r="DW323">
        <v>2</v>
      </c>
      <c r="DX323" t="s">
        <v>357</v>
      </c>
      <c r="DY323">
        <v>2.98047</v>
      </c>
      <c r="DZ323">
        <v>2.72821</v>
      </c>
      <c r="EA323">
        <v>0.0380665</v>
      </c>
      <c r="EB323">
        <v>0.0343046</v>
      </c>
      <c r="EC323">
        <v>0.107376</v>
      </c>
      <c r="ED323">
        <v>0.106196</v>
      </c>
      <c r="EE323">
        <v>28905.8</v>
      </c>
      <c r="EF323">
        <v>28625.3</v>
      </c>
      <c r="EG323">
        <v>30576.4</v>
      </c>
      <c r="EH323">
        <v>29885.4</v>
      </c>
      <c r="EI323">
        <v>37640.9</v>
      </c>
      <c r="EJ323">
        <v>35152.4</v>
      </c>
      <c r="EK323">
        <v>46761.4</v>
      </c>
      <c r="EL323">
        <v>44438.2</v>
      </c>
      <c r="EM323">
        <v>1.88265</v>
      </c>
      <c r="EN323">
        <v>1.89855</v>
      </c>
      <c r="EO323">
        <v>0.116117</v>
      </c>
      <c r="EP323">
        <v>0</v>
      </c>
      <c r="EQ323">
        <v>25.608</v>
      </c>
      <c r="ER323">
        <v>999.9</v>
      </c>
      <c r="ES323">
        <v>49.6</v>
      </c>
      <c r="ET323">
        <v>30.3</v>
      </c>
      <c r="EU323">
        <v>23.9044</v>
      </c>
      <c r="EV323">
        <v>63.1009</v>
      </c>
      <c r="EW323">
        <v>22.488</v>
      </c>
      <c r="EX323">
        <v>1</v>
      </c>
      <c r="EY323">
        <v>-0.0944309</v>
      </c>
      <c r="EZ323">
        <v>0.0390169</v>
      </c>
      <c r="FA323">
        <v>20.206</v>
      </c>
      <c r="FB323">
        <v>5.23122</v>
      </c>
      <c r="FC323">
        <v>11.968</v>
      </c>
      <c r="FD323">
        <v>4.9707</v>
      </c>
      <c r="FE323">
        <v>3.28965</v>
      </c>
      <c r="FF323">
        <v>9999</v>
      </c>
      <c r="FG323">
        <v>9999</v>
      </c>
      <c r="FH323">
        <v>9999</v>
      </c>
      <c r="FI323">
        <v>999.9</v>
      </c>
      <c r="FJ323">
        <v>4.97293</v>
      </c>
      <c r="FK323">
        <v>1.87699</v>
      </c>
      <c r="FL323">
        <v>1.87512</v>
      </c>
      <c r="FM323">
        <v>1.87791</v>
      </c>
      <c r="FN323">
        <v>1.87467</v>
      </c>
      <c r="FO323">
        <v>1.87824</v>
      </c>
      <c r="FP323">
        <v>1.87532</v>
      </c>
      <c r="FQ323">
        <v>1.87644</v>
      </c>
      <c r="FR323">
        <v>0</v>
      </c>
      <c r="FS323">
        <v>0</v>
      </c>
      <c r="FT323">
        <v>0</v>
      </c>
      <c r="FU323">
        <v>0</v>
      </c>
      <c r="FV323" t="s">
        <v>358</v>
      </c>
      <c r="FW323" t="s">
        <v>359</v>
      </c>
      <c r="FX323" t="s">
        <v>360</v>
      </c>
      <c r="FY323" t="s">
        <v>360</v>
      </c>
      <c r="FZ323" t="s">
        <v>360</v>
      </c>
      <c r="GA323" t="s">
        <v>360</v>
      </c>
      <c r="GB323">
        <v>0</v>
      </c>
      <c r="GC323">
        <v>100</v>
      </c>
      <c r="GD323">
        <v>100</v>
      </c>
      <c r="GE323">
        <v>2.633</v>
      </c>
      <c r="GF323">
        <v>0.363</v>
      </c>
      <c r="GG323">
        <v>1.972114183739502</v>
      </c>
      <c r="GH323">
        <v>0.004449671774874308</v>
      </c>
      <c r="GI323">
        <v>-1.829466635312074E-06</v>
      </c>
      <c r="GJ323">
        <v>4.661545964856727E-10</v>
      </c>
      <c r="GK323">
        <v>0.005649818396270764</v>
      </c>
      <c r="GL323">
        <v>0.003047750899037379</v>
      </c>
      <c r="GM323">
        <v>0.0005145890388989142</v>
      </c>
      <c r="GN323">
        <v>-5.930110997495773E-07</v>
      </c>
      <c r="GO323">
        <v>0</v>
      </c>
      <c r="GP323">
        <v>2134</v>
      </c>
      <c r="GQ323">
        <v>1</v>
      </c>
      <c r="GR323">
        <v>23</v>
      </c>
      <c r="GS323">
        <v>992.1</v>
      </c>
      <c r="GT323">
        <v>992.1</v>
      </c>
      <c r="GU323">
        <v>0.457764</v>
      </c>
      <c r="GV323">
        <v>2.57446</v>
      </c>
      <c r="GW323">
        <v>1.39893</v>
      </c>
      <c r="GX323">
        <v>2.3584</v>
      </c>
      <c r="GY323">
        <v>1.44897</v>
      </c>
      <c r="GZ323">
        <v>2.48779</v>
      </c>
      <c r="HA323">
        <v>36.4814</v>
      </c>
      <c r="HB323">
        <v>24.0612</v>
      </c>
      <c r="HC323">
        <v>18</v>
      </c>
      <c r="HD323">
        <v>489.563</v>
      </c>
      <c r="HE323">
        <v>470.896</v>
      </c>
      <c r="HF323">
        <v>24.8137</v>
      </c>
      <c r="HG323">
        <v>25.8861</v>
      </c>
      <c r="HH323">
        <v>30</v>
      </c>
      <c r="HI323">
        <v>25.7417</v>
      </c>
      <c r="HJ323">
        <v>25.8222</v>
      </c>
      <c r="HK323">
        <v>9.06757</v>
      </c>
      <c r="HL323">
        <v>7.64156</v>
      </c>
      <c r="HM323">
        <v>100</v>
      </c>
      <c r="HN323">
        <v>24.8022</v>
      </c>
      <c r="HO323">
        <v>112.512</v>
      </c>
      <c r="HP323">
        <v>23.5703</v>
      </c>
      <c r="HQ323">
        <v>101.066</v>
      </c>
      <c r="HR323">
        <v>102.187</v>
      </c>
    </row>
    <row r="324" spans="1:226">
      <c r="A324">
        <v>308</v>
      </c>
      <c r="B324">
        <v>1679513894.5</v>
      </c>
      <c r="C324">
        <v>8638.400000095367</v>
      </c>
      <c r="D324" t="s">
        <v>976</v>
      </c>
      <c r="E324" t="s">
        <v>977</v>
      </c>
      <c r="F324">
        <v>5</v>
      </c>
      <c r="G324" t="s">
        <v>353</v>
      </c>
      <c r="H324" t="s">
        <v>747</v>
      </c>
      <c r="I324">
        <v>1679513887</v>
      </c>
      <c r="J324">
        <f>(K324)/1000</f>
        <v>0</v>
      </c>
      <c r="K324">
        <f>IF(BF324, AN324, AH324)</f>
        <v>0</v>
      </c>
      <c r="L324">
        <f>IF(BF324, AI324, AG324)</f>
        <v>0</v>
      </c>
      <c r="M324">
        <f>BH324 - IF(AU324&gt;1, L324*BB324*100.0/(AW324*BV324), 0)</f>
        <v>0</v>
      </c>
      <c r="N324">
        <f>((T324-J324/2)*M324-L324)/(T324+J324/2)</f>
        <v>0</v>
      </c>
      <c r="O324">
        <f>N324*(BO324+BP324)/1000.0</f>
        <v>0</v>
      </c>
      <c r="P324">
        <f>(BH324 - IF(AU324&gt;1, L324*BB324*100.0/(AW324*BV324), 0))*(BO324+BP324)/1000.0</f>
        <v>0</v>
      </c>
      <c r="Q324">
        <f>2.0/((1/S324-1/R324)+SIGN(S324)*SQRT((1/S324-1/R324)*(1/S324-1/R324) + 4*BC324/((BC324+1)*(BC324+1))*(2*1/S324*1/R324-1/R324*1/R324)))</f>
        <v>0</v>
      </c>
      <c r="R324">
        <f>IF(LEFT(BD324,1)&lt;&gt;"0",IF(LEFT(BD324,1)="1",3.0,BE324),$D$5+$E$5*(BV324*BO324/($K$5*1000))+$F$5*(BV324*BO324/($K$5*1000))*MAX(MIN(BB324,$J$5),$I$5)*MAX(MIN(BB324,$J$5),$I$5)+$G$5*MAX(MIN(BB324,$J$5),$I$5)*(BV324*BO324/($K$5*1000))+$H$5*(BV324*BO324/($K$5*1000))*(BV324*BO324/($K$5*1000)))</f>
        <v>0</v>
      </c>
      <c r="S324">
        <f>J324*(1000-(1000*0.61365*exp(17.502*W324/(240.97+W324))/(BO324+BP324)+BJ324)/2)/(1000*0.61365*exp(17.502*W324/(240.97+W324))/(BO324+BP324)-BJ324)</f>
        <v>0</v>
      </c>
      <c r="T324">
        <f>1/((BC324+1)/(Q324/1.6)+1/(R324/1.37)) + BC324/((BC324+1)/(Q324/1.6) + BC324/(R324/1.37))</f>
        <v>0</v>
      </c>
      <c r="U324">
        <f>(AX324*BA324)</f>
        <v>0</v>
      </c>
      <c r="V324">
        <f>(BQ324+(U324+2*0.95*5.67E-8*(((BQ324+$B$7)+273)^4-(BQ324+273)^4)-44100*J324)/(1.84*29.3*R324+8*0.95*5.67E-8*(BQ324+273)^3))</f>
        <v>0</v>
      </c>
      <c r="W324">
        <f>($C$7*BR324+$D$7*BS324+$E$7*V324)</f>
        <v>0</v>
      </c>
      <c r="X324">
        <f>0.61365*exp(17.502*W324/(240.97+W324))</f>
        <v>0</v>
      </c>
      <c r="Y324">
        <f>(Z324/AA324*100)</f>
        <v>0</v>
      </c>
      <c r="Z324">
        <f>BJ324*(BO324+BP324)/1000</f>
        <v>0</v>
      </c>
      <c r="AA324">
        <f>0.61365*exp(17.502*BQ324/(240.97+BQ324))</f>
        <v>0</v>
      </c>
      <c r="AB324">
        <f>(X324-BJ324*(BO324+BP324)/1000)</f>
        <v>0</v>
      </c>
      <c r="AC324">
        <f>(-J324*44100)</f>
        <v>0</v>
      </c>
      <c r="AD324">
        <f>2*29.3*R324*0.92*(BQ324-W324)</f>
        <v>0</v>
      </c>
      <c r="AE324">
        <f>2*0.95*5.67E-8*(((BQ324+$B$7)+273)^4-(W324+273)^4)</f>
        <v>0</v>
      </c>
      <c r="AF324">
        <f>U324+AE324+AC324+AD324</f>
        <v>0</v>
      </c>
      <c r="AG324">
        <f>BN324*AU324*(BI324-BH324*(1000-AU324*BK324)/(1000-AU324*BJ324))/(100*BB324)</f>
        <v>0</v>
      </c>
      <c r="AH324">
        <f>1000*BN324*AU324*(BJ324-BK324)/(100*BB324*(1000-AU324*BJ324))</f>
        <v>0</v>
      </c>
      <c r="AI324">
        <f>(AJ324 - AK324 - BO324*1E3/(8.314*(BQ324+273.15)) * AM324/BN324 * AL324) * BN324/(100*BB324) * (1000 - BK324)/1000</f>
        <v>0</v>
      </c>
      <c r="AJ324">
        <v>136.9567735758546</v>
      </c>
      <c r="AK324">
        <v>149.9423878787879</v>
      </c>
      <c r="AL324">
        <v>-3.340122976737003</v>
      </c>
      <c r="AM324">
        <v>63.74903472312772</v>
      </c>
      <c r="AN324">
        <f>(AP324 - AO324 + BO324*1E3/(8.314*(BQ324+273.15)) * AR324/BN324 * AQ324) * BN324/(100*BB324) * 1000/(1000 - AP324)</f>
        <v>0</v>
      </c>
      <c r="AO324">
        <v>23.53171950168309</v>
      </c>
      <c r="AP324">
        <v>24.21454606060607</v>
      </c>
      <c r="AQ324">
        <v>-6.67618321778268E-07</v>
      </c>
      <c r="AR324">
        <v>101.983239414424</v>
      </c>
      <c r="AS324">
        <v>2</v>
      </c>
      <c r="AT324">
        <v>0</v>
      </c>
      <c r="AU324">
        <f>IF(AS324*$H$13&gt;=AW324,1.0,(AW324/(AW324-AS324*$H$13)))</f>
        <v>0</v>
      </c>
      <c r="AV324">
        <f>(AU324-1)*100</f>
        <v>0</v>
      </c>
      <c r="AW324">
        <f>MAX(0,($B$13+$C$13*BV324)/(1+$D$13*BV324)*BO324/(BQ324+273)*$E$13)</f>
        <v>0</v>
      </c>
      <c r="AX324">
        <f>$B$11*BW324+$C$11*BX324+$F$11*CI324*(1-CL324)</f>
        <v>0</v>
      </c>
      <c r="AY324">
        <f>AX324*AZ324</f>
        <v>0</v>
      </c>
      <c r="AZ324">
        <f>($B$11*$D$9+$C$11*$D$9+$F$11*((CV324+CN324)/MAX(CV324+CN324+CW324, 0.1)*$I$9+CW324/MAX(CV324+CN324+CW324, 0.1)*$J$9))/($B$11+$C$11+$F$11)</f>
        <v>0</v>
      </c>
      <c r="BA324">
        <f>($B$11*$K$9+$C$11*$K$9+$F$11*((CV324+CN324)/MAX(CV324+CN324+CW324, 0.1)*$P$9+CW324/MAX(CV324+CN324+CW324, 0.1)*$Q$9))/($B$11+$C$11+$F$11)</f>
        <v>0</v>
      </c>
      <c r="BB324">
        <v>1.91</v>
      </c>
      <c r="BC324">
        <v>0.5</v>
      </c>
      <c r="BD324" t="s">
        <v>355</v>
      </c>
      <c r="BE324">
        <v>2</v>
      </c>
      <c r="BF324" t="b">
        <v>1</v>
      </c>
      <c r="BG324">
        <v>1679513887</v>
      </c>
      <c r="BH324">
        <v>169.1399259259259</v>
      </c>
      <c r="BI324">
        <v>149.1052962962963</v>
      </c>
      <c r="BJ324">
        <v>24.21606296296297</v>
      </c>
      <c r="BK324">
        <v>23.53474444444445</v>
      </c>
      <c r="BL324">
        <v>166.4759629629629</v>
      </c>
      <c r="BM324">
        <v>23.85298518518518</v>
      </c>
      <c r="BN324">
        <v>500.0374444444445</v>
      </c>
      <c r="BO324">
        <v>89.94277407407409</v>
      </c>
      <c r="BP324">
        <v>0.1000159592592593</v>
      </c>
      <c r="BQ324">
        <v>26.54562592592593</v>
      </c>
      <c r="BR324">
        <v>27.49986296296296</v>
      </c>
      <c r="BS324">
        <v>999.9000000000001</v>
      </c>
      <c r="BT324">
        <v>0</v>
      </c>
      <c r="BU324">
        <v>0</v>
      </c>
      <c r="BV324">
        <v>9991.452592592592</v>
      </c>
      <c r="BW324">
        <v>0</v>
      </c>
      <c r="BX324">
        <v>9.35031</v>
      </c>
      <c r="BY324">
        <v>20.03462962962963</v>
      </c>
      <c r="BZ324">
        <v>173.3374814814815</v>
      </c>
      <c r="CA324">
        <v>152.6991111111111</v>
      </c>
      <c r="CB324">
        <v>0.6813228148148148</v>
      </c>
      <c r="CC324">
        <v>149.1052962962963</v>
      </c>
      <c r="CD324">
        <v>23.53474444444445</v>
      </c>
      <c r="CE324">
        <v>2.178058888888889</v>
      </c>
      <c r="CF324">
        <v>2.116778518518518</v>
      </c>
      <c r="CG324">
        <v>18.80184074074074</v>
      </c>
      <c r="CH324">
        <v>18.34600740740741</v>
      </c>
      <c r="CI324">
        <v>1999.958148148148</v>
      </c>
      <c r="CJ324">
        <v>0.980001</v>
      </c>
      <c r="CK324">
        <v>0.01999856666666667</v>
      </c>
      <c r="CL324">
        <v>0</v>
      </c>
      <c r="CM324">
        <v>2.058711111111111</v>
      </c>
      <c r="CN324">
        <v>0</v>
      </c>
      <c r="CO324">
        <v>3698.213333333333</v>
      </c>
      <c r="CP324">
        <v>17337.87407407407</v>
      </c>
      <c r="CQ324">
        <v>37.23588888888889</v>
      </c>
      <c r="CR324">
        <v>39.08303703703704</v>
      </c>
      <c r="CS324">
        <v>37.77277777777778</v>
      </c>
      <c r="CT324">
        <v>37.40944444444445</v>
      </c>
      <c r="CU324">
        <v>37.41877777777778</v>
      </c>
      <c r="CV324">
        <v>1959.958888888889</v>
      </c>
      <c r="CW324">
        <v>39.99740740740741</v>
      </c>
      <c r="CX324">
        <v>0</v>
      </c>
      <c r="CY324">
        <v>1679513924.7</v>
      </c>
      <c r="CZ324">
        <v>0</v>
      </c>
      <c r="DA324">
        <v>0</v>
      </c>
      <c r="DB324" t="s">
        <v>356</v>
      </c>
      <c r="DC324">
        <v>1679454360.5</v>
      </c>
      <c r="DD324">
        <v>1679454360.5</v>
      </c>
      <c r="DE324">
        <v>0</v>
      </c>
      <c r="DF324">
        <v>-0.152</v>
      </c>
      <c r="DG324">
        <v>-0.046</v>
      </c>
      <c r="DH324">
        <v>3.296</v>
      </c>
      <c r="DI324">
        <v>0.35</v>
      </c>
      <c r="DJ324">
        <v>420</v>
      </c>
      <c r="DK324">
        <v>24</v>
      </c>
      <c r="DL324">
        <v>0.27</v>
      </c>
      <c r="DM324">
        <v>0.09</v>
      </c>
      <c r="DN324">
        <v>19.72845853658536</v>
      </c>
      <c r="DO324">
        <v>4.668215331010448</v>
      </c>
      <c r="DP324">
        <v>0.4626903500053813</v>
      </c>
      <c r="DQ324">
        <v>0</v>
      </c>
      <c r="DR324">
        <v>0.6797882439024391</v>
      </c>
      <c r="DS324">
        <v>0.02361953310104548</v>
      </c>
      <c r="DT324">
        <v>0.002502189253926014</v>
      </c>
      <c r="DU324">
        <v>1</v>
      </c>
      <c r="DV324">
        <v>1</v>
      </c>
      <c r="DW324">
        <v>2</v>
      </c>
      <c r="DX324" t="s">
        <v>357</v>
      </c>
      <c r="DY324">
        <v>2.98047</v>
      </c>
      <c r="DZ324">
        <v>2.72834</v>
      </c>
      <c r="EA324">
        <v>0.03448</v>
      </c>
      <c r="EB324">
        <v>0.0305708</v>
      </c>
      <c r="EC324">
        <v>0.107369</v>
      </c>
      <c r="ED324">
        <v>0.106184</v>
      </c>
      <c r="EE324">
        <v>29013.7</v>
      </c>
      <c r="EF324">
        <v>28735.9</v>
      </c>
      <c r="EG324">
        <v>30576.4</v>
      </c>
      <c r="EH324">
        <v>29885.3</v>
      </c>
      <c r="EI324">
        <v>37641.2</v>
      </c>
      <c r="EJ324">
        <v>35152.6</v>
      </c>
      <c r="EK324">
        <v>46761.8</v>
      </c>
      <c r="EL324">
        <v>44438.2</v>
      </c>
      <c r="EM324">
        <v>1.88277</v>
      </c>
      <c r="EN324">
        <v>1.89858</v>
      </c>
      <c r="EO324">
        <v>0.116546</v>
      </c>
      <c r="EP324">
        <v>0</v>
      </c>
      <c r="EQ324">
        <v>25.6057</v>
      </c>
      <c r="ER324">
        <v>999.9</v>
      </c>
      <c r="ES324">
        <v>49.6</v>
      </c>
      <c r="ET324">
        <v>30.2</v>
      </c>
      <c r="EU324">
        <v>23.767</v>
      </c>
      <c r="EV324">
        <v>62.9609</v>
      </c>
      <c r="EW324">
        <v>22.2236</v>
      </c>
      <c r="EX324">
        <v>1</v>
      </c>
      <c r="EY324">
        <v>-0.094314</v>
      </c>
      <c r="EZ324">
        <v>0.080915</v>
      </c>
      <c r="FA324">
        <v>20.206</v>
      </c>
      <c r="FB324">
        <v>5.23107</v>
      </c>
      <c r="FC324">
        <v>11.968</v>
      </c>
      <c r="FD324">
        <v>4.97095</v>
      </c>
      <c r="FE324">
        <v>3.28965</v>
      </c>
      <c r="FF324">
        <v>9999</v>
      </c>
      <c r="FG324">
        <v>9999</v>
      </c>
      <c r="FH324">
        <v>9999</v>
      </c>
      <c r="FI324">
        <v>999.9</v>
      </c>
      <c r="FJ324">
        <v>4.97291</v>
      </c>
      <c r="FK324">
        <v>1.87698</v>
      </c>
      <c r="FL324">
        <v>1.87513</v>
      </c>
      <c r="FM324">
        <v>1.87791</v>
      </c>
      <c r="FN324">
        <v>1.87466</v>
      </c>
      <c r="FO324">
        <v>1.87824</v>
      </c>
      <c r="FP324">
        <v>1.87531</v>
      </c>
      <c r="FQ324">
        <v>1.87647</v>
      </c>
      <c r="FR324">
        <v>0</v>
      </c>
      <c r="FS324">
        <v>0</v>
      </c>
      <c r="FT324">
        <v>0</v>
      </c>
      <c r="FU324">
        <v>0</v>
      </c>
      <c r="FV324" t="s">
        <v>358</v>
      </c>
      <c r="FW324" t="s">
        <v>359</v>
      </c>
      <c r="FX324" t="s">
        <v>360</v>
      </c>
      <c r="FY324" t="s">
        <v>360</v>
      </c>
      <c r="FZ324" t="s">
        <v>360</v>
      </c>
      <c r="GA324" t="s">
        <v>360</v>
      </c>
      <c r="GB324">
        <v>0</v>
      </c>
      <c r="GC324">
        <v>100</v>
      </c>
      <c r="GD324">
        <v>100</v>
      </c>
      <c r="GE324">
        <v>2.569</v>
      </c>
      <c r="GF324">
        <v>0.363</v>
      </c>
      <c r="GG324">
        <v>1.972114183739502</v>
      </c>
      <c r="GH324">
        <v>0.004449671774874308</v>
      </c>
      <c r="GI324">
        <v>-1.829466635312074E-06</v>
      </c>
      <c r="GJ324">
        <v>4.661545964856727E-10</v>
      </c>
      <c r="GK324">
        <v>0.005649818396270764</v>
      </c>
      <c r="GL324">
        <v>0.003047750899037379</v>
      </c>
      <c r="GM324">
        <v>0.0005145890388989142</v>
      </c>
      <c r="GN324">
        <v>-5.930110997495773E-07</v>
      </c>
      <c r="GO324">
        <v>0</v>
      </c>
      <c r="GP324">
        <v>2134</v>
      </c>
      <c r="GQ324">
        <v>1</v>
      </c>
      <c r="GR324">
        <v>23</v>
      </c>
      <c r="GS324">
        <v>992.2</v>
      </c>
      <c r="GT324">
        <v>992.2</v>
      </c>
      <c r="GU324">
        <v>0.41626</v>
      </c>
      <c r="GV324">
        <v>2.57812</v>
      </c>
      <c r="GW324">
        <v>1.39893</v>
      </c>
      <c r="GX324">
        <v>2.3584</v>
      </c>
      <c r="GY324">
        <v>1.44897</v>
      </c>
      <c r="GZ324">
        <v>2.48047</v>
      </c>
      <c r="HA324">
        <v>36.5051</v>
      </c>
      <c r="HB324">
        <v>24.0612</v>
      </c>
      <c r="HC324">
        <v>18</v>
      </c>
      <c r="HD324">
        <v>489.63</v>
      </c>
      <c r="HE324">
        <v>470.898</v>
      </c>
      <c r="HF324">
        <v>24.8053</v>
      </c>
      <c r="HG324">
        <v>25.8858</v>
      </c>
      <c r="HH324">
        <v>30.0001</v>
      </c>
      <c r="HI324">
        <v>25.7415</v>
      </c>
      <c r="HJ324">
        <v>25.8207</v>
      </c>
      <c r="HK324">
        <v>8.31916</v>
      </c>
      <c r="HL324">
        <v>7.64156</v>
      </c>
      <c r="HM324">
        <v>100</v>
      </c>
      <c r="HN324">
        <v>24.7941</v>
      </c>
      <c r="HO324">
        <v>99.1541</v>
      </c>
      <c r="HP324">
        <v>23.5703</v>
      </c>
      <c r="HQ324">
        <v>101.067</v>
      </c>
      <c r="HR324">
        <v>102.187</v>
      </c>
    </row>
    <row r="325" spans="1:226">
      <c r="A325">
        <v>309</v>
      </c>
      <c r="B325">
        <v>1679513899.5</v>
      </c>
      <c r="C325">
        <v>8643.400000095367</v>
      </c>
      <c r="D325" t="s">
        <v>978</v>
      </c>
      <c r="E325" t="s">
        <v>979</v>
      </c>
      <c r="F325">
        <v>5</v>
      </c>
      <c r="G325" t="s">
        <v>353</v>
      </c>
      <c r="H325" t="s">
        <v>747</v>
      </c>
      <c r="I325">
        <v>1679513891.714286</v>
      </c>
      <c r="J325">
        <f>(K325)/1000</f>
        <v>0</v>
      </c>
      <c r="K325">
        <f>IF(BF325, AN325, AH325)</f>
        <v>0</v>
      </c>
      <c r="L325">
        <f>IF(BF325, AI325, AG325)</f>
        <v>0</v>
      </c>
      <c r="M325">
        <f>BH325 - IF(AU325&gt;1, L325*BB325*100.0/(AW325*BV325), 0)</f>
        <v>0</v>
      </c>
      <c r="N325">
        <f>((T325-J325/2)*M325-L325)/(T325+J325/2)</f>
        <v>0</v>
      </c>
      <c r="O325">
        <f>N325*(BO325+BP325)/1000.0</f>
        <v>0</v>
      </c>
      <c r="P325">
        <f>(BH325 - IF(AU325&gt;1, L325*BB325*100.0/(AW325*BV325), 0))*(BO325+BP325)/1000.0</f>
        <v>0</v>
      </c>
      <c r="Q325">
        <f>2.0/((1/S325-1/R325)+SIGN(S325)*SQRT((1/S325-1/R325)*(1/S325-1/R325) + 4*BC325/((BC325+1)*(BC325+1))*(2*1/S325*1/R325-1/R325*1/R325)))</f>
        <v>0</v>
      </c>
      <c r="R325">
        <f>IF(LEFT(BD325,1)&lt;&gt;"0",IF(LEFT(BD325,1)="1",3.0,BE325),$D$5+$E$5*(BV325*BO325/($K$5*1000))+$F$5*(BV325*BO325/($K$5*1000))*MAX(MIN(BB325,$J$5),$I$5)*MAX(MIN(BB325,$J$5),$I$5)+$G$5*MAX(MIN(BB325,$J$5),$I$5)*(BV325*BO325/($K$5*1000))+$H$5*(BV325*BO325/($K$5*1000))*(BV325*BO325/($K$5*1000)))</f>
        <v>0</v>
      </c>
      <c r="S325">
        <f>J325*(1000-(1000*0.61365*exp(17.502*W325/(240.97+W325))/(BO325+BP325)+BJ325)/2)/(1000*0.61365*exp(17.502*W325/(240.97+W325))/(BO325+BP325)-BJ325)</f>
        <v>0</v>
      </c>
      <c r="T325">
        <f>1/((BC325+1)/(Q325/1.6)+1/(R325/1.37)) + BC325/((BC325+1)/(Q325/1.6) + BC325/(R325/1.37))</f>
        <v>0</v>
      </c>
      <c r="U325">
        <f>(AX325*BA325)</f>
        <v>0</v>
      </c>
      <c r="V325">
        <f>(BQ325+(U325+2*0.95*5.67E-8*(((BQ325+$B$7)+273)^4-(BQ325+273)^4)-44100*J325)/(1.84*29.3*R325+8*0.95*5.67E-8*(BQ325+273)^3))</f>
        <v>0</v>
      </c>
      <c r="W325">
        <f>($C$7*BR325+$D$7*BS325+$E$7*V325)</f>
        <v>0</v>
      </c>
      <c r="X325">
        <f>0.61365*exp(17.502*W325/(240.97+W325))</f>
        <v>0</v>
      </c>
      <c r="Y325">
        <f>(Z325/AA325*100)</f>
        <v>0</v>
      </c>
      <c r="Z325">
        <f>BJ325*(BO325+BP325)/1000</f>
        <v>0</v>
      </c>
      <c r="AA325">
        <f>0.61365*exp(17.502*BQ325/(240.97+BQ325))</f>
        <v>0</v>
      </c>
      <c r="AB325">
        <f>(X325-BJ325*(BO325+BP325)/1000)</f>
        <v>0</v>
      </c>
      <c r="AC325">
        <f>(-J325*44100)</f>
        <v>0</v>
      </c>
      <c r="AD325">
        <f>2*29.3*R325*0.92*(BQ325-W325)</f>
        <v>0</v>
      </c>
      <c r="AE325">
        <f>2*0.95*5.67E-8*(((BQ325+$B$7)+273)^4-(W325+273)^4)</f>
        <v>0</v>
      </c>
      <c r="AF325">
        <f>U325+AE325+AC325+AD325</f>
        <v>0</v>
      </c>
      <c r="AG325">
        <f>BN325*AU325*(BI325-BH325*(1000-AU325*BK325)/(1000-AU325*BJ325))/(100*BB325)</f>
        <v>0</v>
      </c>
      <c r="AH325">
        <f>1000*BN325*AU325*(BJ325-BK325)/(100*BB325*(1000-AU325*BJ325))</f>
        <v>0</v>
      </c>
      <c r="AI325">
        <f>(AJ325 - AK325 - BO325*1E3/(8.314*(BQ325+273.15)) * AM325/BN325 * AL325) * BN325/(100*BB325) * (1000 - BK325)/1000</f>
        <v>0</v>
      </c>
      <c r="AJ325">
        <v>120.2959890550266</v>
      </c>
      <c r="AK325">
        <v>133.3740787878788</v>
      </c>
      <c r="AL325">
        <v>-3.312912716616135</v>
      </c>
      <c r="AM325">
        <v>63.74903472312772</v>
      </c>
      <c r="AN325">
        <f>(AP325 - AO325 + BO325*1E3/(8.314*(BQ325+273.15)) * AR325/BN325 * AQ325) * BN325/(100*BB325) * 1000/(1000 - AP325)</f>
        <v>0</v>
      </c>
      <c r="AO325">
        <v>23.52650373055599</v>
      </c>
      <c r="AP325">
        <v>24.2104896969697</v>
      </c>
      <c r="AQ325">
        <v>-2.816763643509218E-06</v>
      </c>
      <c r="AR325">
        <v>101.983239414424</v>
      </c>
      <c r="AS325">
        <v>2</v>
      </c>
      <c r="AT325">
        <v>0</v>
      </c>
      <c r="AU325">
        <f>IF(AS325*$H$13&gt;=AW325,1.0,(AW325/(AW325-AS325*$H$13)))</f>
        <v>0</v>
      </c>
      <c r="AV325">
        <f>(AU325-1)*100</f>
        <v>0</v>
      </c>
      <c r="AW325">
        <f>MAX(0,($B$13+$C$13*BV325)/(1+$D$13*BV325)*BO325/(BQ325+273)*$E$13)</f>
        <v>0</v>
      </c>
      <c r="AX325">
        <f>$B$11*BW325+$C$11*BX325+$F$11*CI325*(1-CL325)</f>
        <v>0</v>
      </c>
      <c r="AY325">
        <f>AX325*AZ325</f>
        <v>0</v>
      </c>
      <c r="AZ325">
        <f>($B$11*$D$9+$C$11*$D$9+$F$11*((CV325+CN325)/MAX(CV325+CN325+CW325, 0.1)*$I$9+CW325/MAX(CV325+CN325+CW325, 0.1)*$J$9))/($B$11+$C$11+$F$11)</f>
        <v>0</v>
      </c>
      <c r="BA325">
        <f>($B$11*$K$9+$C$11*$K$9+$F$11*((CV325+CN325)/MAX(CV325+CN325+CW325, 0.1)*$P$9+CW325/MAX(CV325+CN325+CW325, 0.1)*$Q$9))/($B$11+$C$11+$F$11)</f>
        <v>0</v>
      </c>
      <c r="BB325">
        <v>1.91</v>
      </c>
      <c r="BC325">
        <v>0.5</v>
      </c>
      <c r="BD325" t="s">
        <v>355</v>
      </c>
      <c r="BE325">
        <v>2</v>
      </c>
      <c r="BF325" t="b">
        <v>1</v>
      </c>
      <c r="BG325">
        <v>1679513891.714286</v>
      </c>
      <c r="BH325">
        <v>153.7891428571429</v>
      </c>
      <c r="BI325">
        <v>133.5413214285714</v>
      </c>
      <c r="BJ325">
        <v>24.21454285714286</v>
      </c>
      <c r="BK325">
        <v>23.53136785714286</v>
      </c>
      <c r="BL325">
        <v>151.1848571428572</v>
      </c>
      <c r="BM325">
        <v>23.85150714285714</v>
      </c>
      <c r="BN325">
        <v>500.0291071428571</v>
      </c>
      <c r="BO325">
        <v>89.94235714285716</v>
      </c>
      <c r="BP325">
        <v>0.1000613928571429</v>
      </c>
      <c r="BQ325">
        <v>26.54799642857143</v>
      </c>
      <c r="BR325">
        <v>27.50683571428572</v>
      </c>
      <c r="BS325">
        <v>999.9000000000002</v>
      </c>
      <c r="BT325">
        <v>0</v>
      </c>
      <c r="BU325">
        <v>0</v>
      </c>
      <c r="BV325">
        <v>9993.941071428573</v>
      </c>
      <c r="BW325">
        <v>0</v>
      </c>
      <c r="BX325">
        <v>9.350310000000002</v>
      </c>
      <c r="BY325">
        <v>20.24788571428571</v>
      </c>
      <c r="BZ325">
        <v>157.6055714285714</v>
      </c>
      <c r="CA325">
        <v>136.7595714285714</v>
      </c>
      <c r="CB325">
        <v>0.6831812142857144</v>
      </c>
      <c r="CC325">
        <v>133.5413214285714</v>
      </c>
      <c r="CD325">
        <v>23.53136785714286</v>
      </c>
      <c r="CE325">
        <v>2.177912857142857</v>
      </c>
      <c r="CF325">
        <v>2.116465357142857</v>
      </c>
      <c r="CG325">
        <v>18.80076071428571</v>
      </c>
      <c r="CH325">
        <v>18.34365</v>
      </c>
      <c r="CI325">
        <v>1999.978214285714</v>
      </c>
      <c r="CJ325">
        <v>0.9800019285714284</v>
      </c>
      <c r="CK325">
        <v>0.01999760714285714</v>
      </c>
      <c r="CL325">
        <v>0</v>
      </c>
      <c r="CM325">
        <v>2.080271428571429</v>
      </c>
      <c r="CN325">
        <v>0</v>
      </c>
      <c r="CO325">
        <v>3702.492857142857</v>
      </c>
      <c r="CP325">
        <v>17338.05714285715</v>
      </c>
      <c r="CQ325">
        <v>37.36817857142857</v>
      </c>
      <c r="CR325">
        <v>39.19164285714286</v>
      </c>
      <c r="CS325">
        <v>37.85457142857143</v>
      </c>
      <c r="CT325">
        <v>37.53542857142857</v>
      </c>
      <c r="CU325">
        <v>37.52435714285714</v>
      </c>
      <c r="CV325">
        <v>1959.982142857143</v>
      </c>
      <c r="CW325">
        <v>39.99428571428572</v>
      </c>
      <c r="CX325">
        <v>0</v>
      </c>
      <c r="CY325">
        <v>1679513929.5</v>
      </c>
      <c r="CZ325">
        <v>0</v>
      </c>
      <c r="DA325">
        <v>0</v>
      </c>
      <c r="DB325" t="s">
        <v>356</v>
      </c>
      <c r="DC325">
        <v>1679454360.5</v>
      </c>
      <c r="DD325">
        <v>1679454360.5</v>
      </c>
      <c r="DE325">
        <v>0</v>
      </c>
      <c r="DF325">
        <v>-0.152</v>
      </c>
      <c r="DG325">
        <v>-0.046</v>
      </c>
      <c r="DH325">
        <v>3.296</v>
      </c>
      <c r="DI325">
        <v>0.35</v>
      </c>
      <c r="DJ325">
        <v>420</v>
      </c>
      <c r="DK325">
        <v>24</v>
      </c>
      <c r="DL325">
        <v>0.27</v>
      </c>
      <c r="DM325">
        <v>0.09</v>
      </c>
      <c r="DN325">
        <v>20.09080975609756</v>
      </c>
      <c r="DO325">
        <v>2.987063414634195</v>
      </c>
      <c r="DP325">
        <v>0.3174348666088288</v>
      </c>
      <c r="DQ325">
        <v>0</v>
      </c>
      <c r="DR325">
        <v>0.6821376341463415</v>
      </c>
      <c r="DS325">
        <v>0.02338185365853737</v>
      </c>
      <c r="DT325">
        <v>0.002352483407640588</v>
      </c>
      <c r="DU325">
        <v>1</v>
      </c>
      <c r="DV325">
        <v>1</v>
      </c>
      <c r="DW325">
        <v>2</v>
      </c>
      <c r="DX325" t="s">
        <v>357</v>
      </c>
      <c r="DY325">
        <v>2.98051</v>
      </c>
      <c r="DZ325">
        <v>2.72856</v>
      </c>
      <c r="EA325">
        <v>0.0308475</v>
      </c>
      <c r="EB325">
        <v>0.0268515</v>
      </c>
      <c r="EC325">
        <v>0.107354</v>
      </c>
      <c r="ED325">
        <v>0.106163</v>
      </c>
      <c r="EE325">
        <v>29123.6</v>
      </c>
      <c r="EF325">
        <v>28845.9</v>
      </c>
      <c r="EG325">
        <v>30577.2</v>
      </c>
      <c r="EH325">
        <v>29885</v>
      </c>
      <c r="EI325">
        <v>37642.2</v>
      </c>
      <c r="EJ325">
        <v>35152.5</v>
      </c>
      <c r="EK325">
        <v>46762.6</v>
      </c>
      <c r="EL325">
        <v>44437.4</v>
      </c>
      <c r="EM325">
        <v>1.88295</v>
      </c>
      <c r="EN325">
        <v>1.89837</v>
      </c>
      <c r="EO325">
        <v>0.115894</v>
      </c>
      <c r="EP325">
        <v>0</v>
      </c>
      <c r="EQ325">
        <v>25.6025</v>
      </c>
      <c r="ER325">
        <v>999.9</v>
      </c>
      <c r="ES325">
        <v>49.6</v>
      </c>
      <c r="ET325">
        <v>30.3</v>
      </c>
      <c r="EU325">
        <v>23.9046</v>
      </c>
      <c r="EV325">
        <v>63.1209</v>
      </c>
      <c r="EW325">
        <v>22.5481</v>
      </c>
      <c r="EX325">
        <v>1</v>
      </c>
      <c r="EY325">
        <v>-0.0943648</v>
      </c>
      <c r="EZ325">
        <v>0.09945809999999999</v>
      </c>
      <c r="FA325">
        <v>20.2056</v>
      </c>
      <c r="FB325">
        <v>5.23032</v>
      </c>
      <c r="FC325">
        <v>11.968</v>
      </c>
      <c r="FD325">
        <v>4.9705</v>
      </c>
      <c r="FE325">
        <v>3.28948</v>
      </c>
      <c r="FF325">
        <v>9999</v>
      </c>
      <c r="FG325">
        <v>9999</v>
      </c>
      <c r="FH325">
        <v>9999</v>
      </c>
      <c r="FI325">
        <v>999.9</v>
      </c>
      <c r="FJ325">
        <v>4.97291</v>
      </c>
      <c r="FK325">
        <v>1.87699</v>
      </c>
      <c r="FL325">
        <v>1.87514</v>
      </c>
      <c r="FM325">
        <v>1.87792</v>
      </c>
      <c r="FN325">
        <v>1.87467</v>
      </c>
      <c r="FO325">
        <v>1.87828</v>
      </c>
      <c r="FP325">
        <v>1.87532</v>
      </c>
      <c r="FQ325">
        <v>1.8765</v>
      </c>
      <c r="FR325">
        <v>0</v>
      </c>
      <c r="FS325">
        <v>0</v>
      </c>
      <c r="FT325">
        <v>0</v>
      </c>
      <c r="FU325">
        <v>0</v>
      </c>
      <c r="FV325" t="s">
        <v>358</v>
      </c>
      <c r="FW325" t="s">
        <v>359</v>
      </c>
      <c r="FX325" t="s">
        <v>360</v>
      </c>
      <c r="FY325" t="s">
        <v>360</v>
      </c>
      <c r="FZ325" t="s">
        <v>360</v>
      </c>
      <c r="GA325" t="s">
        <v>360</v>
      </c>
      <c r="GB325">
        <v>0</v>
      </c>
      <c r="GC325">
        <v>100</v>
      </c>
      <c r="GD325">
        <v>100</v>
      </c>
      <c r="GE325">
        <v>2.505</v>
      </c>
      <c r="GF325">
        <v>0.363</v>
      </c>
      <c r="GG325">
        <v>1.972114183739502</v>
      </c>
      <c r="GH325">
        <v>0.004449671774874308</v>
      </c>
      <c r="GI325">
        <v>-1.829466635312074E-06</v>
      </c>
      <c r="GJ325">
        <v>4.661545964856727E-10</v>
      </c>
      <c r="GK325">
        <v>0.005649818396270764</v>
      </c>
      <c r="GL325">
        <v>0.003047750899037379</v>
      </c>
      <c r="GM325">
        <v>0.0005145890388989142</v>
      </c>
      <c r="GN325">
        <v>-5.930110997495773E-07</v>
      </c>
      <c r="GO325">
        <v>0</v>
      </c>
      <c r="GP325">
        <v>2134</v>
      </c>
      <c r="GQ325">
        <v>1</v>
      </c>
      <c r="GR325">
        <v>23</v>
      </c>
      <c r="GS325">
        <v>992.3</v>
      </c>
      <c r="GT325">
        <v>992.3</v>
      </c>
      <c r="GU325">
        <v>0.380859</v>
      </c>
      <c r="GV325">
        <v>2.59033</v>
      </c>
      <c r="GW325">
        <v>1.39893</v>
      </c>
      <c r="GX325">
        <v>2.3584</v>
      </c>
      <c r="GY325">
        <v>1.44897</v>
      </c>
      <c r="GZ325">
        <v>2.46216</v>
      </c>
      <c r="HA325">
        <v>36.4814</v>
      </c>
      <c r="HB325">
        <v>24.0612</v>
      </c>
      <c r="HC325">
        <v>18</v>
      </c>
      <c r="HD325">
        <v>489.711</v>
      </c>
      <c r="HE325">
        <v>470.751</v>
      </c>
      <c r="HF325">
        <v>24.7949</v>
      </c>
      <c r="HG325">
        <v>25.8839</v>
      </c>
      <c r="HH325">
        <v>30</v>
      </c>
      <c r="HI325">
        <v>25.7395</v>
      </c>
      <c r="HJ325">
        <v>25.8185</v>
      </c>
      <c r="HK325">
        <v>7.58485</v>
      </c>
      <c r="HL325">
        <v>7.64156</v>
      </c>
      <c r="HM325">
        <v>100</v>
      </c>
      <c r="HN325">
        <v>24.7836</v>
      </c>
      <c r="HO325">
        <v>85.798</v>
      </c>
      <c r="HP325">
        <v>23.5703</v>
      </c>
      <c r="HQ325">
        <v>101.069</v>
      </c>
      <c r="HR325">
        <v>102.186</v>
      </c>
    </row>
    <row r="326" spans="1:226">
      <c r="A326">
        <v>310</v>
      </c>
      <c r="B326">
        <v>1679513904.5</v>
      </c>
      <c r="C326">
        <v>8648.400000095367</v>
      </c>
      <c r="D326" t="s">
        <v>980</v>
      </c>
      <c r="E326" t="s">
        <v>981</v>
      </c>
      <c r="F326">
        <v>5</v>
      </c>
      <c r="G326" t="s">
        <v>353</v>
      </c>
      <c r="H326" t="s">
        <v>747</v>
      </c>
      <c r="I326">
        <v>1679513897</v>
      </c>
      <c r="J326">
        <f>(K326)/1000</f>
        <v>0</v>
      </c>
      <c r="K326">
        <f>IF(BF326, AN326, AH326)</f>
        <v>0</v>
      </c>
      <c r="L326">
        <f>IF(BF326, AI326, AG326)</f>
        <v>0</v>
      </c>
      <c r="M326">
        <f>BH326 - IF(AU326&gt;1, L326*BB326*100.0/(AW326*BV326), 0)</f>
        <v>0</v>
      </c>
      <c r="N326">
        <f>((T326-J326/2)*M326-L326)/(T326+J326/2)</f>
        <v>0</v>
      </c>
      <c r="O326">
        <f>N326*(BO326+BP326)/1000.0</f>
        <v>0</v>
      </c>
      <c r="P326">
        <f>(BH326 - IF(AU326&gt;1, L326*BB326*100.0/(AW326*BV326), 0))*(BO326+BP326)/1000.0</f>
        <v>0</v>
      </c>
      <c r="Q326">
        <f>2.0/((1/S326-1/R326)+SIGN(S326)*SQRT((1/S326-1/R326)*(1/S326-1/R326) + 4*BC326/((BC326+1)*(BC326+1))*(2*1/S326*1/R326-1/R326*1/R326)))</f>
        <v>0</v>
      </c>
      <c r="R326">
        <f>IF(LEFT(BD326,1)&lt;&gt;"0",IF(LEFT(BD326,1)="1",3.0,BE326),$D$5+$E$5*(BV326*BO326/($K$5*1000))+$F$5*(BV326*BO326/($K$5*1000))*MAX(MIN(BB326,$J$5),$I$5)*MAX(MIN(BB326,$J$5),$I$5)+$G$5*MAX(MIN(BB326,$J$5),$I$5)*(BV326*BO326/($K$5*1000))+$H$5*(BV326*BO326/($K$5*1000))*(BV326*BO326/($K$5*1000)))</f>
        <v>0</v>
      </c>
      <c r="S326">
        <f>J326*(1000-(1000*0.61365*exp(17.502*W326/(240.97+W326))/(BO326+BP326)+BJ326)/2)/(1000*0.61365*exp(17.502*W326/(240.97+W326))/(BO326+BP326)-BJ326)</f>
        <v>0</v>
      </c>
      <c r="T326">
        <f>1/((BC326+1)/(Q326/1.6)+1/(R326/1.37)) + BC326/((BC326+1)/(Q326/1.6) + BC326/(R326/1.37))</f>
        <v>0</v>
      </c>
      <c r="U326">
        <f>(AX326*BA326)</f>
        <v>0</v>
      </c>
      <c r="V326">
        <f>(BQ326+(U326+2*0.95*5.67E-8*(((BQ326+$B$7)+273)^4-(BQ326+273)^4)-44100*J326)/(1.84*29.3*R326+8*0.95*5.67E-8*(BQ326+273)^3))</f>
        <v>0</v>
      </c>
      <c r="W326">
        <f>($C$7*BR326+$D$7*BS326+$E$7*V326)</f>
        <v>0</v>
      </c>
      <c r="X326">
        <f>0.61365*exp(17.502*W326/(240.97+W326))</f>
        <v>0</v>
      </c>
      <c r="Y326">
        <f>(Z326/AA326*100)</f>
        <v>0</v>
      </c>
      <c r="Z326">
        <f>BJ326*(BO326+BP326)/1000</f>
        <v>0</v>
      </c>
      <c r="AA326">
        <f>0.61365*exp(17.502*BQ326/(240.97+BQ326))</f>
        <v>0</v>
      </c>
      <c r="AB326">
        <f>(X326-BJ326*(BO326+BP326)/1000)</f>
        <v>0</v>
      </c>
      <c r="AC326">
        <f>(-J326*44100)</f>
        <v>0</v>
      </c>
      <c r="AD326">
        <f>2*29.3*R326*0.92*(BQ326-W326)</f>
        <v>0</v>
      </c>
      <c r="AE326">
        <f>2*0.95*5.67E-8*(((BQ326+$B$7)+273)^4-(W326+273)^4)</f>
        <v>0</v>
      </c>
      <c r="AF326">
        <f>U326+AE326+AC326+AD326</f>
        <v>0</v>
      </c>
      <c r="AG326">
        <f>BN326*AU326*(BI326-BH326*(1000-AU326*BK326)/(1000-AU326*BJ326))/(100*BB326)</f>
        <v>0</v>
      </c>
      <c r="AH326">
        <f>1000*BN326*AU326*(BJ326-BK326)/(100*BB326*(1000-AU326*BJ326))</f>
        <v>0</v>
      </c>
      <c r="AI326">
        <f>(AJ326 - AK326 - BO326*1E3/(8.314*(BQ326+273.15)) * AM326/BN326 * AL326) * BN326/(100*BB326) * (1000 - BK326)/1000</f>
        <v>0</v>
      </c>
      <c r="AJ326">
        <v>104.1470166275463</v>
      </c>
      <c r="AK326">
        <v>117.1859696969697</v>
      </c>
      <c r="AL326">
        <v>-3.231241689507393</v>
      </c>
      <c r="AM326">
        <v>63.74903472312772</v>
      </c>
      <c r="AN326">
        <f>(AP326 - AO326 + BO326*1E3/(8.314*(BQ326+273.15)) * AR326/BN326 * AQ326) * BN326/(100*BB326) * 1000/(1000 - AP326)</f>
        <v>0</v>
      </c>
      <c r="AO326">
        <v>23.52257351738304</v>
      </c>
      <c r="AP326">
        <v>24.20752060606059</v>
      </c>
      <c r="AQ326">
        <v>-1.814185830339429E-06</v>
      </c>
      <c r="AR326">
        <v>101.983239414424</v>
      </c>
      <c r="AS326">
        <v>2</v>
      </c>
      <c r="AT326">
        <v>0</v>
      </c>
      <c r="AU326">
        <f>IF(AS326*$H$13&gt;=AW326,1.0,(AW326/(AW326-AS326*$H$13)))</f>
        <v>0</v>
      </c>
      <c r="AV326">
        <f>(AU326-1)*100</f>
        <v>0</v>
      </c>
      <c r="AW326">
        <f>MAX(0,($B$13+$C$13*BV326)/(1+$D$13*BV326)*BO326/(BQ326+273)*$E$13)</f>
        <v>0</v>
      </c>
      <c r="AX326">
        <f>$B$11*BW326+$C$11*BX326+$F$11*CI326*(1-CL326)</f>
        <v>0</v>
      </c>
      <c r="AY326">
        <f>AX326*AZ326</f>
        <v>0</v>
      </c>
      <c r="AZ326">
        <f>($B$11*$D$9+$C$11*$D$9+$F$11*((CV326+CN326)/MAX(CV326+CN326+CW326, 0.1)*$I$9+CW326/MAX(CV326+CN326+CW326, 0.1)*$J$9))/($B$11+$C$11+$F$11)</f>
        <v>0</v>
      </c>
      <c r="BA326">
        <f>($B$11*$K$9+$C$11*$K$9+$F$11*((CV326+CN326)/MAX(CV326+CN326+CW326, 0.1)*$P$9+CW326/MAX(CV326+CN326+CW326, 0.1)*$Q$9))/($B$11+$C$11+$F$11)</f>
        <v>0</v>
      </c>
      <c r="BB326">
        <v>1.91</v>
      </c>
      <c r="BC326">
        <v>0.5</v>
      </c>
      <c r="BD326" t="s">
        <v>355</v>
      </c>
      <c r="BE326">
        <v>2</v>
      </c>
      <c r="BF326" t="b">
        <v>1</v>
      </c>
      <c r="BG326">
        <v>1679513897</v>
      </c>
      <c r="BH326">
        <v>136.6919259259259</v>
      </c>
      <c r="BI326">
        <v>116.3703111111111</v>
      </c>
      <c r="BJ326">
        <v>24.21201481481482</v>
      </c>
      <c r="BK326">
        <v>23.52716666666666</v>
      </c>
      <c r="BL326">
        <v>134.1549259259259</v>
      </c>
      <c r="BM326">
        <v>23.84905185185185</v>
      </c>
      <c r="BN326">
        <v>500.0287777777778</v>
      </c>
      <c r="BO326">
        <v>89.94058148148146</v>
      </c>
      <c r="BP326">
        <v>0.1000102814814815</v>
      </c>
      <c r="BQ326">
        <v>26.54994074074074</v>
      </c>
      <c r="BR326">
        <v>27.50584074074074</v>
      </c>
      <c r="BS326">
        <v>999.9000000000001</v>
      </c>
      <c r="BT326">
        <v>0</v>
      </c>
      <c r="BU326">
        <v>0</v>
      </c>
      <c r="BV326">
        <v>9997.629259259258</v>
      </c>
      <c r="BW326">
        <v>0</v>
      </c>
      <c r="BX326">
        <v>9.35031</v>
      </c>
      <c r="BY326">
        <v>20.32167407407407</v>
      </c>
      <c r="BZ326">
        <v>140.0837037037037</v>
      </c>
      <c r="CA326">
        <v>119.174237037037</v>
      </c>
      <c r="CB326">
        <v>0.6848534814814814</v>
      </c>
      <c r="CC326">
        <v>116.3703111111111</v>
      </c>
      <c r="CD326">
        <v>23.52716666666666</v>
      </c>
      <c r="CE326">
        <v>2.177642592592593</v>
      </c>
      <c r="CF326">
        <v>2.116046666666667</v>
      </c>
      <c r="CG326">
        <v>18.79877407407407</v>
      </c>
      <c r="CH326">
        <v>18.34048518518518</v>
      </c>
      <c r="CI326">
        <v>1999.972222222222</v>
      </c>
      <c r="CJ326">
        <v>0.9800027777777778</v>
      </c>
      <c r="CK326">
        <v>0.01999672962962963</v>
      </c>
      <c r="CL326">
        <v>0</v>
      </c>
      <c r="CM326">
        <v>2.085792592592593</v>
      </c>
      <c r="CN326">
        <v>0</v>
      </c>
      <c r="CO326">
        <v>3707.87962962963</v>
      </c>
      <c r="CP326">
        <v>17338.01111111111</v>
      </c>
      <c r="CQ326">
        <v>37.56462962962963</v>
      </c>
      <c r="CR326">
        <v>39.32607407407408</v>
      </c>
      <c r="CS326">
        <v>37.96496296296296</v>
      </c>
      <c r="CT326">
        <v>37.68025925925926</v>
      </c>
      <c r="CU326">
        <v>37.60618518518518</v>
      </c>
      <c r="CV326">
        <v>1959.979629629629</v>
      </c>
      <c r="CW326">
        <v>39.99074074074074</v>
      </c>
      <c r="CX326">
        <v>0</v>
      </c>
      <c r="CY326">
        <v>1679513934.9</v>
      </c>
      <c r="CZ326">
        <v>0</v>
      </c>
      <c r="DA326">
        <v>0</v>
      </c>
      <c r="DB326" t="s">
        <v>356</v>
      </c>
      <c r="DC326">
        <v>1679454360.5</v>
      </c>
      <c r="DD326">
        <v>1679454360.5</v>
      </c>
      <c r="DE326">
        <v>0</v>
      </c>
      <c r="DF326">
        <v>-0.152</v>
      </c>
      <c r="DG326">
        <v>-0.046</v>
      </c>
      <c r="DH326">
        <v>3.296</v>
      </c>
      <c r="DI326">
        <v>0.35</v>
      </c>
      <c r="DJ326">
        <v>420</v>
      </c>
      <c r="DK326">
        <v>24</v>
      </c>
      <c r="DL326">
        <v>0.27</v>
      </c>
      <c r="DM326">
        <v>0.09</v>
      </c>
      <c r="DN326">
        <v>20.2377025</v>
      </c>
      <c r="DO326">
        <v>0.8906352720449991</v>
      </c>
      <c r="DP326">
        <v>0.1576846813858278</v>
      </c>
      <c r="DQ326">
        <v>0</v>
      </c>
      <c r="DR326">
        <v>0.6836454</v>
      </c>
      <c r="DS326">
        <v>0.02024413508442796</v>
      </c>
      <c r="DT326">
        <v>0.002041347212014651</v>
      </c>
      <c r="DU326">
        <v>1</v>
      </c>
      <c r="DV326">
        <v>1</v>
      </c>
      <c r="DW326">
        <v>2</v>
      </c>
      <c r="DX326" t="s">
        <v>357</v>
      </c>
      <c r="DY326">
        <v>2.98034</v>
      </c>
      <c r="DZ326">
        <v>2.72835</v>
      </c>
      <c r="EA326">
        <v>0.0272186</v>
      </c>
      <c r="EB326">
        <v>0.0230665</v>
      </c>
      <c r="EC326">
        <v>0.107343</v>
      </c>
      <c r="ED326">
        <v>0.106152</v>
      </c>
      <c r="EE326">
        <v>29232</v>
      </c>
      <c r="EF326">
        <v>28957.8</v>
      </c>
      <c r="EG326">
        <v>30576.5</v>
      </c>
      <c r="EH326">
        <v>29884.7</v>
      </c>
      <c r="EI326">
        <v>37641.7</v>
      </c>
      <c r="EJ326">
        <v>35152.6</v>
      </c>
      <c r="EK326">
        <v>46761.7</v>
      </c>
      <c r="EL326">
        <v>44437.2</v>
      </c>
      <c r="EM326">
        <v>1.8827</v>
      </c>
      <c r="EN326">
        <v>1.8985</v>
      </c>
      <c r="EO326">
        <v>0.115838</v>
      </c>
      <c r="EP326">
        <v>0</v>
      </c>
      <c r="EQ326">
        <v>25.5992</v>
      </c>
      <c r="ER326">
        <v>999.9</v>
      </c>
      <c r="ES326">
        <v>49.6</v>
      </c>
      <c r="ET326">
        <v>30.3</v>
      </c>
      <c r="EU326">
        <v>23.9067</v>
      </c>
      <c r="EV326">
        <v>63.4309</v>
      </c>
      <c r="EW326">
        <v>22.2957</v>
      </c>
      <c r="EX326">
        <v>1</v>
      </c>
      <c r="EY326">
        <v>-0.09435209999999999</v>
      </c>
      <c r="EZ326">
        <v>0.09479849999999999</v>
      </c>
      <c r="FA326">
        <v>20.2055</v>
      </c>
      <c r="FB326">
        <v>5.23047</v>
      </c>
      <c r="FC326">
        <v>11.968</v>
      </c>
      <c r="FD326">
        <v>4.9706</v>
      </c>
      <c r="FE326">
        <v>3.28948</v>
      </c>
      <c r="FF326">
        <v>9999</v>
      </c>
      <c r="FG326">
        <v>9999</v>
      </c>
      <c r="FH326">
        <v>9999</v>
      </c>
      <c r="FI326">
        <v>999.9</v>
      </c>
      <c r="FJ326">
        <v>4.97292</v>
      </c>
      <c r="FK326">
        <v>1.87698</v>
      </c>
      <c r="FL326">
        <v>1.87513</v>
      </c>
      <c r="FM326">
        <v>1.8779</v>
      </c>
      <c r="FN326">
        <v>1.87466</v>
      </c>
      <c r="FO326">
        <v>1.87824</v>
      </c>
      <c r="FP326">
        <v>1.87532</v>
      </c>
      <c r="FQ326">
        <v>1.87651</v>
      </c>
      <c r="FR326">
        <v>0</v>
      </c>
      <c r="FS326">
        <v>0</v>
      </c>
      <c r="FT326">
        <v>0</v>
      </c>
      <c r="FU326">
        <v>0</v>
      </c>
      <c r="FV326" t="s">
        <v>358</v>
      </c>
      <c r="FW326" t="s">
        <v>359</v>
      </c>
      <c r="FX326" t="s">
        <v>360</v>
      </c>
      <c r="FY326" t="s">
        <v>360</v>
      </c>
      <c r="FZ326" t="s">
        <v>360</v>
      </c>
      <c r="GA326" t="s">
        <v>360</v>
      </c>
      <c r="GB326">
        <v>0</v>
      </c>
      <c r="GC326">
        <v>100</v>
      </c>
      <c r="GD326">
        <v>100</v>
      </c>
      <c r="GE326">
        <v>2.442</v>
      </c>
      <c r="GF326">
        <v>0.3628</v>
      </c>
      <c r="GG326">
        <v>1.972114183739502</v>
      </c>
      <c r="GH326">
        <v>0.004449671774874308</v>
      </c>
      <c r="GI326">
        <v>-1.829466635312074E-06</v>
      </c>
      <c r="GJ326">
        <v>4.661545964856727E-10</v>
      </c>
      <c r="GK326">
        <v>0.005649818396270764</v>
      </c>
      <c r="GL326">
        <v>0.003047750899037379</v>
      </c>
      <c r="GM326">
        <v>0.0005145890388989142</v>
      </c>
      <c r="GN326">
        <v>-5.930110997495773E-07</v>
      </c>
      <c r="GO326">
        <v>0</v>
      </c>
      <c r="GP326">
        <v>2134</v>
      </c>
      <c r="GQ326">
        <v>1</v>
      </c>
      <c r="GR326">
        <v>23</v>
      </c>
      <c r="GS326">
        <v>992.4</v>
      </c>
      <c r="GT326">
        <v>992.4</v>
      </c>
      <c r="GU326">
        <v>0.338135</v>
      </c>
      <c r="GV326">
        <v>2.59277</v>
      </c>
      <c r="GW326">
        <v>1.39893</v>
      </c>
      <c r="GX326">
        <v>2.35962</v>
      </c>
      <c r="GY326">
        <v>1.44897</v>
      </c>
      <c r="GZ326">
        <v>2.45972</v>
      </c>
      <c r="HA326">
        <v>36.4814</v>
      </c>
      <c r="HB326">
        <v>24.07</v>
      </c>
      <c r="HC326">
        <v>18</v>
      </c>
      <c r="HD326">
        <v>489.566</v>
      </c>
      <c r="HE326">
        <v>470.827</v>
      </c>
      <c r="HF326">
        <v>24.783</v>
      </c>
      <c r="HG326">
        <v>25.8839</v>
      </c>
      <c r="HH326">
        <v>30</v>
      </c>
      <c r="HI326">
        <v>25.7382</v>
      </c>
      <c r="HJ326">
        <v>25.8179</v>
      </c>
      <c r="HK326">
        <v>6.7508</v>
      </c>
      <c r="HL326">
        <v>7.64156</v>
      </c>
      <c r="HM326">
        <v>100</v>
      </c>
      <c r="HN326">
        <v>24.782</v>
      </c>
      <c r="HO326">
        <v>65.76300000000001</v>
      </c>
      <c r="HP326">
        <v>23.5703</v>
      </c>
      <c r="HQ326">
        <v>101.067</v>
      </c>
      <c r="HR326">
        <v>102.185</v>
      </c>
    </row>
    <row r="327" spans="1:226">
      <c r="A327">
        <v>311</v>
      </c>
      <c r="B327">
        <v>1679513909.5</v>
      </c>
      <c r="C327">
        <v>8653.400000095367</v>
      </c>
      <c r="D327" t="s">
        <v>982</v>
      </c>
      <c r="E327" t="s">
        <v>983</v>
      </c>
      <c r="F327">
        <v>5</v>
      </c>
      <c r="G327" t="s">
        <v>353</v>
      </c>
      <c r="H327" t="s">
        <v>747</v>
      </c>
      <c r="I327">
        <v>1679513901.714286</v>
      </c>
      <c r="J327">
        <f>(K327)/1000</f>
        <v>0</v>
      </c>
      <c r="K327">
        <f>IF(BF327, AN327, AH327)</f>
        <v>0</v>
      </c>
      <c r="L327">
        <f>IF(BF327, AI327, AG327)</f>
        <v>0</v>
      </c>
      <c r="M327">
        <f>BH327 - IF(AU327&gt;1, L327*BB327*100.0/(AW327*BV327), 0)</f>
        <v>0</v>
      </c>
      <c r="N327">
        <f>((T327-J327/2)*M327-L327)/(T327+J327/2)</f>
        <v>0</v>
      </c>
      <c r="O327">
        <f>N327*(BO327+BP327)/1000.0</f>
        <v>0</v>
      </c>
      <c r="P327">
        <f>(BH327 - IF(AU327&gt;1, L327*BB327*100.0/(AW327*BV327), 0))*(BO327+BP327)/1000.0</f>
        <v>0</v>
      </c>
      <c r="Q327">
        <f>2.0/((1/S327-1/R327)+SIGN(S327)*SQRT((1/S327-1/R327)*(1/S327-1/R327) + 4*BC327/((BC327+1)*(BC327+1))*(2*1/S327*1/R327-1/R327*1/R327)))</f>
        <v>0</v>
      </c>
      <c r="R327">
        <f>IF(LEFT(BD327,1)&lt;&gt;"0",IF(LEFT(BD327,1)="1",3.0,BE327),$D$5+$E$5*(BV327*BO327/($K$5*1000))+$F$5*(BV327*BO327/($K$5*1000))*MAX(MIN(BB327,$J$5),$I$5)*MAX(MIN(BB327,$J$5),$I$5)+$G$5*MAX(MIN(BB327,$J$5),$I$5)*(BV327*BO327/($K$5*1000))+$H$5*(BV327*BO327/($K$5*1000))*(BV327*BO327/($K$5*1000)))</f>
        <v>0</v>
      </c>
      <c r="S327">
        <f>J327*(1000-(1000*0.61365*exp(17.502*W327/(240.97+W327))/(BO327+BP327)+BJ327)/2)/(1000*0.61365*exp(17.502*W327/(240.97+W327))/(BO327+BP327)-BJ327)</f>
        <v>0</v>
      </c>
      <c r="T327">
        <f>1/((BC327+1)/(Q327/1.6)+1/(R327/1.37)) + BC327/((BC327+1)/(Q327/1.6) + BC327/(R327/1.37))</f>
        <v>0</v>
      </c>
      <c r="U327">
        <f>(AX327*BA327)</f>
        <v>0</v>
      </c>
      <c r="V327">
        <f>(BQ327+(U327+2*0.95*5.67E-8*(((BQ327+$B$7)+273)^4-(BQ327+273)^4)-44100*J327)/(1.84*29.3*R327+8*0.95*5.67E-8*(BQ327+273)^3))</f>
        <v>0</v>
      </c>
      <c r="W327">
        <f>($C$7*BR327+$D$7*BS327+$E$7*V327)</f>
        <v>0</v>
      </c>
      <c r="X327">
        <f>0.61365*exp(17.502*W327/(240.97+W327))</f>
        <v>0</v>
      </c>
      <c r="Y327">
        <f>(Z327/AA327*100)</f>
        <v>0</v>
      </c>
      <c r="Z327">
        <f>BJ327*(BO327+BP327)/1000</f>
        <v>0</v>
      </c>
      <c r="AA327">
        <f>0.61365*exp(17.502*BQ327/(240.97+BQ327))</f>
        <v>0</v>
      </c>
      <c r="AB327">
        <f>(X327-BJ327*(BO327+BP327)/1000)</f>
        <v>0</v>
      </c>
      <c r="AC327">
        <f>(-J327*44100)</f>
        <v>0</v>
      </c>
      <c r="AD327">
        <f>2*29.3*R327*0.92*(BQ327-W327)</f>
        <v>0</v>
      </c>
      <c r="AE327">
        <f>2*0.95*5.67E-8*(((BQ327+$B$7)+273)^4-(W327+273)^4)</f>
        <v>0</v>
      </c>
      <c r="AF327">
        <f>U327+AE327+AC327+AD327</f>
        <v>0</v>
      </c>
      <c r="AG327">
        <f>BN327*AU327*(BI327-BH327*(1000-AU327*BK327)/(1000-AU327*BJ327))/(100*BB327)</f>
        <v>0</v>
      </c>
      <c r="AH327">
        <f>1000*BN327*AU327*(BJ327-BK327)/(100*BB327*(1000-AU327*BJ327))</f>
        <v>0</v>
      </c>
      <c r="AI327">
        <f>(AJ327 - AK327 - BO327*1E3/(8.314*(BQ327+273.15)) * AM327/BN327 * AL327) * BN327/(100*BB327) * (1000 - BK327)/1000</f>
        <v>0</v>
      </c>
      <c r="AJ327">
        <v>87.43633372953992</v>
      </c>
      <c r="AK327">
        <v>101.0059393939394</v>
      </c>
      <c r="AL327">
        <v>-3.24100010451511</v>
      </c>
      <c r="AM327">
        <v>63.74903472312772</v>
      </c>
      <c r="AN327">
        <f>(AP327 - AO327 + BO327*1E3/(8.314*(BQ327+273.15)) * AR327/BN327 * AQ327) * BN327/(100*BB327) * 1000/(1000 - AP327)</f>
        <v>0</v>
      </c>
      <c r="AO327">
        <v>23.51879318997522</v>
      </c>
      <c r="AP327">
        <v>24.20381454545454</v>
      </c>
      <c r="AQ327">
        <v>-2.209040409342832E-06</v>
      </c>
      <c r="AR327">
        <v>101.983239414424</v>
      </c>
      <c r="AS327">
        <v>2</v>
      </c>
      <c r="AT327">
        <v>0</v>
      </c>
      <c r="AU327">
        <f>IF(AS327*$H$13&gt;=AW327,1.0,(AW327/(AW327-AS327*$H$13)))</f>
        <v>0</v>
      </c>
      <c r="AV327">
        <f>(AU327-1)*100</f>
        <v>0</v>
      </c>
      <c r="AW327">
        <f>MAX(0,($B$13+$C$13*BV327)/(1+$D$13*BV327)*BO327/(BQ327+273)*$E$13)</f>
        <v>0</v>
      </c>
      <c r="AX327">
        <f>$B$11*BW327+$C$11*BX327+$F$11*CI327*(1-CL327)</f>
        <v>0</v>
      </c>
      <c r="AY327">
        <f>AX327*AZ327</f>
        <v>0</v>
      </c>
      <c r="AZ327">
        <f>($B$11*$D$9+$C$11*$D$9+$F$11*((CV327+CN327)/MAX(CV327+CN327+CW327, 0.1)*$I$9+CW327/MAX(CV327+CN327+CW327, 0.1)*$J$9))/($B$11+$C$11+$F$11)</f>
        <v>0</v>
      </c>
      <c r="BA327">
        <f>($B$11*$K$9+$C$11*$K$9+$F$11*((CV327+CN327)/MAX(CV327+CN327+CW327, 0.1)*$P$9+CW327/MAX(CV327+CN327+CW327, 0.1)*$Q$9))/($B$11+$C$11+$F$11)</f>
        <v>0</v>
      </c>
      <c r="BB327">
        <v>1.91</v>
      </c>
      <c r="BC327">
        <v>0.5</v>
      </c>
      <c r="BD327" t="s">
        <v>355</v>
      </c>
      <c r="BE327">
        <v>2</v>
      </c>
      <c r="BF327" t="b">
        <v>1</v>
      </c>
      <c r="BG327">
        <v>1679513901.714286</v>
      </c>
      <c r="BH327">
        <v>121.6297428571429</v>
      </c>
      <c r="BI327">
        <v>101.1621714285714</v>
      </c>
      <c r="BJ327">
        <v>24.2088</v>
      </c>
      <c r="BK327">
        <v>23.52313928571428</v>
      </c>
      <c r="BL327">
        <v>119.152925</v>
      </c>
      <c r="BM327">
        <v>23.84591428571429</v>
      </c>
      <c r="BN327">
        <v>500.0264285714285</v>
      </c>
      <c r="BO327">
        <v>89.93905714285714</v>
      </c>
      <c r="BP327">
        <v>0.09997577857142857</v>
      </c>
      <c r="BQ327">
        <v>26.5525</v>
      </c>
      <c r="BR327">
        <v>27.50289642857143</v>
      </c>
      <c r="BS327">
        <v>999.9000000000002</v>
      </c>
      <c r="BT327">
        <v>0</v>
      </c>
      <c r="BU327">
        <v>0</v>
      </c>
      <c r="BV327">
        <v>10004.14785714286</v>
      </c>
      <c r="BW327">
        <v>0</v>
      </c>
      <c r="BX327">
        <v>9.350310000000002</v>
      </c>
      <c r="BY327">
        <v>20.46764285714286</v>
      </c>
      <c r="BZ327">
        <v>124.6472857142857</v>
      </c>
      <c r="CA327">
        <v>103.5992142857143</v>
      </c>
      <c r="CB327">
        <v>0.6856623928571429</v>
      </c>
      <c r="CC327">
        <v>101.1621714285714</v>
      </c>
      <c r="CD327">
        <v>23.52313928571428</v>
      </c>
      <c r="CE327">
        <v>2.177316428571429</v>
      </c>
      <c r="CF327">
        <v>2.115649642857143</v>
      </c>
      <c r="CG327">
        <v>18.79637857142857</v>
      </c>
      <c r="CH327">
        <v>18.3375</v>
      </c>
      <c r="CI327">
        <v>1999.978571428572</v>
      </c>
      <c r="CJ327">
        <v>0.9800034285714286</v>
      </c>
      <c r="CK327">
        <v>0.01999616785714286</v>
      </c>
      <c r="CL327">
        <v>0</v>
      </c>
      <c r="CM327">
        <v>2.074428571428572</v>
      </c>
      <c r="CN327">
        <v>0</v>
      </c>
      <c r="CO327">
        <v>3713.275714285715</v>
      </c>
      <c r="CP327">
        <v>17338.06071428572</v>
      </c>
      <c r="CQ327">
        <v>37.60467857142857</v>
      </c>
      <c r="CR327">
        <v>39.43717857142856</v>
      </c>
      <c r="CS327">
        <v>38.05549999999999</v>
      </c>
      <c r="CT327">
        <v>37.80778571428571</v>
      </c>
      <c r="CU327">
        <v>37.68939285714286</v>
      </c>
      <c r="CV327">
        <v>1959.987857142857</v>
      </c>
      <c r="CW327">
        <v>39.99071428571428</v>
      </c>
      <c r="CX327">
        <v>0</v>
      </c>
      <c r="CY327">
        <v>1679513939.7</v>
      </c>
      <c r="CZ327">
        <v>0</v>
      </c>
      <c r="DA327">
        <v>0</v>
      </c>
      <c r="DB327" t="s">
        <v>356</v>
      </c>
      <c r="DC327">
        <v>1679454360.5</v>
      </c>
      <c r="DD327">
        <v>1679454360.5</v>
      </c>
      <c r="DE327">
        <v>0</v>
      </c>
      <c r="DF327">
        <v>-0.152</v>
      </c>
      <c r="DG327">
        <v>-0.046</v>
      </c>
      <c r="DH327">
        <v>3.296</v>
      </c>
      <c r="DI327">
        <v>0.35</v>
      </c>
      <c r="DJ327">
        <v>420</v>
      </c>
      <c r="DK327">
        <v>24</v>
      </c>
      <c r="DL327">
        <v>0.27</v>
      </c>
      <c r="DM327">
        <v>0.09</v>
      </c>
      <c r="DN327">
        <v>20.42670243902439</v>
      </c>
      <c r="DO327">
        <v>1.372551219512189</v>
      </c>
      <c r="DP327">
        <v>0.2272346230143863</v>
      </c>
      <c r="DQ327">
        <v>0</v>
      </c>
      <c r="DR327">
        <v>0.6850001219512195</v>
      </c>
      <c r="DS327">
        <v>0.01110397212543521</v>
      </c>
      <c r="DT327">
        <v>0.001244648548594393</v>
      </c>
      <c r="DU327">
        <v>1</v>
      </c>
      <c r="DV327">
        <v>1</v>
      </c>
      <c r="DW327">
        <v>2</v>
      </c>
      <c r="DX327" t="s">
        <v>357</v>
      </c>
      <c r="DY327">
        <v>2.98039</v>
      </c>
      <c r="DZ327">
        <v>2.72838</v>
      </c>
      <c r="EA327">
        <v>0.0235045</v>
      </c>
      <c r="EB327">
        <v>0.0190727</v>
      </c>
      <c r="EC327">
        <v>0.107334</v>
      </c>
      <c r="ED327">
        <v>0.106142</v>
      </c>
      <c r="EE327">
        <v>29344.1</v>
      </c>
      <c r="EF327">
        <v>29076.6</v>
      </c>
      <c r="EG327">
        <v>30577</v>
      </c>
      <c r="EH327">
        <v>29885</v>
      </c>
      <c r="EI327">
        <v>37642.3</v>
      </c>
      <c r="EJ327">
        <v>35152.7</v>
      </c>
      <c r="EK327">
        <v>46762.2</v>
      </c>
      <c r="EL327">
        <v>44437.2</v>
      </c>
      <c r="EM327">
        <v>1.88255</v>
      </c>
      <c r="EN327">
        <v>1.8985</v>
      </c>
      <c r="EO327">
        <v>0.116471</v>
      </c>
      <c r="EP327">
        <v>0</v>
      </c>
      <c r="EQ327">
        <v>25.597</v>
      </c>
      <c r="ER327">
        <v>999.9</v>
      </c>
      <c r="ES327">
        <v>49.6</v>
      </c>
      <c r="ET327">
        <v>30.3</v>
      </c>
      <c r="EU327">
        <v>23.9062</v>
      </c>
      <c r="EV327">
        <v>63.1109</v>
      </c>
      <c r="EW327">
        <v>22.5681</v>
      </c>
      <c r="EX327">
        <v>1</v>
      </c>
      <c r="EY327">
        <v>-0.0944817</v>
      </c>
      <c r="EZ327">
        <v>0.0582898</v>
      </c>
      <c r="FA327">
        <v>20.2058</v>
      </c>
      <c r="FB327">
        <v>5.23047</v>
      </c>
      <c r="FC327">
        <v>11.968</v>
      </c>
      <c r="FD327">
        <v>4.9705</v>
      </c>
      <c r="FE327">
        <v>3.2895</v>
      </c>
      <c r="FF327">
        <v>9999</v>
      </c>
      <c r="FG327">
        <v>9999</v>
      </c>
      <c r="FH327">
        <v>9999</v>
      </c>
      <c r="FI327">
        <v>999.9</v>
      </c>
      <c r="FJ327">
        <v>4.97293</v>
      </c>
      <c r="FK327">
        <v>1.87705</v>
      </c>
      <c r="FL327">
        <v>1.87515</v>
      </c>
      <c r="FM327">
        <v>1.87797</v>
      </c>
      <c r="FN327">
        <v>1.87469</v>
      </c>
      <c r="FO327">
        <v>1.8783</v>
      </c>
      <c r="FP327">
        <v>1.87535</v>
      </c>
      <c r="FQ327">
        <v>1.87653</v>
      </c>
      <c r="FR327">
        <v>0</v>
      </c>
      <c r="FS327">
        <v>0</v>
      </c>
      <c r="FT327">
        <v>0</v>
      </c>
      <c r="FU327">
        <v>0</v>
      </c>
      <c r="FV327" t="s">
        <v>358</v>
      </c>
      <c r="FW327" t="s">
        <v>359</v>
      </c>
      <c r="FX327" t="s">
        <v>360</v>
      </c>
      <c r="FY327" t="s">
        <v>360</v>
      </c>
      <c r="FZ327" t="s">
        <v>360</v>
      </c>
      <c r="GA327" t="s">
        <v>360</v>
      </c>
      <c r="GB327">
        <v>0</v>
      </c>
      <c r="GC327">
        <v>100</v>
      </c>
      <c r="GD327">
        <v>100</v>
      </c>
      <c r="GE327">
        <v>2.377</v>
      </c>
      <c r="GF327">
        <v>0.3627</v>
      </c>
      <c r="GG327">
        <v>1.972114183739502</v>
      </c>
      <c r="GH327">
        <v>0.004449671774874308</v>
      </c>
      <c r="GI327">
        <v>-1.829466635312074E-06</v>
      </c>
      <c r="GJ327">
        <v>4.661545964856727E-10</v>
      </c>
      <c r="GK327">
        <v>0.005649818396270764</v>
      </c>
      <c r="GL327">
        <v>0.003047750899037379</v>
      </c>
      <c r="GM327">
        <v>0.0005145890388989142</v>
      </c>
      <c r="GN327">
        <v>-5.930110997495773E-07</v>
      </c>
      <c r="GO327">
        <v>0</v>
      </c>
      <c r="GP327">
        <v>2134</v>
      </c>
      <c r="GQ327">
        <v>1</v>
      </c>
      <c r="GR327">
        <v>23</v>
      </c>
      <c r="GS327">
        <v>992.5</v>
      </c>
      <c r="GT327">
        <v>992.5</v>
      </c>
      <c r="GU327">
        <v>0.300293</v>
      </c>
      <c r="GV327">
        <v>2.6001</v>
      </c>
      <c r="GW327">
        <v>1.39893</v>
      </c>
      <c r="GX327">
        <v>2.35962</v>
      </c>
      <c r="GY327">
        <v>1.44897</v>
      </c>
      <c r="GZ327">
        <v>2.47314</v>
      </c>
      <c r="HA327">
        <v>36.5051</v>
      </c>
      <c r="HB327">
        <v>24.0525</v>
      </c>
      <c r="HC327">
        <v>18</v>
      </c>
      <c r="HD327">
        <v>489.478</v>
      </c>
      <c r="HE327">
        <v>470.813</v>
      </c>
      <c r="HF327">
        <v>24.7795</v>
      </c>
      <c r="HG327">
        <v>25.8826</v>
      </c>
      <c r="HH327">
        <v>29.9999</v>
      </c>
      <c r="HI327">
        <v>25.7374</v>
      </c>
      <c r="HJ327">
        <v>25.8163</v>
      </c>
      <c r="HK327">
        <v>5.9836</v>
      </c>
      <c r="HL327">
        <v>7.64156</v>
      </c>
      <c r="HM327">
        <v>100</v>
      </c>
      <c r="HN327">
        <v>24.7911</v>
      </c>
      <c r="HO327">
        <v>52.4066</v>
      </c>
      <c r="HP327">
        <v>23.5703</v>
      </c>
      <c r="HQ327">
        <v>101.068</v>
      </c>
      <c r="HR327">
        <v>102.186</v>
      </c>
    </row>
    <row r="328" spans="1:226">
      <c r="A328">
        <v>312</v>
      </c>
      <c r="B328">
        <v>1679513914</v>
      </c>
      <c r="C328">
        <v>8657.900000095367</v>
      </c>
      <c r="D328" t="s">
        <v>984</v>
      </c>
      <c r="E328" t="s">
        <v>985</v>
      </c>
      <c r="F328">
        <v>5</v>
      </c>
      <c r="G328" t="s">
        <v>353</v>
      </c>
      <c r="H328" t="s">
        <v>747</v>
      </c>
      <c r="I328">
        <v>1679513906.160714</v>
      </c>
      <c r="J328">
        <f>(K328)/1000</f>
        <v>0</v>
      </c>
      <c r="K328">
        <f>IF(BF328, AN328, AH328)</f>
        <v>0</v>
      </c>
      <c r="L328">
        <f>IF(BF328, AI328, AG328)</f>
        <v>0</v>
      </c>
      <c r="M328">
        <f>BH328 - IF(AU328&gt;1, L328*BB328*100.0/(AW328*BV328), 0)</f>
        <v>0</v>
      </c>
      <c r="N328">
        <f>((T328-J328/2)*M328-L328)/(T328+J328/2)</f>
        <v>0</v>
      </c>
      <c r="O328">
        <f>N328*(BO328+BP328)/1000.0</f>
        <v>0</v>
      </c>
      <c r="P328">
        <f>(BH328 - IF(AU328&gt;1, L328*BB328*100.0/(AW328*BV328), 0))*(BO328+BP328)/1000.0</f>
        <v>0</v>
      </c>
      <c r="Q328">
        <f>2.0/((1/S328-1/R328)+SIGN(S328)*SQRT((1/S328-1/R328)*(1/S328-1/R328) + 4*BC328/((BC328+1)*(BC328+1))*(2*1/S328*1/R328-1/R328*1/R328)))</f>
        <v>0</v>
      </c>
      <c r="R328">
        <f>IF(LEFT(BD328,1)&lt;&gt;"0",IF(LEFT(BD328,1)="1",3.0,BE328),$D$5+$E$5*(BV328*BO328/($K$5*1000))+$F$5*(BV328*BO328/($K$5*1000))*MAX(MIN(BB328,$J$5),$I$5)*MAX(MIN(BB328,$J$5),$I$5)+$G$5*MAX(MIN(BB328,$J$5),$I$5)*(BV328*BO328/($K$5*1000))+$H$5*(BV328*BO328/($K$5*1000))*(BV328*BO328/($K$5*1000)))</f>
        <v>0</v>
      </c>
      <c r="S328">
        <f>J328*(1000-(1000*0.61365*exp(17.502*W328/(240.97+W328))/(BO328+BP328)+BJ328)/2)/(1000*0.61365*exp(17.502*W328/(240.97+W328))/(BO328+BP328)-BJ328)</f>
        <v>0</v>
      </c>
      <c r="T328">
        <f>1/((BC328+1)/(Q328/1.6)+1/(R328/1.37)) + BC328/((BC328+1)/(Q328/1.6) + BC328/(R328/1.37))</f>
        <v>0</v>
      </c>
      <c r="U328">
        <f>(AX328*BA328)</f>
        <v>0</v>
      </c>
      <c r="V328">
        <f>(BQ328+(U328+2*0.95*5.67E-8*(((BQ328+$B$7)+273)^4-(BQ328+273)^4)-44100*J328)/(1.84*29.3*R328+8*0.95*5.67E-8*(BQ328+273)^3))</f>
        <v>0</v>
      </c>
      <c r="W328">
        <f>($C$7*BR328+$D$7*BS328+$E$7*V328)</f>
        <v>0</v>
      </c>
      <c r="X328">
        <f>0.61365*exp(17.502*W328/(240.97+W328))</f>
        <v>0</v>
      </c>
      <c r="Y328">
        <f>(Z328/AA328*100)</f>
        <v>0</v>
      </c>
      <c r="Z328">
        <f>BJ328*(BO328+BP328)/1000</f>
        <v>0</v>
      </c>
      <c r="AA328">
        <f>0.61365*exp(17.502*BQ328/(240.97+BQ328))</f>
        <v>0</v>
      </c>
      <c r="AB328">
        <f>(X328-BJ328*(BO328+BP328)/1000)</f>
        <v>0</v>
      </c>
      <c r="AC328">
        <f>(-J328*44100)</f>
        <v>0</v>
      </c>
      <c r="AD328">
        <f>2*29.3*R328*0.92*(BQ328-W328)</f>
        <v>0</v>
      </c>
      <c r="AE328">
        <f>2*0.95*5.67E-8*(((BQ328+$B$7)+273)^4-(W328+273)^4)</f>
        <v>0</v>
      </c>
      <c r="AF328">
        <f>U328+AE328+AC328+AD328</f>
        <v>0</v>
      </c>
      <c r="AG328">
        <f>BN328*AU328*(BI328-BH328*(1000-AU328*BK328)/(1000-AU328*BJ328))/(100*BB328)</f>
        <v>0</v>
      </c>
      <c r="AH328">
        <f>1000*BN328*AU328*(BJ328-BK328)/(100*BB328*(1000-AU328*BJ328))</f>
        <v>0</v>
      </c>
      <c r="AI328">
        <f>(AJ328 - AK328 - BO328*1E3/(8.314*(BQ328+273.15)) * AM328/BN328 * AL328) * BN328/(100*BB328) * (1000 - BK328)/1000</f>
        <v>0</v>
      </c>
      <c r="AJ328">
        <v>72.1643803897652</v>
      </c>
      <c r="AK328">
        <v>86.16238848484848</v>
      </c>
      <c r="AL328">
        <v>-3.302529877942125</v>
      </c>
      <c r="AM328">
        <v>63.74903472312772</v>
      </c>
      <c r="AN328">
        <f>(AP328 - AO328 + BO328*1E3/(8.314*(BQ328+273.15)) * AR328/BN328 * AQ328) * BN328/(100*BB328) * 1000/(1000 - AP328)</f>
        <v>0</v>
      </c>
      <c r="AO328">
        <v>23.51644863890831</v>
      </c>
      <c r="AP328">
        <v>24.20223454545454</v>
      </c>
      <c r="AQ328">
        <v>-7.991089977404715E-07</v>
      </c>
      <c r="AR328">
        <v>101.983239414424</v>
      </c>
      <c r="AS328">
        <v>2</v>
      </c>
      <c r="AT328">
        <v>0</v>
      </c>
      <c r="AU328">
        <f>IF(AS328*$H$13&gt;=AW328,1.0,(AW328/(AW328-AS328*$H$13)))</f>
        <v>0</v>
      </c>
      <c r="AV328">
        <f>(AU328-1)*100</f>
        <v>0</v>
      </c>
      <c r="AW328">
        <f>MAX(0,($B$13+$C$13*BV328)/(1+$D$13*BV328)*BO328/(BQ328+273)*$E$13)</f>
        <v>0</v>
      </c>
      <c r="AX328">
        <f>$B$11*BW328+$C$11*BX328+$F$11*CI328*(1-CL328)</f>
        <v>0</v>
      </c>
      <c r="AY328">
        <f>AX328*AZ328</f>
        <v>0</v>
      </c>
      <c r="AZ328">
        <f>($B$11*$D$9+$C$11*$D$9+$F$11*((CV328+CN328)/MAX(CV328+CN328+CW328, 0.1)*$I$9+CW328/MAX(CV328+CN328+CW328, 0.1)*$J$9))/($B$11+$C$11+$F$11)</f>
        <v>0</v>
      </c>
      <c r="BA328">
        <f>($B$11*$K$9+$C$11*$K$9+$F$11*((CV328+CN328)/MAX(CV328+CN328+CW328, 0.1)*$P$9+CW328/MAX(CV328+CN328+CW328, 0.1)*$Q$9))/($B$11+$C$11+$F$11)</f>
        <v>0</v>
      </c>
      <c r="BB328">
        <v>1.91</v>
      </c>
      <c r="BC328">
        <v>0.5</v>
      </c>
      <c r="BD328" t="s">
        <v>355</v>
      </c>
      <c r="BE328">
        <v>2</v>
      </c>
      <c r="BF328" t="b">
        <v>1</v>
      </c>
      <c r="BG328">
        <v>1679513906.160714</v>
      </c>
      <c r="BH328">
        <v>107.4850428571429</v>
      </c>
      <c r="BI328">
        <v>86.7330607142857</v>
      </c>
      <c r="BJ328">
        <v>24.20586071428572</v>
      </c>
      <c r="BK328">
        <v>23.51985714285714</v>
      </c>
      <c r="BL328">
        <v>105.0654428571429</v>
      </c>
      <c r="BM328">
        <v>23.84304642857143</v>
      </c>
      <c r="BN328">
        <v>500.0313928571428</v>
      </c>
      <c r="BO328">
        <v>89.9382607142857</v>
      </c>
      <c r="BP328">
        <v>0.0999528892857143</v>
      </c>
      <c r="BQ328">
        <v>26.55447142857143</v>
      </c>
      <c r="BR328">
        <v>27.50066071428571</v>
      </c>
      <c r="BS328">
        <v>999.9000000000002</v>
      </c>
      <c r="BT328">
        <v>0</v>
      </c>
      <c r="BU328">
        <v>0</v>
      </c>
      <c r="BV328">
        <v>10003.61285714286</v>
      </c>
      <c r="BW328">
        <v>0</v>
      </c>
      <c r="BX328">
        <v>9.350310000000002</v>
      </c>
      <c r="BY328">
        <v>20.75205</v>
      </c>
      <c r="BZ328">
        <v>110.1513392857143</v>
      </c>
      <c r="CA328">
        <v>88.82216785714286</v>
      </c>
      <c r="CB328">
        <v>0.6860071428571428</v>
      </c>
      <c r="CC328">
        <v>86.7330607142857</v>
      </c>
      <c r="CD328">
        <v>23.51985714285714</v>
      </c>
      <c r="CE328">
        <v>2.177032857142857</v>
      </c>
      <c r="CF328">
        <v>2.115335714285715</v>
      </c>
      <c r="CG328">
        <v>18.79430357142857</v>
      </c>
      <c r="CH328">
        <v>18.33513571428571</v>
      </c>
      <c r="CI328">
        <v>1999.958571428571</v>
      </c>
      <c r="CJ328">
        <v>0.9800038571428572</v>
      </c>
      <c r="CK328">
        <v>0.01999583571428571</v>
      </c>
      <c r="CL328">
        <v>0</v>
      </c>
      <c r="CM328">
        <v>2.127107142857143</v>
      </c>
      <c r="CN328">
        <v>0</v>
      </c>
      <c r="CO328">
        <v>3718.8525</v>
      </c>
      <c r="CP328">
        <v>17337.88928571429</v>
      </c>
      <c r="CQ328">
        <v>37.70514285714286</v>
      </c>
      <c r="CR328">
        <v>39.53767857142856</v>
      </c>
      <c r="CS328">
        <v>38.14257142857143</v>
      </c>
      <c r="CT328">
        <v>37.92614285714286</v>
      </c>
      <c r="CU328">
        <v>37.77203571428571</v>
      </c>
      <c r="CV328">
        <v>1959.9675</v>
      </c>
      <c r="CW328">
        <v>39.99071428571428</v>
      </c>
      <c r="CX328">
        <v>0</v>
      </c>
      <c r="CY328">
        <v>1679513943.9</v>
      </c>
      <c r="CZ328">
        <v>0</v>
      </c>
      <c r="DA328">
        <v>0</v>
      </c>
      <c r="DB328" t="s">
        <v>356</v>
      </c>
      <c r="DC328">
        <v>1679454360.5</v>
      </c>
      <c r="DD328">
        <v>1679454360.5</v>
      </c>
      <c r="DE328">
        <v>0</v>
      </c>
      <c r="DF328">
        <v>-0.152</v>
      </c>
      <c r="DG328">
        <v>-0.046</v>
      </c>
      <c r="DH328">
        <v>3.296</v>
      </c>
      <c r="DI328">
        <v>0.35</v>
      </c>
      <c r="DJ328">
        <v>420</v>
      </c>
      <c r="DK328">
        <v>24</v>
      </c>
      <c r="DL328">
        <v>0.27</v>
      </c>
      <c r="DM328">
        <v>0.09</v>
      </c>
      <c r="DN328">
        <v>20.6606725</v>
      </c>
      <c r="DO328">
        <v>3.930611257035586</v>
      </c>
      <c r="DP328">
        <v>0.4432187766710139</v>
      </c>
      <c r="DQ328">
        <v>0</v>
      </c>
      <c r="DR328">
        <v>0.6857525</v>
      </c>
      <c r="DS328">
        <v>0.005059114446528481</v>
      </c>
      <c r="DT328">
        <v>0.0006061683759484629</v>
      </c>
      <c r="DU328">
        <v>1</v>
      </c>
      <c r="DV328">
        <v>1</v>
      </c>
      <c r="DW328">
        <v>2</v>
      </c>
      <c r="DX328" t="s">
        <v>357</v>
      </c>
      <c r="DY328">
        <v>2.98049</v>
      </c>
      <c r="DZ328">
        <v>2.72835</v>
      </c>
      <c r="EA328">
        <v>0.0200411</v>
      </c>
      <c r="EB328">
        <v>0.0153945</v>
      </c>
      <c r="EC328">
        <v>0.107332</v>
      </c>
      <c r="ED328">
        <v>0.106134</v>
      </c>
      <c r="EE328">
        <v>29447.6</v>
      </c>
      <c r="EF328">
        <v>29185.7</v>
      </c>
      <c r="EG328">
        <v>30576.4</v>
      </c>
      <c r="EH328">
        <v>29885.1</v>
      </c>
      <c r="EI328">
        <v>37641.2</v>
      </c>
      <c r="EJ328">
        <v>35153</v>
      </c>
      <c r="EK328">
        <v>46761.1</v>
      </c>
      <c r="EL328">
        <v>44437.6</v>
      </c>
      <c r="EM328">
        <v>1.88258</v>
      </c>
      <c r="EN328">
        <v>1.8984</v>
      </c>
      <c r="EO328">
        <v>0.11649</v>
      </c>
      <c r="EP328">
        <v>0</v>
      </c>
      <c r="EQ328">
        <v>25.5951</v>
      </c>
      <c r="ER328">
        <v>999.9</v>
      </c>
      <c r="ES328">
        <v>49.6</v>
      </c>
      <c r="ET328">
        <v>30.3</v>
      </c>
      <c r="EU328">
        <v>23.9031</v>
      </c>
      <c r="EV328">
        <v>63.2109</v>
      </c>
      <c r="EW328">
        <v>22.484</v>
      </c>
      <c r="EX328">
        <v>1</v>
      </c>
      <c r="EY328">
        <v>-0.0946265</v>
      </c>
      <c r="EZ328">
        <v>0.0416558</v>
      </c>
      <c r="FA328">
        <v>20.2058</v>
      </c>
      <c r="FB328">
        <v>5.23017</v>
      </c>
      <c r="FC328">
        <v>11.968</v>
      </c>
      <c r="FD328">
        <v>4.97045</v>
      </c>
      <c r="FE328">
        <v>3.28945</v>
      </c>
      <c r="FF328">
        <v>9999</v>
      </c>
      <c r="FG328">
        <v>9999</v>
      </c>
      <c r="FH328">
        <v>9999</v>
      </c>
      <c r="FI328">
        <v>999.9</v>
      </c>
      <c r="FJ328">
        <v>4.97292</v>
      </c>
      <c r="FK328">
        <v>1.87704</v>
      </c>
      <c r="FL328">
        <v>1.87515</v>
      </c>
      <c r="FM328">
        <v>1.87794</v>
      </c>
      <c r="FN328">
        <v>1.87468</v>
      </c>
      <c r="FO328">
        <v>1.87828</v>
      </c>
      <c r="FP328">
        <v>1.87532</v>
      </c>
      <c r="FQ328">
        <v>1.87653</v>
      </c>
      <c r="FR328">
        <v>0</v>
      </c>
      <c r="FS328">
        <v>0</v>
      </c>
      <c r="FT328">
        <v>0</v>
      </c>
      <c r="FU328">
        <v>0</v>
      </c>
      <c r="FV328" t="s">
        <v>358</v>
      </c>
      <c r="FW328" t="s">
        <v>359</v>
      </c>
      <c r="FX328" t="s">
        <v>360</v>
      </c>
      <c r="FY328" t="s">
        <v>360</v>
      </c>
      <c r="FZ328" t="s">
        <v>360</v>
      </c>
      <c r="GA328" t="s">
        <v>360</v>
      </c>
      <c r="GB328">
        <v>0</v>
      </c>
      <c r="GC328">
        <v>100</v>
      </c>
      <c r="GD328">
        <v>100</v>
      </c>
      <c r="GE328">
        <v>2.317</v>
      </c>
      <c r="GF328">
        <v>0.3627</v>
      </c>
      <c r="GG328">
        <v>1.972114183739502</v>
      </c>
      <c r="GH328">
        <v>0.004449671774874308</v>
      </c>
      <c r="GI328">
        <v>-1.829466635312074E-06</v>
      </c>
      <c r="GJ328">
        <v>4.661545964856727E-10</v>
      </c>
      <c r="GK328">
        <v>0.005649818396270764</v>
      </c>
      <c r="GL328">
        <v>0.003047750899037379</v>
      </c>
      <c r="GM328">
        <v>0.0005145890388989142</v>
      </c>
      <c r="GN328">
        <v>-5.930110997495773E-07</v>
      </c>
      <c r="GO328">
        <v>0</v>
      </c>
      <c r="GP328">
        <v>2134</v>
      </c>
      <c r="GQ328">
        <v>1</v>
      </c>
      <c r="GR328">
        <v>23</v>
      </c>
      <c r="GS328">
        <v>992.6</v>
      </c>
      <c r="GT328">
        <v>992.6</v>
      </c>
      <c r="GU328">
        <v>0.268555</v>
      </c>
      <c r="GV328">
        <v>2.61963</v>
      </c>
      <c r="GW328">
        <v>1.39893</v>
      </c>
      <c r="GX328">
        <v>2.35962</v>
      </c>
      <c r="GY328">
        <v>1.44897</v>
      </c>
      <c r="GZ328">
        <v>2.40234</v>
      </c>
      <c r="HA328">
        <v>36.4814</v>
      </c>
      <c r="HB328">
        <v>24.0525</v>
      </c>
      <c r="HC328">
        <v>18</v>
      </c>
      <c r="HD328">
        <v>489.481</v>
      </c>
      <c r="HE328">
        <v>470.737</v>
      </c>
      <c r="HF328">
        <v>24.7869</v>
      </c>
      <c r="HG328">
        <v>25.8817</v>
      </c>
      <c r="HH328">
        <v>29.9998</v>
      </c>
      <c r="HI328">
        <v>25.7358</v>
      </c>
      <c r="HJ328">
        <v>25.8148</v>
      </c>
      <c r="HK328">
        <v>5.20781</v>
      </c>
      <c r="HL328">
        <v>7.64156</v>
      </c>
      <c r="HM328">
        <v>100</v>
      </c>
      <c r="HN328">
        <v>24.7881</v>
      </c>
      <c r="HO328">
        <v>32.3673</v>
      </c>
      <c r="HP328">
        <v>23.5703</v>
      </c>
      <c r="HQ328">
        <v>101.066</v>
      </c>
      <c r="HR328">
        <v>102.186</v>
      </c>
    </row>
    <row r="329" spans="1:226">
      <c r="A329">
        <v>313</v>
      </c>
      <c r="B329">
        <v>1679514011.5</v>
      </c>
      <c r="C329">
        <v>8755.400000095367</v>
      </c>
      <c r="D329" t="s">
        <v>986</v>
      </c>
      <c r="E329" t="s">
        <v>987</v>
      </c>
      <c r="F329">
        <v>5</v>
      </c>
      <c r="G329" t="s">
        <v>353</v>
      </c>
      <c r="H329" t="s">
        <v>747</v>
      </c>
      <c r="I329">
        <v>1679514003.75</v>
      </c>
      <c r="J329">
        <f>(K329)/1000</f>
        <v>0</v>
      </c>
      <c r="K329">
        <f>IF(BF329, AN329, AH329)</f>
        <v>0</v>
      </c>
      <c r="L329">
        <f>IF(BF329, AI329, AG329)</f>
        <v>0</v>
      </c>
      <c r="M329">
        <f>BH329 - IF(AU329&gt;1, L329*BB329*100.0/(AW329*BV329), 0)</f>
        <v>0</v>
      </c>
      <c r="N329">
        <f>((T329-J329/2)*M329-L329)/(T329+J329/2)</f>
        <v>0</v>
      </c>
      <c r="O329">
        <f>N329*(BO329+BP329)/1000.0</f>
        <v>0</v>
      </c>
      <c r="P329">
        <f>(BH329 - IF(AU329&gt;1, L329*BB329*100.0/(AW329*BV329), 0))*(BO329+BP329)/1000.0</f>
        <v>0</v>
      </c>
      <c r="Q329">
        <f>2.0/((1/S329-1/R329)+SIGN(S329)*SQRT((1/S329-1/R329)*(1/S329-1/R329) + 4*BC329/((BC329+1)*(BC329+1))*(2*1/S329*1/R329-1/R329*1/R329)))</f>
        <v>0</v>
      </c>
      <c r="R329">
        <f>IF(LEFT(BD329,1)&lt;&gt;"0",IF(LEFT(BD329,1)="1",3.0,BE329),$D$5+$E$5*(BV329*BO329/($K$5*1000))+$F$5*(BV329*BO329/($K$5*1000))*MAX(MIN(BB329,$J$5),$I$5)*MAX(MIN(BB329,$J$5),$I$5)+$G$5*MAX(MIN(BB329,$J$5),$I$5)*(BV329*BO329/($K$5*1000))+$H$5*(BV329*BO329/($K$5*1000))*(BV329*BO329/($K$5*1000)))</f>
        <v>0</v>
      </c>
      <c r="S329">
        <f>J329*(1000-(1000*0.61365*exp(17.502*W329/(240.97+W329))/(BO329+BP329)+BJ329)/2)/(1000*0.61365*exp(17.502*W329/(240.97+W329))/(BO329+BP329)-BJ329)</f>
        <v>0</v>
      </c>
      <c r="T329">
        <f>1/((BC329+1)/(Q329/1.6)+1/(R329/1.37)) + BC329/((BC329+1)/(Q329/1.6) + BC329/(R329/1.37))</f>
        <v>0</v>
      </c>
      <c r="U329">
        <f>(AX329*BA329)</f>
        <v>0</v>
      </c>
      <c r="V329">
        <f>(BQ329+(U329+2*0.95*5.67E-8*(((BQ329+$B$7)+273)^4-(BQ329+273)^4)-44100*J329)/(1.84*29.3*R329+8*0.95*5.67E-8*(BQ329+273)^3))</f>
        <v>0</v>
      </c>
      <c r="W329">
        <f>($C$7*BR329+$D$7*BS329+$E$7*V329)</f>
        <v>0</v>
      </c>
      <c r="X329">
        <f>0.61365*exp(17.502*W329/(240.97+W329))</f>
        <v>0</v>
      </c>
      <c r="Y329">
        <f>(Z329/AA329*100)</f>
        <v>0</v>
      </c>
      <c r="Z329">
        <f>BJ329*(BO329+BP329)/1000</f>
        <v>0</v>
      </c>
      <c r="AA329">
        <f>0.61365*exp(17.502*BQ329/(240.97+BQ329))</f>
        <v>0</v>
      </c>
      <c r="AB329">
        <f>(X329-BJ329*(BO329+BP329)/1000)</f>
        <v>0</v>
      </c>
      <c r="AC329">
        <f>(-J329*44100)</f>
        <v>0</v>
      </c>
      <c r="AD329">
        <f>2*29.3*R329*0.92*(BQ329-W329)</f>
        <v>0</v>
      </c>
      <c r="AE329">
        <f>2*0.95*5.67E-8*(((BQ329+$B$7)+273)^4-(W329+273)^4)</f>
        <v>0</v>
      </c>
      <c r="AF329">
        <f>U329+AE329+AC329+AD329</f>
        <v>0</v>
      </c>
      <c r="AG329">
        <f>BN329*AU329*(BI329-BH329*(1000-AU329*BK329)/(1000-AU329*BJ329))/(100*BB329)</f>
        <v>0</v>
      </c>
      <c r="AH329">
        <f>1000*BN329*AU329*(BJ329-BK329)/(100*BB329*(1000-AU329*BJ329))</f>
        <v>0</v>
      </c>
      <c r="AI329">
        <f>(AJ329 - AK329 - BO329*1E3/(8.314*(BQ329+273.15)) * AM329/BN329 * AL329) * BN329/(100*BB329) * (1000 - BK329)/1000</f>
        <v>0</v>
      </c>
      <c r="AJ329">
        <v>430.2003227955063</v>
      </c>
      <c r="AK329">
        <v>422.8370666666665</v>
      </c>
      <c r="AL329">
        <v>-0.001210511300568341</v>
      </c>
      <c r="AM329">
        <v>63.74903472312772</v>
      </c>
      <c r="AN329">
        <f>(AP329 - AO329 + BO329*1E3/(8.314*(BQ329+273.15)) * AR329/BN329 * AQ329) * BN329/(100*BB329) * 1000/(1000 - AP329)</f>
        <v>0</v>
      </c>
      <c r="AO329">
        <v>23.50782361365769</v>
      </c>
      <c r="AP329">
        <v>24.22059090909092</v>
      </c>
      <c r="AQ329">
        <v>-2.542094379385705E-06</v>
      </c>
      <c r="AR329">
        <v>101.983239414424</v>
      </c>
      <c r="AS329">
        <v>2</v>
      </c>
      <c r="AT329">
        <v>0</v>
      </c>
      <c r="AU329">
        <f>IF(AS329*$H$13&gt;=AW329,1.0,(AW329/(AW329-AS329*$H$13)))</f>
        <v>0</v>
      </c>
      <c r="AV329">
        <f>(AU329-1)*100</f>
        <v>0</v>
      </c>
      <c r="AW329">
        <f>MAX(0,($B$13+$C$13*BV329)/(1+$D$13*BV329)*BO329/(BQ329+273)*$E$13)</f>
        <v>0</v>
      </c>
      <c r="AX329">
        <f>$B$11*BW329+$C$11*BX329+$F$11*CI329*(1-CL329)</f>
        <v>0</v>
      </c>
      <c r="AY329">
        <f>AX329*AZ329</f>
        <v>0</v>
      </c>
      <c r="AZ329">
        <f>($B$11*$D$9+$C$11*$D$9+$F$11*((CV329+CN329)/MAX(CV329+CN329+CW329, 0.1)*$I$9+CW329/MAX(CV329+CN329+CW329, 0.1)*$J$9))/($B$11+$C$11+$F$11)</f>
        <v>0</v>
      </c>
      <c r="BA329">
        <f>($B$11*$K$9+$C$11*$K$9+$F$11*((CV329+CN329)/MAX(CV329+CN329+CW329, 0.1)*$P$9+CW329/MAX(CV329+CN329+CW329, 0.1)*$Q$9))/($B$11+$C$11+$F$11)</f>
        <v>0</v>
      </c>
      <c r="BB329">
        <v>1.91</v>
      </c>
      <c r="BC329">
        <v>0.5</v>
      </c>
      <c r="BD329" t="s">
        <v>355</v>
      </c>
      <c r="BE329">
        <v>2</v>
      </c>
      <c r="BF329" t="b">
        <v>1</v>
      </c>
      <c r="BG329">
        <v>1679514003.75</v>
      </c>
      <c r="BH329">
        <v>412.6514333333333</v>
      </c>
      <c r="BI329">
        <v>420.1080666666667</v>
      </c>
      <c r="BJ329">
        <v>24.22580666666667</v>
      </c>
      <c r="BK329">
        <v>23.51127333333333</v>
      </c>
      <c r="BL329">
        <v>409.1331666666666</v>
      </c>
      <c r="BM329">
        <v>23.86247333333334</v>
      </c>
      <c r="BN329">
        <v>500.0289000000001</v>
      </c>
      <c r="BO329">
        <v>89.94247333333331</v>
      </c>
      <c r="BP329">
        <v>0.09993099666666666</v>
      </c>
      <c r="BQ329">
        <v>26.62230333333333</v>
      </c>
      <c r="BR329">
        <v>27.52706</v>
      </c>
      <c r="BS329">
        <v>999.9000000000002</v>
      </c>
      <c r="BT329">
        <v>0</v>
      </c>
      <c r="BU329">
        <v>0</v>
      </c>
      <c r="BV329">
        <v>10003.374</v>
      </c>
      <c r="BW329">
        <v>0</v>
      </c>
      <c r="BX329">
        <v>9.333753333333332</v>
      </c>
      <c r="BY329">
        <v>-7.456501999999999</v>
      </c>
      <c r="BZ329">
        <v>422.8964333333333</v>
      </c>
      <c r="CA329">
        <v>430.2230666666667</v>
      </c>
      <c r="CB329">
        <v>0.7145298666666666</v>
      </c>
      <c r="CC329">
        <v>420.1080666666667</v>
      </c>
      <c r="CD329">
        <v>23.51127333333333</v>
      </c>
      <c r="CE329">
        <v>2.178928666666667</v>
      </c>
      <c r="CF329">
        <v>2.114662</v>
      </c>
      <c r="CG329">
        <v>18.80823</v>
      </c>
      <c r="CH329">
        <v>18.33005333333334</v>
      </c>
      <c r="CI329">
        <v>1999.973333333333</v>
      </c>
      <c r="CJ329">
        <v>0.9800015</v>
      </c>
      <c r="CK329">
        <v>0.01999885</v>
      </c>
      <c r="CL329">
        <v>0</v>
      </c>
      <c r="CM329">
        <v>1.988</v>
      </c>
      <c r="CN329">
        <v>0</v>
      </c>
      <c r="CO329">
        <v>3696.782</v>
      </c>
      <c r="CP329">
        <v>17338.00666666667</v>
      </c>
      <c r="CQ329">
        <v>39.67899999999999</v>
      </c>
      <c r="CR329">
        <v>41.24753333333332</v>
      </c>
      <c r="CS329">
        <v>39.84973333333333</v>
      </c>
      <c r="CT329">
        <v>40.22063333333333</v>
      </c>
      <c r="CU329">
        <v>39.56426666666665</v>
      </c>
      <c r="CV329">
        <v>1959.976</v>
      </c>
      <c r="CW329">
        <v>39.99866666666667</v>
      </c>
      <c r="CX329">
        <v>0</v>
      </c>
      <c r="CY329">
        <v>1679514041.7</v>
      </c>
      <c r="CZ329">
        <v>0</v>
      </c>
      <c r="DA329">
        <v>0</v>
      </c>
      <c r="DB329" t="s">
        <v>356</v>
      </c>
      <c r="DC329">
        <v>1679454360.5</v>
      </c>
      <c r="DD329">
        <v>1679454360.5</v>
      </c>
      <c r="DE329">
        <v>0</v>
      </c>
      <c r="DF329">
        <v>-0.152</v>
      </c>
      <c r="DG329">
        <v>-0.046</v>
      </c>
      <c r="DH329">
        <v>3.296</v>
      </c>
      <c r="DI329">
        <v>0.35</v>
      </c>
      <c r="DJ329">
        <v>420</v>
      </c>
      <c r="DK329">
        <v>24</v>
      </c>
      <c r="DL329">
        <v>0.27</v>
      </c>
      <c r="DM329">
        <v>0.09</v>
      </c>
      <c r="DN329">
        <v>-7.435257804878049</v>
      </c>
      <c r="DO329">
        <v>-0.3483698257839632</v>
      </c>
      <c r="DP329">
        <v>0.04241878044222674</v>
      </c>
      <c r="DQ329">
        <v>0</v>
      </c>
      <c r="DR329">
        <v>0.7144134146341464</v>
      </c>
      <c r="DS329">
        <v>0.001235644599303688</v>
      </c>
      <c r="DT329">
        <v>0.0005639633691447171</v>
      </c>
      <c r="DU329">
        <v>1</v>
      </c>
      <c r="DV329">
        <v>1</v>
      </c>
      <c r="DW329">
        <v>2</v>
      </c>
      <c r="DX329" t="s">
        <v>357</v>
      </c>
      <c r="DY329">
        <v>2.98013</v>
      </c>
      <c r="DZ329">
        <v>2.72781</v>
      </c>
      <c r="EA329">
        <v>0.08424429999999999</v>
      </c>
      <c r="EB329">
        <v>0.0864052</v>
      </c>
      <c r="EC329">
        <v>0.107398</v>
      </c>
      <c r="ED329">
        <v>0.106119</v>
      </c>
      <c r="EE329">
        <v>27521.6</v>
      </c>
      <c r="EF329">
        <v>27083.1</v>
      </c>
      <c r="EG329">
        <v>30580.2</v>
      </c>
      <c r="EH329">
        <v>29888</v>
      </c>
      <c r="EI329">
        <v>37647.5</v>
      </c>
      <c r="EJ329">
        <v>35161.6</v>
      </c>
      <c r="EK329">
        <v>46766.8</v>
      </c>
      <c r="EL329">
        <v>44441.5</v>
      </c>
      <c r="EM329">
        <v>1.88273</v>
      </c>
      <c r="EN329">
        <v>1.9003</v>
      </c>
      <c r="EO329">
        <v>0.119265</v>
      </c>
      <c r="EP329">
        <v>0</v>
      </c>
      <c r="EQ329">
        <v>25.5843</v>
      </c>
      <c r="ER329">
        <v>999.9</v>
      </c>
      <c r="ES329">
        <v>49.6</v>
      </c>
      <c r="ET329">
        <v>30.3</v>
      </c>
      <c r="EU329">
        <v>23.9005</v>
      </c>
      <c r="EV329">
        <v>62.9309</v>
      </c>
      <c r="EW329">
        <v>22.6162</v>
      </c>
      <c r="EX329">
        <v>1</v>
      </c>
      <c r="EY329">
        <v>-0.09620430000000001</v>
      </c>
      <c r="EZ329">
        <v>0.297783</v>
      </c>
      <c r="FA329">
        <v>20.2055</v>
      </c>
      <c r="FB329">
        <v>5.23346</v>
      </c>
      <c r="FC329">
        <v>11.968</v>
      </c>
      <c r="FD329">
        <v>4.97125</v>
      </c>
      <c r="FE329">
        <v>3.29</v>
      </c>
      <c r="FF329">
        <v>9999</v>
      </c>
      <c r="FG329">
        <v>9999</v>
      </c>
      <c r="FH329">
        <v>9999</v>
      </c>
      <c r="FI329">
        <v>999.9</v>
      </c>
      <c r="FJ329">
        <v>4.97294</v>
      </c>
      <c r="FK329">
        <v>1.87706</v>
      </c>
      <c r="FL329">
        <v>1.87514</v>
      </c>
      <c r="FM329">
        <v>1.87795</v>
      </c>
      <c r="FN329">
        <v>1.87468</v>
      </c>
      <c r="FO329">
        <v>1.87828</v>
      </c>
      <c r="FP329">
        <v>1.87532</v>
      </c>
      <c r="FQ329">
        <v>1.87653</v>
      </c>
      <c r="FR329">
        <v>0</v>
      </c>
      <c r="FS329">
        <v>0</v>
      </c>
      <c r="FT329">
        <v>0</v>
      </c>
      <c r="FU329">
        <v>0</v>
      </c>
      <c r="FV329" t="s">
        <v>358</v>
      </c>
      <c r="FW329" t="s">
        <v>359</v>
      </c>
      <c r="FX329" t="s">
        <v>360</v>
      </c>
      <c r="FY329" t="s">
        <v>360</v>
      </c>
      <c r="FZ329" t="s">
        <v>360</v>
      </c>
      <c r="GA329" t="s">
        <v>360</v>
      </c>
      <c r="GB329">
        <v>0</v>
      </c>
      <c r="GC329">
        <v>100</v>
      </c>
      <c r="GD329">
        <v>100</v>
      </c>
      <c r="GE329">
        <v>3.518</v>
      </c>
      <c r="GF329">
        <v>0.3632</v>
      </c>
      <c r="GG329">
        <v>1.972114183739502</v>
      </c>
      <c r="GH329">
        <v>0.004449671774874308</v>
      </c>
      <c r="GI329">
        <v>-1.829466635312074E-06</v>
      </c>
      <c r="GJ329">
        <v>4.661545964856727E-10</v>
      </c>
      <c r="GK329">
        <v>0.005649818396270764</v>
      </c>
      <c r="GL329">
        <v>0.003047750899037379</v>
      </c>
      <c r="GM329">
        <v>0.0005145890388989142</v>
      </c>
      <c r="GN329">
        <v>-5.930110997495773E-07</v>
      </c>
      <c r="GO329">
        <v>0</v>
      </c>
      <c r="GP329">
        <v>2134</v>
      </c>
      <c r="GQ329">
        <v>1</v>
      </c>
      <c r="GR329">
        <v>23</v>
      </c>
      <c r="GS329">
        <v>994.2</v>
      </c>
      <c r="GT329">
        <v>994.2</v>
      </c>
      <c r="GU329">
        <v>1.12061</v>
      </c>
      <c r="GV329">
        <v>2.5708</v>
      </c>
      <c r="GW329">
        <v>1.39893</v>
      </c>
      <c r="GX329">
        <v>2.35962</v>
      </c>
      <c r="GY329">
        <v>1.44897</v>
      </c>
      <c r="GZ329">
        <v>2.44995</v>
      </c>
      <c r="HA329">
        <v>36.5051</v>
      </c>
      <c r="HB329">
        <v>24.0525</v>
      </c>
      <c r="HC329">
        <v>18</v>
      </c>
      <c r="HD329">
        <v>489.355</v>
      </c>
      <c r="HE329">
        <v>471.698</v>
      </c>
      <c r="HF329">
        <v>24.5784</v>
      </c>
      <c r="HG329">
        <v>25.8542</v>
      </c>
      <c r="HH329">
        <v>30</v>
      </c>
      <c r="HI329">
        <v>25.7061</v>
      </c>
      <c r="HJ329">
        <v>25.7838</v>
      </c>
      <c r="HK329">
        <v>22.5386</v>
      </c>
      <c r="HL329">
        <v>7.36969</v>
      </c>
      <c r="HM329">
        <v>100</v>
      </c>
      <c r="HN329">
        <v>24.5704</v>
      </c>
      <c r="HO329">
        <v>426.78</v>
      </c>
      <c r="HP329">
        <v>23.5703</v>
      </c>
      <c r="HQ329">
        <v>101.078</v>
      </c>
      <c r="HR329">
        <v>102.196</v>
      </c>
    </row>
    <row r="330" spans="1:226">
      <c r="A330">
        <v>314</v>
      </c>
      <c r="B330">
        <v>1679514016</v>
      </c>
      <c r="C330">
        <v>8759.900000095367</v>
      </c>
      <c r="D330" t="s">
        <v>988</v>
      </c>
      <c r="E330" t="s">
        <v>989</v>
      </c>
      <c r="F330">
        <v>5</v>
      </c>
      <c r="G330" t="s">
        <v>353</v>
      </c>
      <c r="H330" t="s">
        <v>747</v>
      </c>
      <c r="I330">
        <v>1679514007.883333</v>
      </c>
      <c r="J330">
        <f>(K330)/1000</f>
        <v>0</v>
      </c>
      <c r="K330">
        <f>IF(BF330, AN330, AH330)</f>
        <v>0</v>
      </c>
      <c r="L330">
        <f>IF(BF330, AI330, AG330)</f>
        <v>0</v>
      </c>
      <c r="M330">
        <f>BH330 - IF(AU330&gt;1, L330*BB330*100.0/(AW330*BV330), 0)</f>
        <v>0</v>
      </c>
      <c r="N330">
        <f>((T330-J330/2)*M330-L330)/(T330+J330/2)</f>
        <v>0</v>
      </c>
      <c r="O330">
        <f>N330*(BO330+BP330)/1000.0</f>
        <v>0</v>
      </c>
      <c r="P330">
        <f>(BH330 - IF(AU330&gt;1, L330*BB330*100.0/(AW330*BV330), 0))*(BO330+BP330)/1000.0</f>
        <v>0</v>
      </c>
      <c r="Q330">
        <f>2.0/((1/S330-1/R330)+SIGN(S330)*SQRT((1/S330-1/R330)*(1/S330-1/R330) + 4*BC330/((BC330+1)*(BC330+1))*(2*1/S330*1/R330-1/R330*1/R330)))</f>
        <v>0</v>
      </c>
      <c r="R330">
        <f>IF(LEFT(BD330,1)&lt;&gt;"0",IF(LEFT(BD330,1)="1",3.0,BE330),$D$5+$E$5*(BV330*BO330/($K$5*1000))+$F$5*(BV330*BO330/($K$5*1000))*MAX(MIN(BB330,$J$5),$I$5)*MAX(MIN(BB330,$J$5),$I$5)+$G$5*MAX(MIN(BB330,$J$5),$I$5)*(BV330*BO330/($K$5*1000))+$H$5*(BV330*BO330/($K$5*1000))*(BV330*BO330/($K$5*1000)))</f>
        <v>0</v>
      </c>
      <c r="S330">
        <f>J330*(1000-(1000*0.61365*exp(17.502*W330/(240.97+W330))/(BO330+BP330)+BJ330)/2)/(1000*0.61365*exp(17.502*W330/(240.97+W330))/(BO330+BP330)-BJ330)</f>
        <v>0</v>
      </c>
      <c r="T330">
        <f>1/((BC330+1)/(Q330/1.6)+1/(R330/1.37)) + BC330/((BC330+1)/(Q330/1.6) + BC330/(R330/1.37))</f>
        <v>0</v>
      </c>
      <c r="U330">
        <f>(AX330*BA330)</f>
        <v>0</v>
      </c>
      <c r="V330">
        <f>(BQ330+(U330+2*0.95*5.67E-8*(((BQ330+$B$7)+273)^4-(BQ330+273)^4)-44100*J330)/(1.84*29.3*R330+8*0.95*5.67E-8*(BQ330+273)^3))</f>
        <v>0</v>
      </c>
      <c r="W330">
        <f>($C$7*BR330+$D$7*BS330+$E$7*V330)</f>
        <v>0</v>
      </c>
      <c r="X330">
        <f>0.61365*exp(17.502*W330/(240.97+W330))</f>
        <v>0</v>
      </c>
      <c r="Y330">
        <f>(Z330/AA330*100)</f>
        <v>0</v>
      </c>
      <c r="Z330">
        <f>BJ330*(BO330+BP330)/1000</f>
        <v>0</v>
      </c>
      <c r="AA330">
        <f>0.61365*exp(17.502*BQ330/(240.97+BQ330))</f>
        <v>0</v>
      </c>
      <c r="AB330">
        <f>(X330-BJ330*(BO330+BP330)/1000)</f>
        <v>0</v>
      </c>
      <c r="AC330">
        <f>(-J330*44100)</f>
        <v>0</v>
      </c>
      <c r="AD330">
        <f>2*29.3*R330*0.92*(BQ330-W330)</f>
        <v>0</v>
      </c>
      <c r="AE330">
        <f>2*0.95*5.67E-8*(((BQ330+$B$7)+273)^4-(W330+273)^4)</f>
        <v>0</v>
      </c>
      <c r="AF330">
        <f>U330+AE330+AC330+AD330</f>
        <v>0</v>
      </c>
      <c r="AG330">
        <f>BN330*AU330*(BI330-BH330*(1000-AU330*BK330)/(1000-AU330*BJ330))/(100*BB330)</f>
        <v>0</v>
      </c>
      <c r="AH330">
        <f>1000*BN330*AU330*(BJ330-BK330)/(100*BB330*(1000-AU330*BJ330))</f>
        <v>0</v>
      </c>
      <c r="AI330">
        <f>(AJ330 - AK330 - BO330*1E3/(8.314*(BQ330+273.15)) * AM330/BN330 * AL330) * BN330/(100*BB330) * (1000 - BK330)/1000</f>
        <v>0</v>
      </c>
      <c r="AJ330">
        <v>430.1953643610468</v>
      </c>
      <c r="AK330">
        <v>422.8905575757574</v>
      </c>
      <c r="AL330">
        <v>0.02432338675772876</v>
      </c>
      <c r="AM330">
        <v>63.74903472312772</v>
      </c>
      <c r="AN330">
        <f>(AP330 - AO330 + BO330*1E3/(8.314*(BQ330+273.15)) * AR330/BN330 * AQ330) * BN330/(100*BB330) * 1000/(1000 - AP330)</f>
        <v>0</v>
      </c>
      <c r="AO330">
        <v>23.5101547657279</v>
      </c>
      <c r="AP330">
        <v>24.22066666666667</v>
      </c>
      <c r="AQ330">
        <v>1.609547856660858E-07</v>
      </c>
      <c r="AR330">
        <v>101.983239414424</v>
      </c>
      <c r="AS330">
        <v>2</v>
      </c>
      <c r="AT330">
        <v>0</v>
      </c>
      <c r="AU330">
        <f>IF(AS330*$H$13&gt;=AW330,1.0,(AW330/(AW330-AS330*$H$13)))</f>
        <v>0</v>
      </c>
      <c r="AV330">
        <f>(AU330-1)*100</f>
        <v>0</v>
      </c>
      <c r="AW330">
        <f>MAX(0,($B$13+$C$13*BV330)/(1+$D$13*BV330)*BO330/(BQ330+273)*$E$13)</f>
        <v>0</v>
      </c>
      <c r="AX330">
        <f>$B$11*BW330+$C$11*BX330+$F$11*CI330*(1-CL330)</f>
        <v>0</v>
      </c>
      <c r="AY330">
        <f>AX330*AZ330</f>
        <v>0</v>
      </c>
      <c r="AZ330">
        <f>($B$11*$D$9+$C$11*$D$9+$F$11*((CV330+CN330)/MAX(CV330+CN330+CW330, 0.1)*$I$9+CW330/MAX(CV330+CN330+CW330, 0.1)*$J$9))/($B$11+$C$11+$F$11)</f>
        <v>0</v>
      </c>
      <c r="BA330">
        <f>($B$11*$K$9+$C$11*$K$9+$F$11*((CV330+CN330)/MAX(CV330+CN330+CW330, 0.1)*$P$9+CW330/MAX(CV330+CN330+CW330, 0.1)*$Q$9))/($B$11+$C$11+$F$11)</f>
        <v>0</v>
      </c>
      <c r="BB330">
        <v>1.91</v>
      </c>
      <c r="BC330">
        <v>0.5</v>
      </c>
      <c r="BD330" t="s">
        <v>355</v>
      </c>
      <c r="BE330">
        <v>2</v>
      </c>
      <c r="BF330" t="b">
        <v>1</v>
      </c>
      <c r="BG330">
        <v>1679514007.883333</v>
      </c>
      <c r="BH330">
        <v>412.6204</v>
      </c>
      <c r="BI330">
        <v>420.1999666666667</v>
      </c>
      <c r="BJ330">
        <v>24.22327333333334</v>
      </c>
      <c r="BK330">
        <v>23.51019</v>
      </c>
      <c r="BL330">
        <v>409.1022</v>
      </c>
      <c r="BM330">
        <v>23.86001333333333</v>
      </c>
      <c r="BN330">
        <v>500.0155</v>
      </c>
      <c r="BO330">
        <v>89.94226333333333</v>
      </c>
      <c r="BP330">
        <v>0.09985513666666669</v>
      </c>
      <c r="BQ330">
        <v>26.62443666666666</v>
      </c>
      <c r="BR330">
        <v>27.52868666666667</v>
      </c>
      <c r="BS330">
        <v>999.9000000000002</v>
      </c>
      <c r="BT330">
        <v>0</v>
      </c>
      <c r="BU330">
        <v>0</v>
      </c>
      <c r="BV330">
        <v>10002.62466666667</v>
      </c>
      <c r="BW330">
        <v>0</v>
      </c>
      <c r="BX330">
        <v>9.334673333333333</v>
      </c>
      <c r="BY330">
        <v>-7.579503333333333</v>
      </c>
      <c r="BZ330">
        <v>422.8635666666667</v>
      </c>
      <c r="CA330">
        <v>430.3167000000001</v>
      </c>
      <c r="CB330">
        <v>0.7130855333333331</v>
      </c>
      <c r="CC330">
        <v>420.1999666666667</v>
      </c>
      <c r="CD330">
        <v>23.51019</v>
      </c>
      <c r="CE330">
        <v>2.178696666666667</v>
      </c>
      <c r="CF330">
        <v>2.114560333333334</v>
      </c>
      <c r="CG330">
        <v>18.80652</v>
      </c>
      <c r="CH330">
        <v>18.32928333333334</v>
      </c>
      <c r="CI330">
        <v>1999.971333333333</v>
      </c>
      <c r="CJ330">
        <v>0.9800020999999999</v>
      </c>
      <c r="CK330">
        <v>0.01999823</v>
      </c>
      <c r="CL330">
        <v>0</v>
      </c>
      <c r="CM330">
        <v>1.989473333333333</v>
      </c>
      <c r="CN330">
        <v>0</v>
      </c>
      <c r="CO330">
        <v>3696.959333333334</v>
      </c>
      <c r="CP330">
        <v>17337.98666666667</v>
      </c>
      <c r="CQ330">
        <v>39.74149999999999</v>
      </c>
      <c r="CR330">
        <v>41.31006666666666</v>
      </c>
      <c r="CS330">
        <v>39.9143</v>
      </c>
      <c r="CT330">
        <v>40.30393333333332</v>
      </c>
      <c r="CU330">
        <v>39.63716666666667</v>
      </c>
      <c r="CV330">
        <v>1959.976666666667</v>
      </c>
      <c r="CW330">
        <v>39.996</v>
      </c>
      <c r="CX330">
        <v>0</v>
      </c>
      <c r="CY330">
        <v>1679514046.5</v>
      </c>
      <c r="CZ330">
        <v>0</v>
      </c>
      <c r="DA330">
        <v>0</v>
      </c>
      <c r="DB330" t="s">
        <v>356</v>
      </c>
      <c r="DC330">
        <v>1679454360.5</v>
      </c>
      <c r="DD330">
        <v>1679454360.5</v>
      </c>
      <c r="DE330">
        <v>0</v>
      </c>
      <c r="DF330">
        <v>-0.152</v>
      </c>
      <c r="DG330">
        <v>-0.046</v>
      </c>
      <c r="DH330">
        <v>3.296</v>
      </c>
      <c r="DI330">
        <v>0.35</v>
      </c>
      <c r="DJ330">
        <v>420</v>
      </c>
      <c r="DK330">
        <v>24</v>
      </c>
      <c r="DL330">
        <v>0.27</v>
      </c>
      <c r="DM330">
        <v>0.09</v>
      </c>
      <c r="DN330">
        <v>-7.506005853658537</v>
      </c>
      <c r="DO330">
        <v>-1.057518815331012</v>
      </c>
      <c r="DP330">
        <v>0.1769411673889212</v>
      </c>
      <c r="DQ330">
        <v>0</v>
      </c>
      <c r="DR330">
        <v>0.7137110731707318</v>
      </c>
      <c r="DS330">
        <v>-0.01306448780487759</v>
      </c>
      <c r="DT330">
        <v>0.002256382118112703</v>
      </c>
      <c r="DU330">
        <v>1</v>
      </c>
      <c r="DV330">
        <v>1</v>
      </c>
      <c r="DW330">
        <v>2</v>
      </c>
      <c r="DX330" t="s">
        <v>357</v>
      </c>
      <c r="DY330">
        <v>2.98049</v>
      </c>
      <c r="DZ330">
        <v>2.72808</v>
      </c>
      <c r="EA330">
        <v>0.08426599999999999</v>
      </c>
      <c r="EB330">
        <v>0.08672779999999999</v>
      </c>
      <c r="EC330">
        <v>0.107398</v>
      </c>
      <c r="ED330">
        <v>0.106159</v>
      </c>
      <c r="EE330">
        <v>27521.1</v>
      </c>
      <c r="EF330">
        <v>27074.4</v>
      </c>
      <c r="EG330">
        <v>30580.4</v>
      </c>
      <c r="EH330">
        <v>29888.9</v>
      </c>
      <c r="EI330">
        <v>37647.8</v>
      </c>
      <c r="EJ330">
        <v>35161.3</v>
      </c>
      <c r="EK330">
        <v>46767.1</v>
      </c>
      <c r="EL330">
        <v>44443</v>
      </c>
      <c r="EM330">
        <v>1.88285</v>
      </c>
      <c r="EN330">
        <v>1.90007</v>
      </c>
      <c r="EO330">
        <v>0.118986</v>
      </c>
      <c r="EP330">
        <v>0</v>
      </c>
      <c r="EQ330">
        <v>25.5838</v>
      </c>
      <c r="ER330">
        <v>999.9</v>
      </c>
      <c r="ES330">
        <v>49.5</v>
      </c>
      <c r="ET330">
        <v>30.3</v>
      </c>
      <c r="EU330">
        <v>23.8543</v>
      </c>
      <c r="EV330">
        <v>63.1209</v>
      </c>
      <c r="EW330">
        <v>22.2196</v>
      </c>
      <c r="EX330">
        <v>1</v>
      </c>
      <c r="EY330">
        <v>-0.0962754</v>
      </c>
      <c r="EZ330">
        <v>0.345221</v>
      </c>
      <c r="FA330">
        <v>20.2049</v>
      </c>
      <c r="FB330">
        <v>5.23062</v>
      </c>
      <c r="FC330">
        <v>11.968</v>
      </c>
      <c r="FD330">
        <v>4.9709</v>
      </c>
      <c r="FE330">
        <v>3.28958</v>
      </c>
      <c r="FF330">
        <v>9999</v>
      </c>
      <c r="FG330">
        <v>9999</v>
      </c>
      <c r="FH330">
        <v>9999</v>
      </c>
      <c r="FI330">
        <v>999.9</v>
      </c>
      <c r="FJ330">
        <v>4.97293</v>
      </c>
      <c r="FK330">
        <v>1.87704</v>
      </c>
      <c r="FL330">
        <v>1.87515</v>
      </c>
      <c r="FM330">
        <v>1.87793</v>
      </c>
      <c r="FN330">
        <v>1.87469</v>
      </c>
      <c r="FO330">
        <v>1.87833</v>
      </c>
      <c r="FP330">
        <v>1.87535</v>
      </c>
      <c r="FQ330">
        <v>1.87653</v>
      </c>
      <c r="FR330">
        <v>0</v>
      </c>
      <c r="FS330">
        <v>0</v>
      </c>
      <c r="FT330">
        <v>0</v>
      </c>
      <c r="FU330">
        <v>0</v>
      </c>
      <c r="FV330" t="s">
        <v>358</v>
      </c>
      <c r="FW330" t="s">
        <v>359</v>
      </c>
      <c r="FX330" t="s">
        <v>360</v>
      </c>
      <c r="FY330" t="s">
        <v>360</v>
      </c>
      <c r="FZ330" t="s">
        <v>360</v>
      </c>
      <c r="GA330" t="s">
        <v>360</v>
      </c>
      <c r="GB330">
        <v>0</v>
      </c>
      <c r="GC330">
        <v>100</v>
      </c>
      <c r="GD330">
        <v>100</v>
      </c>
      <c r="GE330">
        <v>3.518</v>
      </c>
      <c r="GF330">
        <v>0.3632</v>
      </c>
      <c r="GG330">
        <v>1.972114183739502</v>
      </c>
      <c r="GH330">
        <v>0.004449671774874308</v>
      </c>
      <c r="GI330">
        <v>-1.829466635312074E-06</v>
      </c>
      <c r="GJ330">
        <v>4.661545964856727E-10</v>
      </c>
      <c r="GK330">
        <v>0.005649818396270764</v>
      </c>
      <c r="GL330">
        <v>0.003047750899037379</v>
      </c>
      <c r="GM330">
        <v>0.0005145890388989142</v>
      </c>
      <c r="GN330">
        <v>-5.930110997495773E-07</v>
      </c>
      <c r="GO330">
        <v>0</v>
      </c>
      <c r="GP330">
        <v>2134</v>
      </c>
      <c r="GQ330">
        <v>1</v>
      </c>
      <c r="GR330">
        <v>23</v>
      </c>
      <c r="GS330">
        <v>994.3</v>
      </c>
      <c r="GT330">
        <v>994.3</v>
      </c>
      <c r="GU330">
        <v>1.1438</v>
      </c>
      <c r="GV330">
        <v>2.55981</v>
      </c>
      <c r="GW330">
        <v>1.39893</v>
      </c>
      <c r="GX330">
        <v>2.35962</v>
      </c>
      <c r="GY330">
        <v>1.44897</v>
      </c>
      <c r="GZ330">
        <v>2.44507</v>
      </c>
      <c r="HA330">
        <v>36.4814</v>
      </c>
      <c r="HB330">
        <v>24.0612</v>
      </c>
      <c r="HC330">
        <v>18</v>
      </c>
      <c r="HD330">
        <v>489.409</v>
      </c>
      <c r="HE330">
        <v>471.537</v>
      </c>
      <c r="HF330">
        <v>24.5545</v>
      </c>
      <c r="HG330">
        <v>25.8523</v>
      </c>
      <c r="HH330">
        <v>30</v>
      </c>
      <c r="HI330">
        <v>25.7042</v>
      </c>
      <c r="HJ330">
        <v>25.7818</v>
      </c>
      <c r="HK330">
        <v>22.9926</v>
      </c>
      <c r="HL330">
        <v>7.36969</v>
      </c>
      <c r="HM330">
        <v>100</v>
      </c>
      <c r="HN330">
        <v>24.5346</v>
      </c>
      <c r="HO330">
        <v>440.25</v>
      </c>
      <c r="HP330">
        <v>23.5703</v>
      </c>
      <c r="HQ330">
        <v>101.079</v>
      </c>
      <c r="HR330">
        <v>102.199</v>
      </c>
    </row>
    <row r="331" spans="1:226">
      <c r="A331">
        <v>315</v>
      </c>
      <c r="B331">
        <v>1679514021</v>
      </c>
      <c r="C331">
        <v>8764.900000095367</v>
      </c>
      <c r="D331" t="s">
        <v>990</v>
      </c>
      <c r="E331" t="s">
        <v>991</v>
      </c>
      <c r="F331">
        <v>5</v>
      </c>
      <c r="G331" t="s">
        <v>353</v>
      </c>
      <c r="H331" t="s">
        <v>747</v>
      </c>
      <c r="I331">
        <v>1679514013.214286</v>
      </c>
      <c r="J331">
        <f>(K331)/1000</f>
        <v>0</v>
      </c>
      <c r="K331">
        <f>IF(BF331, AN331, AH331)</f>
        <v>0</v>
      </c>
      <c r="L331">
        <f>IF(BF331, AI331, AG331)</f>
        <v>0</v>
      </c>
      <c r="M331">
        <f>BH331 - IF(AU331&gt;1, L331*BB331*100.0/(AW331*BV331), 0)</f>
        <v>0</v>
      </c>
      <c r="N331">
        <f>((T331-J331/2)*M331-L331)/(T331+J331/2)</f>
        <v>0</v>
      </c>
      <c r="O331">
        <f>N331*(BO331+BP331)/1000.0</f>
        <v>0</v>
      </c>
      <c r="P331">
        <f>(BH331 - IF(AU331&gt;1, L331*BB331*100.0/(AW331*BV331), 0))*(BO331+BP331)/1000.0</f>
        <v>0</v>
      </c>
      <c r="Q331">
        <f>2.0/((1/S331-1/R331)+SIGN(S331)*SQRT((1/S331-1/R331)*(1/S331-1/R331) + 4*BC331/((BC331+1)*(BC331+1))*(2*1/S331*1/R331-1/R331*1/R331)))</f>
        <v>0</v>
      </c>
      <c r="R331">
        <f>IF(LEFT(BD331,1)&lt;&gt;"0",IF(LEFT(BD331,1)="1",3.0,BE331),$D$5+$E$5*(BV331*BO331/($K$5*1000))+$F$5*(BV331*BO331/($K$5*1000))*MAX(MIN(BB331,$J$5),$I$5)*MAX(MIN(BB331,$J$5),$I$5)+$G$5*MAX(MIN(BB331,$J$5),$I$5)*(BV331*BO331/($K$5*1000))+$H$5*(BV331*BO331/($K$5*1000))*(BV331*BO331/($K$5*1000)))</f>
        <v>0</v>
      </c>
      <c r="S331">
        <f>J331*(1000-(1000*0.61365*exp(17.502*W331/(240.97+W331))/(BO331+BP331)+BJ331)/2)/(1000*0.61365*exp(17.502*W331/(240.97+W331))/(BO331+BP331)-BJ331)</f>
        <v>0</v>
      </c>
      <c r="T331">
        <f>1/((BC331+1)/(Q331/1.6)+1/(R331/1.37)) + BC331/((BC331+1)/(Q331/1.6) + BC331/(R331/1.37))</f>
        <v>0</v>
      </c>
      <c r="U331">
        <f>(AX331*BA331)</f>
        <v>0</v>
      </c>
      <c r="V331">
        <f>(BQ331+(U331+2*0.95*5.67E-8*(((BQ331+$B$7)+273)^4-(BQ331+273)^4)-44100*J331)/(1.84*29.3*R331+8*0.95*5.67E-8*(BQ331+273)^3))</f>
        <v>0</v>
      </c>
      <c r="W331">
        <f>($C$7*BR331+$D$7*BS331+$E$7*V331)</f>
        <v>0</v>
      </c>
      <c r="X331">
        <f>0.61365*exp(17.502*W331/(240.97+W331))</f>
        <v>0</v>
      </c>
      <c r="Y331">
        <f>(Z331/AA331*100)</f>
        <v>0</v>
      </c>
      <c r="Z331">
        <f>BJ331*(BO331+BP331)/1000</f>
        <v>0</v>
      </c>
      <c r="AA331">
        <f>0.61365*exp(17.502*BQ331/(240.97+BQ331))</f>
        <v>0</v>
      </c>
      <c r="AB331">
        <f>(X331-BJ331*(BO331+BP331)/1000)</f>
        <v>0</v>
      </c>
      <c r="AC331">
        <f>(-J331*44100)</f>
        <v>0</v>
      </c>
      <c r="AD331">
        <f>2*29.3*R331*0.92*(BQ331-W331)</f>
        <v>0</v>
      </c>
      <c r="AE331">
        <f>2*0.95*5.67E-8*(((BQ331+$B$7)+273)^4-(W331+273)^4)</f>
        <v>0</v>
      </c>
      <c r="AF331">
        <f>U331+AE331+AC331+AD331</f>
        <v>0</v>
      </c>
      <c r="AG331">
        <f>BN331*AU331*(BI331-BH331*(1000-AU331*BK331)/(1000-AU331*BJ331))/(100*BB331)</f>
        <v>0</v>
      </c>
      <c r="AH331">
        <f>1000*BN331*AU331*(BJ331-BK331)/(100*BB331*(1000-AU331*BJ331))</f>
        <v>0</v>
      </c>
      <c r="AI331">
        <f>(AJ331 - AK331 - BO331*1E3/(8.314*(BQ331+273.15)) * AM331/BN331 * AL331) * BN331/(100*BB331) * (1000 - BK331)/1000</f>
        <v>0</v>
      </c>
      <c r="AJ331">
        <v>436.7088751773575</v>
      </c>
      <c r="AK331">
        <v>425.7746121212122</v>
      </c>
      <c r="AL331">
        <v>0.7308510279597502</v>
      </c>
      <c r="AM331">
        <v>63.74903472312772</v>
      </c>
      <c r="AN331">
        <f>(AP331 - AO331 + BO331*1E3/(8.314*(BQ331+273.15)) * AR331/BN331 * AQ331) * BN331/(100*BB331) * 1000/(1000 - AP331)</f>
        <v>0</v>
      </c>
      <c r="AO331">
        <v>23.51949512755705</v>
      </c>
      <c r="AP331">
        <v>24.22161515151514</v>
      </c>
      <c r="AQ331">
        <v>1.883988004173669E-07</v>
      </c>
      <c r="AR331">
        <v>101.983239414424</v>
      </c>
      <c r="AS331">
        <v>2</v>
      </c>
      <c r="AT331">
        <v>0</v>
      </c>
      <c r="AU331">
        <f>IF(AS331*$H$13&gt;=AW331,1.0,(AW331/(AW331-AS331*$H$13)))</f>
        <v>0</v>
      </c>
      <c r="AV331">
        <f>(AU331-1)*100</f>
        <v>0</v>
      </c>
      <c r="AW331">
        <f>MAX(0,($B$13+$C$13*BV331)/(1+$D$13*BV331)*BO331/(BQ331+273)*$E$13)</f>
        <v>0</v>
      </c>
      <c r="AX331">
        <f>$B$11*BW331+$C$11*BX331+$F$11*CI331*(1-CL331)</f>
        <v>0</v>
      </c>
      <c r="AY331">
        <f>AX331*AZ331</f>
        <v>0</v>
      </c>
      <c r="AZ331">
        <f>($B$11*$D$9+$C$11*$D$9+$F$11*((CV331+CN331)/MAX(CV331+CN331+CW331, 0.1)*$I$9+CW331/MAX(CV331+CN331+CW331, 0.1)*$J$9))/($B$11+$C$11+$F$11)</f>
        <v>0</v>
      </c>
      <c r="BA331">
        <f>($B$11*$K$9+$C$11*$K$9+$F$11*((CV331+CN331)/MAX(CV331+CN331+CW331, 0.1)*$P$9+CW331/MAX(CV331+CN331+CW331, 0.1)*$Q$9))/($B$11+$C$11+$F$11)</f>
        <v>0</v>
      </c>
      <c r="BB331">
        <v>1.91</v>
      </c>
      <c r="BC331">
        <v>0.5</v>
      </c>
      <c r="BD331" t="s">
        <v>355</v>
      </c>
      <c r="BE331">
        <v>2</v>
      </c>
      <c r="BF331" t="b">
        <v>1</v>
      </c>
      <c r="BG331">
        <v>1679514013.214286</v>
      </c>
      <c r="BH331">
        <v>412.9965714285714</v>
      </c>
      <c r="BI331">
        <v>422.6252142857144</v>
      </c>
      <c r="BJ331">
        <v>24.22137142857143</v>
      </c>
      <c r="BK331">
        <v>23.51270357142857</v>
      </c>
      <c r="BL331">
        <v>409.4771428571429</v>
      </c>
      <c r="BM331">
        <v>23.85815714285715</v>
      </c>
      <c r="BN331">
        <v>499.9997857142857</v>
      </c>
      <c r="BO331">
        <v>89.94286785714287</v>
      </c>
      <c r="BP331">
        <v>0.09977855714285715</v>
      </c>
      <c r="BQ331">
        <v>26.62752857142857</v>
      </c>
      <c r="BR331">
        <v>27.53178214285714</v>
      </c>
      <c r="BS331">
        <v>999.9000000000002</v>
      </c>
      <c r="BT331">
        <v>0</v>
      </c>
      <c r="BU331">
        <v>0</v>
      </c>
      <c r="BV331">
        <v>10006.51964285714</v>
      </c>
      <c r="BW331">
        <v>0</v>
      </c>
      <c r="BX331">
        <v>9.332769642857144</v>
      </c>
      <c r="BY331">
        <v>-9.628613928571427</v>
      </c>
      <c r="BZ331">
        <v>423.2482857142858</v>
      </c>
      <c r="CA331">
        <v>432.8015714285715</v>
      </c>
      <c r="CB331">
        <v>0.7086744642857142</v>
      </c>
      <c r="CC331">
        <v>422.6252142857144</v>
      </c>
      <c r="CD331">
        <v>23.51270357142857</v>
      </c>
      <c r="CE331">
        <v>2.178540357142857</v>
      </c>
      <c r="CF331">
        <v>2.114800357142857</v>
      </c>
      <c r="CG331">
        <v>18.80536785714286</v>
      </c>
      <c r="CH331">
        <v>18.33109642857143</v>
      </c>
      <c r="CI331">
        <v>1999.953928571429</v>
      </c>
      <c r="CJ331">
        <v>0.9800026785714285</v>
      </c>
      <c r="CK331">
        <v>0.01999763214285714</v>
      </c>
      <c r="CL331">
        <v>0</v>
      </c>
      <c r="CM331">
        <v>1.987778571428571</v>
      </c>
      <c r="CN331">
        <v>0</v>
      </c>
      <c r="CO331">
        <v>3696.755714285714</v>
      </c>
      <c r="CP331">
        <v>17337.83928571429</v>
      </c>
      <c r="CQ331">
        <v>39.85253571428571</v>
      </c>
      <c r="CR331">
        <v>41.38807142857143</v>
      </c>
      <c r="CS331">
        <v>39.99971428571428</v>
      </c>
      <c r="CT331">
        <v>40.40824999999999</v>
      </c>
      <c r="CU331">
        <v>39.73635714285714</v>
      </c>
      <c r="CV331">
        <v>1959.9625</v>
      </c>
      <c r="CW331">
        <v>39.99285714285715</v>
      </c>
      <c r="CX331">
        <v>0</v>
      </c>
      <c r="CY331">
        <v>1679514051.3</v>
      </c>
      <c r="CZ331">
        <v>0</v>
      </c>
      <c r="DA331">
        <v>0</v>
      </c>
      <c r="DB331" t="s">
        <v>356</v>
      </c>
      <c r="DC331">
        <v>1679454360.5</v>
      </c>
      <c r="DD331">
        <v>1679454360.5</v>
      </c>
      <c r="DE331">
        <v>0</v>
      </c>
      <c r="DF331">
        <v>-0.152</v>
      </c>
      <c r="DG331">
        <v>-0.046</v>
      </c>
      <c r="DH331">
        <v>3.296</v>
      </c>
      <c r="DI331">
        <v>0.35</v>
      </c>
      <c r="DJ331">
        <v>420</v>
      </c>
      <c r="DK331">
        <v>24</v>
      </c>
      <c r="DL331">
        <v>0.27</v>
      </c>
      <c r="DM331">
        <v>0.09</v>
      </c>
      <c r="DN331">
        <v>-9.024432999999998</v>
      </c>
      <c r="DO331">
        <v>-22.28746581613507</v>
      </c>
      <c r="DP331">
        <v>2.828497558143899</v>
      </c>
      <c r="DQ331">
        <v>0</v>
      </c>
      <c r="DR331">
        <v>0.710205075</v>
      </c>
      <c r="DS331">
        <v>-0.05242717823639879</v>
      </c>
      <c r="DT331">
        <v>0.005704559564013248</v>
      </c>
      <c r="DU331">
        <v>1</v>
      </c>
      <c r="DV331">
        <v>1</v>
      </c>
      <c r="DW331">
        <v>2</v>
      </c>
      <c r="DX331" t="s">
        <v>357</v>
      </c>
      <c r="DY331">
        <v>2.98039</v>
      </c>
      <c r="DZ331">
        <v>2.72845</v>
      </c>
      <c r="EA331">
        <v>0.0847957</v>
      </c>
      <c r="EB331">
        <v>0.0886122</v>
      </c>
      <c r="EC331">
        <v>0.107406</v>
      </c>
      <c r="ED331">
        <v>0.106163</v>
      </c>
      <c r="EE331">
        <v>27505</v>
      </c>
      <c r="EF331">
        <v>27018.5</v>
      </c>
      <c r="EG331">
        <v>30580.2</v>
      </c>
      <c r="EH331">
        <v>29888.8</v>
      </c>
      <c r="EI331">
        <v>37647.3</v>
      </c>
      <c r="EJ331">
        <v>35161.2</v>
      </c>
      <c r="EK331">
        <v>46766.9</v>
      </c>
      <c r="EL331">
        <v>44443</v>
      </c>
      <c r="EM331">
        <v>1.88277</v>
      </c>
      <c r="EN331">
        <v>1.89995</v>
      </c>
      <c r="EO331">
        <v>0.119135</v>
      </c>
      <c r="EP331">
        <v>0</v>
      </c>
      <c r="EQ331">
        <v>25.5821</v>
      </c>
      <c r="ER331">
        <v>999.9</v>
      </c>
      <c r="ES331">
        <v>49.5</v>
      </c>
      <c r="ET331">
        <v>30.3</v>
      </c>
      <c r="EU331">
        <v>23.8538</v>
      </c>
      <c r="EV331">
        <v>62.7409</v>
      </c>
      <c r="EW331">
        <v>22.5962</v>
      </c>
      <c r="EX331">
        <v>1</v>
      </c>
      <c r="EY331">
        <v>-0.0962881</v>
      </c>
      <c r="EZ331">
        <v>0.370411</v>
      </c>
      <c r="FA331">
        <v>20.2045</v>
      </c>
      <c r="FB331">
        <v>5.23182</v>
      </c>
      <c r="FC331">
        <v>11.968</v>
      </c>
      <c r="FD331">
        <v>4.9708</v>
      </c>
      <c r="FE331">
        <v>3.28965</v>
      </c>
      <c r="FF331">
        <v>9999</v>
      </c>
      <c r="FG331">
        <v>9999</v>
      </c>
      <c r="FH331">
        <v>9999</v>
      </c>
      <c r="FI331">
        <v>999.9</v>
      </c>
      <c r="FJ331">
        <v>4.97292</v>
      </c>
      <c r="FK331">
        <v>1.87699</v>
      </c>
      <c r="FL331">
        <v>1.87514</v>
      </c>
      <c r="FM331">
        <v>1.87791</v>
      </c>
      <c r="FN331">
        <v>1.87465</v>
      </c>
      <c r="FO331">
        <v>1.87825</v>
      </c>
      <c r="FP331">
        <v>1.87531</v>
      </c>
      <c r="FQ331">
        <v>1.87653</v>
      </c>
      <c r="FR331">
        <v>0</v>
      </c>
      <c r="FS331">
        <v>0</v>
      </c>
      <c r="FT331">
        <v>0</v>
      </c>
      <c r="FU331">
        <v>0</v>
      </c>
      <c r="FV331" t="s">
        <v>358</v>
      </c>
      <c r="FW331" t="s">
        <v>359</v>
      </c>
      <c r="FX331" t="s">
        <v>360</v>
      </c>
      <c r="FY331" t="s">
        <v>360</v>
      </c>
      <c r="FZ331" t="s">
        <v>360</v>
      </c>
      <c r="GA331" t="s">
        <v>360</v>
      </c>
      <c r="GB331">
        <v>0</v>
      </c>
      <c r="GC331">
        <v>100</v>
      </c>
      <c r="GD331">
        <v>100</v>
      </c>
      <c r="GE331">
        <v>3.529</v>
      </c>
      <c r="GF331">
        <v>0.3632</v>
      </c>
      <c r="GG331">
        <v>1.972114183739502</v>
      </c>
      <c r="GH331">
        <v>0.004449671774874308</v>
      </c>
      <c r="GI331">
        <v>-1.829466635312074E-06</v>
      </c>
      <c r="GJ331">
        <v>4.661545964856727E-10</v>
      </c>
      <c r="GK331">
        <v>0.005649818396270764</v>
      </c>
      <c r="GL331">
        <v>0.003047750899037379</v>
      </c>
      <c r="GM331">
        <v>0.0005145890388989142</v>
      </c>
      <c r="GN331">
        <v>-5.930110997495773E-07</v>
      </c>
      <c r="GO331">
        <v>0</v>
      </c>
      <c r="GP331">
        <v>2134</v>
      </c>
      <c r="GQ331">
        <v>1</v>
      </c>
      <c r="GR331">
        <v>23</v>
      </c>
      <c r="GS331">
        <v>994.3</v>
      </c>
      <c r="GT331">
        <v>994.3</v>
      </c>
      <c r="GU331">
        <v>1.17554</v>
      </c>
      <c r="GV331">
        <v>2.56836</v>
      </c>
      <c r="GW331">
        <v>1.39893</v>
      </c>
      <c r="GX331">
        <v>2.35962</v>
      </c>
      <c r="GY331">
        <v>1.44897</v>
      </c>
      <c r="GZ331">
        <v>2.47803</v>
      </c>
      <c r="HA331">
        <v>36.5051</v>
      </c>
      <c r="HB331">
        <v>24.0612</v>
      </c>
      <c r="HC331">
        <v>18</v>
      </c>
      <c r="HD331">
        <v>489.356</v>
      </c>
      <c r="HE331">
        <v>471.447</v>
      </c>
      <c r="HF331">
        <v>24.5193</v>
      </c>
      <c r="HG331">
        <v>25.8507</v>
      </c>
      <c r="HH331">
        <v>30</v>
      </c>
      <c r="HI331">
        <v>25.7026</v>
      </c>
      <c r="HJ331">
        <v>25.7807</v>
      </c>
      <c r="HK331">
        <v>23.6121</v>
      </c>
      <c r="HL331">
        <v>7.36969</v>
      </c>
      <c r="HM331">
        <v>100</v>
      </c>
      <c r="HN331">
        <v>24.5028</v>
      </c>
      <c r="HO331">
        <v>453.939</v>
      </c>
      <c r="HP331">
        <v>23.5703</v>
      </c>
      <c r="HQ331">
        <v>101.078</v>
      </c>
      <c r="HR331">
        <v>102.199</v>
      </c>
    </row>
    <row r="332" spans="1:226">
      <c r="A332">
        <v>316</v>
      </c>
      <c r="B332">
        <v>1679514026</v>
      </c>
      <c r="C332">
        <v>8769.900000095367</v>
      </c>
      <c r="D332" t="s">
        <v>992</v>
      </c>
      <c r="E332" t="s">
        <v>993</v>
      </c>
      <c r="F332">
        <v>5</v>
      </c>
      <c r="G332" t="s">
        <v>353</v>
      </c>
      <c r="H332" t="s">
        <v>747</v>
      </c>
      <c r="I332">
        <v>1679514018.481482</v>
      </c>
      <c r="J332">
        <f>(K332)/1000</f>
        <v>0</v>
      </c>
      <c r="K332">
        <f>IF(BF332, AN332, AH332)</f>
        <v>0</v>
      </c>
      <c r="L332">
        <f>IF(BF332, AI332, AG332)</f>
        <v>0</v>
      </c>
      <c r="M332">
        <f>BH332 - IF(AU332&gt;1, L332*BB332*100.0/(AW332*BV332), 0)</f>
        <v>0</v>
      </c>
      <c r="N332">
        <f>((T332-J332/2)*M332-L332)/(T332+J332/2)</f>
        <v>0</v>
      </c>
      <c r="O332">
        <f>N332*(BO332+BP332)/1000.0</f>
        <v>0</v>
      </c>
      <c r="P332">
        <f>(BH332 - IF(AU332&gt;1, L332*BB332*100.0/(AW332*BV332), 0))*(BO332+BP332)/1000.0</f>
        <v>0</v>
      </c>
      <c r="Q332">
        <f>2.0/((1/S332-1/R332)+SIGN(S332)*SQRT((1/S332-1/R332)*(1/S332-1/R332) + 4*BC332/((BC332+1)*(BC332+1))*(2*1/S332*1/R332-1/R332*1/R332)))</f>
        <v>0</v>
      </c>
      <c r="R332">
        <f>IF(LEFT(BD332,1)&lt;&gt;"0",IF(LEFT(BD332,1)="1",3.0,BE332),$D$5+$E$5*(BV332*BO332/($K$5*1000))+$F$5*(BV332*BO332/($K$5*1000))*MAX(MIN(BB332,$J$5),$I$5)*MAX(MIN(BB332,$J$5),$I$5)+$G$5*MAX(MIN(BB332,$J$5),$I$5)*(BV332*BO332/($K$5*1000))+$H$5*(BV332*BO332/($K$5*1000))*(BV332*BO332/($K$5*1000)))</f>
        <v>0</v>
      </c>
      <c r="S332">
        <f>J332*(1000-(1000*0.61365*exp(17.502*W332/(240.97+W332))/(BO332+BP332)+BJ332)/2)/(1000*0.61365*exp(17.502*W332/(240.97+W332))/(BO332+BP332)-BJ332)</f>
        <v>0</v>
      </c>
      <c r="T332">
        <f>1/((BC332+1)/(Q332/1.6)+1/(R332/1.37)) + BC332/((BC332+1)/(Q332/1.6) + BC332/(R332/1.37))</f>
        <v>0</v>
      </c>
      <c r="U332">
        <f>(AX332*BA332)</f>
        <v>0</v>
      </c>
      <c r="V332">
        <f>(BQ332+(U332+2*0.95*5.67E-8*(((BQ332+$B$7)+273)^4-(BQ332+273)^4)-44100*J332)/(1.84*29.3*R332+8*0.95*5.67E-8*(BQ332+273)^3))</f>
        <v>0</v>
      </c>
      <c r="W332">
        <f>($C$7*BR332+$D$7*BS332+$E$7*V332)</f>
        <v>0</v>
      </c>
      <c r="X332">
        <f>0.61365*exp(17.502*W332/(240.97+W332))</f>
        <v>0</v>
      </c>
      <c r="Y332">
        <f>(Z332/AA332*100)</f>
        <v>0</v>
      </c>
      <c r="Z332">
        <f>BJ332*(BO332+BP332)/1000</f>
        <v>0</v>
      </c>
      <c r="AA332">
        <f>0.61365*exp(17.502*BQ332/(240.97+BQ332))</f>
        <v>0</v>
      </c>
      <c r="AB332">
        <f>(X332-BJ332*(BO332+BP332)/1000)</f>
        <v>0</v>
      </c>
      <c r="AC332">
        <f>(-J332*44100)</f>
        <v>0</v>
      </c>
      <c r="AD332">
        <f>2*29.3*R332*0.92*(BQ332-W332)</f>
        <v>0</v>
      </c>
      <c r="AE332">
        <f>2*0.95*5.67E-8*(((BQ332+$B$7)+273)^4-(W332+273)^4)</f>
        <v>0</v>
      </c>
      <c r="AF332">
        <f>U332+AE332+AC332+AD332</f>
        <v>0</v>
      </c>
      <c r="AG332">
        <f>BN332*AU332*(BI332-BH332*(1000-AU332*BK332)/(1000-AU332*BJ332))/(100*BB332)</f>
        <v>0</v>
      </c>
      <c r="AH332">
        <f>1000*BN332*AU332*(BJ332-BK332)/(100*BB332*(1000-AU332*BJ332))</f>
        <v>0</v>
      </c>
      <c r="AI332">
        <f>(AJ332 - AK332 - BO332*1E3/(8.314*(BQ332+273.15)) * AM332/BN332 * AL332) * BN332/(100*BB332) * (1000 - BK332)/1000</f>
        <v>0</v>
      </c>
      <c r="AJ332">
        <v>451.4086145860314</v>
      </c>
      <c r="AK332">
        <v>434.7976666666667</v>
      </c>
      <c r="AL332">
        <v>1.957272948578848</v>
      </c>
      <c r="AM332">
        <v>63.74903472312772</v>
      </c>
      <c r="AN332">
        <f>(AP332 - AO332 + BO332*1E3/(8.314*(BQ332+273.15)) * AR332/BN332 * AQ332) * BN332/(100*BB332) * 1000/(1000 - AP332)</f>
        <v>0</v>
      </c>
      <c r="AO332">
        <v>23.52002356983254</v>
      </c>
      <c r="AP332">
        <v>24.22392424242425</v>
      </c>
      <c r="AQ332">
        <v>1.353079715086282E-06</v>
      </c>
      <c r="AR332">
        <v>101.983239414424</v>
      </c>
      <c r="AS332">
        <v>2</v>
      </c>
      <c r="AT332">
        <v>0</v>
      </c>
      <c r="AU332">
        <f>IF(AS332*$H$13&gt;=AW332,1.0,(AW332/(AW332-AS332*$H$13)))</f>
        <v>0</v>
      </c>
      <c r="AV332">
        <f>(AU332-1)*100</f>
        <v>0</v>
      </c>
      <c r="AW332">
        <f>MAX(0,($B$13+$C$13*BV332)/(1+$D$13*BV332)*BO332/(BQ332+273)*$E$13)</f>
        <v>0</v>
      </c>
      <c r="AX332">
        <f>$B$11*BW332+$C$11*BX332+$F$11*CI332*(1-CL332)</f>
        <v>0</v>
      </c>
      <c r="AY332">
        <f>AX332*AZ332</f>
        <v>0</v>
      </c>
      <c r="AZ332">
        <f>($B$11*$D$9+$C$11*$D$9+$F$11*((CV332+CN332)/MAX(CV332+CN332+CW332, 0.1)*$I$9+CW332/MAX(CV332+CN332+CW332, 0.1)*$J$9))/($B$11+$C$11+$F$11)</f>
        <v>0</v>
      </c>
      <c r="BA332">
        <f>($B$11*$K$9+$C$11*$K$9+$F$11*((CV332+CN332)/MAX(CV332+CN332+CW332, 0.1)*$P$9+CW332/MAX(CV332+CN332+CW332, 0.1)*$Q$9))/($B$11+$C$11+$F$11)</f>
        <v>0</v>
      </c>
      <c r="BB332">
        <v>1.91</v>
      </c>
      <c r="BC332">
        <v>0.5</v>
      </c>
      <c r="BD332" t="s">
        <v>355</v>
      </c>
      <c r="BE332">
        <v>2</v>
      </c>
      <c r="BF332" t="b">
        <v>1</v>
      </c>
      <c r="BG332">
        <v>1679514018.481482</v>
      </c>
      <c r="BH332">
        <v>415.5794444444444</v>
      </c>
      <c r="BI332">
        <v>430.0387407407408</v>
      </c>
      <c r="BJ332">
        <v>24.22151481481481</v>
      </c>
      <c r="BK332">
        <v>23.51671111111111</v>
      </c>
      <c r="BL332">
        <v>412.0517777777777</v>
      </c>
      <c r="BM332">
        <v>23.85829259259259</v>
      </c>
      <c r="BN332">
        <v>499.999962962963</v>
      </c>
      <c r="BO332">
        <v>89.94300370370371</v>
      </c>
      <c r="BP332">
        <v>0.09979817037037035</v>
      </c>
      <c r="BQ332">
        <v>26.62830740740741</v>
      </c>
      <c r="BR332">
        <v>27.53163703703704</v>
      </c>
      <c r="BS332">
        <v>999.9000000000001</v>
      </c>
      <c r="BT332">
        <v>0</v>
      </c>
      <c r="BU332">
        <v>0</v>
      </c>
      <c r="BV332">
        <v>10006.0674074074</v>
      </c>
      <c r="BW332">
        <v>0</v>
      </c>
      <c r="BX332">
        <v>9.342235555555558</v>
      </c>
      <c r="BY332">
        <v>-14.45934888888889</v>
      </c>
      <c r="BZ332">
        <v>425.8952962962962</v>
      </c>
      <c r="CA332">
        <v>440.3954444444444</v>
      </c>
      <c r="CB332">
        <v>0.7048083333333334</v>
      </c>
      <c r="CC332">
        <v>430.0387407407408</v>
      </c>
      <c r="CD332">
        <v>23.51671111111111</v>
      </c>
      <c r="CE332">
        <v>2.178556666666667</v>
      </c>
      <c r="CF332">
        <v>2.115164444444444</v>
      </c>
      <c r="CG332">
        <v>18.80548148148148</v>
      </c>
      <c r="CH332">
        <v>18.33383703703704</v>
      </c>
      <c r="CI332">
        <v>1999.953703703704</v>
      </c>
      <c r="CJ332">
        <v>0.9800032222222221</v>
      </c>
      <c r="CK332">
        <v>0.01999707037037037</v>
      </c>
      <c r="CL332">
        <v>0</v>
      </c>
      <c r="CM332">
        <v>1.996944444444445</v>
      </c>
      <c r="CN332">
        <v>0</v>
      </c>
      <c r="CO332">
        <v>3696.313703703704</v>
      </c>
      <c r="CP332">
        <v>17337.85185185185</v>
      </c>
      <c r="CQ332">
        <v>39.99755555555556</v>
      </c>
      <c r="CR332">
        <v>41.46503703703703</v>
      </c>
      <c r="CS332">
        <v>40.09696296296296</v>
      </c>
      <c r="CT332">
        <v>40.50670370370371</v>
      </c>
      <c r="CU332">
        <v>39.83774074074073</v>
      </c>
      <c r="CV332">
        <v>1959.962962962963</v>
      </c>
      <c r="CW332">
        <v>39.99074074074074</v>
      </c>
      <c r="CX332">
        <v>0</v>
      </c>
      <c r="CY332">
        <v>1679514056.1</v>
      </c>
      <c r="CZ332">
        <v>0</v>
      </c>
      <c r="DA332">
        <v>0</v>
      </c>
      <c r="DB332" t="s">
        <v>356</v>
      </c>
      <c r="DC332">
        <v>1679454360.5</v>
      </c>
      <c r="DD332">
        <v>1679454360.5</v>
      </c>
      <c r="DE332">
        <v>0</v>
      </c>
      <c r="DF332">
        <v>-0.152</v>
      </c>
      <c r="DG332">
        <v>-0.046</v>
      </c>
      <c r="DH332">
        <v>3.296</v>
      </c>
      <c r="DI332">
        <v>0.35</v>
      </c>
      <c r="DJ332">
        <v>420</v>
      </c>
      <c r="DK332">
        <v>24</v>
      </c>
      <c r="DL332">
        <v>0.27</v>
      </c>
      <c r="DM332">
        <v>0.09</v>
      </c>
      <c r="DN332">
        <v>-11.6926825</v>
      </c>
      <c r="DO332">
        <v>-49.98571227016885</v>
      </c>
      <c r="DP332">
        <v>5.340097154743419</v>
      </c>
      <c r="DQ332">
        <v>0</v>
      </c>
      <c r="DR332">
        <v>0.7078540249999999</v>
      </c>
      <c r="DS332">
        <v>-0.05278625515947559</v>
      </c>
      <c r="DT332">
        <v>0.005733583942384988</v>
      </c>
      <c r="DU332">
        <v>1</v>
      </c>
      <c r="DV332">
        <v>1</v>
      </c>
      <c r="DW332">
        <v>2</v>
      </c>
      <c r="DX332" t="s">
        <v>357</v>
      </c>
      <c r="DY332">
        <v>2.98036</v>
      </c>
      <c r="DZ332">
        <v>2.72812</v>
      </c>
      <c r="EA332">
        <v>0.0862277</v>
      </c>
      <c r="EB332">
        <v>0.0909759</v>
      </c>
      <c r="EC332">
        <v>0.107412</v>
      </c>
      <c r="ED332">
        <v>0.106166</v>
      </c>
      <c r="EE332">
        <v>27462.5</v>
      </c>
      <c r="EF332">
        <v>26948.4</v>
      </c>
      <c r="EG332">
        <v>30580.7</v>
      </c>
      <c r="EH332">
        <v>29888.8</v>
      </c>
      <c r="EI332">
        <v>37647.6</v>
      </c>
      <c r="EJ332">
        <v>35161.4</v>
      </c>
      <c r="EK332">
        <v>46767.4</v>
      </c>
      <c r="EL332">
        <v>44443.2</v>
      </c>
      <c r="EM332">
        <v>1.883</v>
      </c>
      <c r="EN332">
        <v>1.90038</v>
      </c>
      <c r="EO332">
        <v>0.118725</v>
      </c>
      <c r="EP332">
        <v>0</v>
      </c>
      <c r="EQ332">
        <v>25.5821</v>
      </c>
      <c r="ER332">
        <v>999.9</v>
      </c>
      <c r="ES332">
        <v>49.5</v>
      </c>
      <c r="ET332">
        <v>30.3</v>
      </c>
      <c r="EU332">
        <v>23.8536</v>
      </c>
      <c r="EV332">
        <v>62.2709</v>
      </c>
      <c r="EW332">
        <v>22.2676</v>
      </c>
      <c r="EX332">
        <v>1</v>
      </c>
      <c r="EY332">
        <v>-0.0965091</v>
      </c>
      <c r="EZ332">
        <v>0.3936</v>
      </c>
      <c r="FA332">
        <v>20.2045</v>
      </c>
      <c r="FB332">
        <v>5.23032</v>
      </c>
      <c r="FC332">
        <v>11.968</v>
      </c>
      <c r="FD332">
        <v>4.9703</v>
      </c>
      <c r="FE332">
        <v>3.2895</v>
      </c>
      <c r="FF332">
        <v>9999</v>
      </c>
      <c r="FG332">
        <v>9999</v>
      </c>
      <c r="FH332">
        <v>9999</v>
      </c>
      <c r="FI332">
        <v>999.9</v>
      </c>
      <c r="FJ332">
        <v>4.97293</v>
      </c>
      <c r="FK332">
        <v>1.87699</v>
      </c>
      <c r="FL332">
        <v>1.87512</v>
      </c>
      <c r="FM332">
        <v>1.87792</v>
      </c>
      <c r="FN332">
        <v>1.87465</v>
      </c>
      <c r="FO332">
        <v>1.87823</v>
      </c>
      <c r="FP332">
        <v>1.87531</v>
      </c>
      <c r="FQ332">
        <v>1.87652</v>
      </c>
      <c r="FR332">
        <v>0</v>
      </c>
      <c r="FS332">
        <v>0</v>
      </c>
      <c r="FT332">
        <v>0</v>
      </c>
      <c r="FU332">
        <v>0</v>
      </c>
      <c r="FV332" t="s">
        <v>358</v>
      </c>
      <c r="FW332" t="s">
        <v>359</v>
      </c>
      <c r="FX332" t="s">
        <v>360</v>
      </c>
      <c r="FY332" t="s">
        <v>360</v>
      </c>
      <c r="FZ332" t="s">
        <v>360</v>
      </c>
      <c r="GA332" t="s">
        <v>360</v>
      </c>
      <c r="GB332">
        <v>0</v>
      </c>
      <c r="GC332">
        <v>100</v>
      </c>
      <c r="GD332">
        <v>100</v>
      </c>
      <c r="GE332">
        <v>3.559</v>
      </c>
      <c r="GF332">
        <v>0.3632</v>
      </c>
      <c r="GG332">
        <v>1.972114183739502</v>
      </c>
      <c r="GH332">
        <v>0.004449671774874308</v>
      </c>
      <c r="GI332">
        <v>-1.829466635312074E-06</v>
      </c>
      <c r="GJ332">
        <v>4.661545964856727E-10</v>
      </c>
      <c r="GK332">
        <v>0.005649818396270764</v>
      </c>
      <c r="GL332">
        <v>0.003047750899037379</v>
      </c>
      <c r="GM332">
        <v>0.0005145890388989142</v>
      </c>
      <c r="GN332">
        <v>-5.930110997495773E-07</v>
      </c>
      <c r="GO332">
        <v>0</v>
      </c>
      <c r="GP332">
        <v>2134</v>
      </c>
      <c r="GQ332">
        <v>1</v>
      </c>
      <c r="GR332">
        <v>23</v>
      </c>
      <c r="GS332">
        <v>994.4</v>
      </c>
      <c r="GT332">
        <v>994.4</v>
      </c>
      <c r="GU332">
        <v>1.21216</v>
      </c>
      <c r="GV332">
        <v>2.55249</v>
      </c>
      <c r="GW332">
        <v>1.39893</v>
      </c>
      <c r="GX332">
        <v>2.35962</v>
      </c>
      <c r="GY332">
        <v>1.44897</v>
      </c>
      <c r="GZ332">
        <v>2.48413</v>
      </c>
      <c r="HA332">
        <v>36.5051</v>
      </c>
      <c r="HB332">
        <v>24.0612</v>
      </c>
      <c r="HC332">
        <v>18</v>
      </c>
      <c r="HD332">
        <v>489.465</v>
      </c>
      <c r="HE332">
        <v>471.707</v>
      </c>
      <c r="HF332">
        <v>24.486</v>
      </c>
      <c r="HG332">
        <v>25.8491</v>
      </c>
      <c r="HH332">
        <v>30</v>
      </c>
      <c r="HI332">
        <v>25.7005</v>
      </c>
      <c r="HJ332">
        <v>25.7791</v>
      </c>
      <c r="HK332">
        <v>24.3467</v>
      </c>
      <c r="HL332">
        <v>7.36969</v>
      </c>
      <c r="HM332">
        <v>100</v>
      </c>
      <c r="HN332">
        <v>24.4703</v>
      </c>
      <c r="HO332">
        <v>474.008</v>
      </c>
      <c r="HP332">
        <v>23.5703</v>
      </c>
      <c r="HQ332">
        <v>101.08</v>
      </c>
      <c r="HR332">
        <v>102.199</v>
      </c>
    </row>
    <row r="333" spans="1:226">
      <c r="A333">
        <v>317</v>
      </c>
      <c r="B333">
        <v>1679514031</v>
      </c>
      <c r="C333">
        <v>8774.900000095367</v>
      </c>
      <c r="D333" t="s">
        <v>994</v>
      </c>
      <c r="E333" t="s">
        <v>995</v>
      </c>
      <c r="F333">
        <v>5</v>
      </c>
      <c r="G333" t="s">
        <v>353</v>
      </c>
      <c r="H333" t="s">
        <v>747</v>
      </c>
      <c r="I333">
        <v>1679514023.5</v>
      </c>
      <c r="J333">
        <f>(K333)/1000</f>
        <v>0</v>
      </c>
      <c r="K333">
        <f>IF(BF333, AN333, AH333)</f>
        <v>0</v>
      </c>
      <c r="L333">
        <f>IF(BF333, AI333, AG333)</f>
        <v>0</v>
      </c>
      <c r="M333">
        <f>BH333 - IF(AU333&gt;1, L333*BB333*100.0/(AW333*BV333), 0)</f>
        <v>0</v>
      </c>
      <c r="N333">
        <f>((T333-J333/2)*M333-L333)/(T333+J333/2)</f>
        <v>0</v>
      </c>
      <c r="O333">
        <f>N333*(BO333+BP333)/1000.0</f>
        <v>0</v>
      </c>
      <c r="P333">
        <f>(BH333 - IF(AU333&gt;1, L333*BB333*100.0/(AW333*BV333), 0))*(BO333+BP333)/1000.0</f>
        <v>0</v>
      </c>
      <c r="Q333">
        <f>2.0/((1/S333-1/R333)+SIGN(S333)*SQRT((1/S333-1/R333)*(1/S333-1/R333) + 4*BC333/((BC333+1)*(BC333+1))*(2*1/S333*1/R333-1/R333*1/R333)))</f>
        <v>0</v>
      </c>
      <c r="R333">
        <f>IF(LEFT(BD333,1)&lt;&gt;"0",IF(LEFT(BD333,1)="1",3.0,BE333),$D$5+$E$5*(BV333*BO333/($K$5*1000))+$F$5*(BV333*BO333/($K$5*1000))*MAX(MIN(BB333,$J$5),$I$5)*MAX(MIN(BB333,$J$5),$I$5)+$G$5*MAX(MIN(BB333,$J$5),$I$5)*(BV333*BO333/($K$5*1000))+$H$5*(BV333*BO333/($K$5*1000))*(BV333*BO333/($K$5*1000)))</f>
        <v>0</v>
      </c>
      <c r="S333">
        <f>J333*(1000-(1000*0.61365*exp(17.502*W333/(240.97+W333))/(BO333+BP333)+BJ333)/2)/(1000*0.61365*exp(17.502*W333/(240.97+W333))/(BO333+BP333)-BJ333)</f>
        <v>0</v>
      </c>
      <c r="T333">
        <f>1/((BC333+1)/(Q333/1.6)+1/(R333/1.37)) + BC333/((BC333+1)/(Q333/1.6) + BC333/(R333/1.37))</f>
        <v>0</v>
      </c>
      <c r="U333">
        <f>(AX333*BA333)</f>
        <v>0</v>
      </c>
      <c r="V333">
        <f>(BQ333+(U333+2*0.95*5.67E-8*(((BQ333+$B$7)+273)^4-(BQ333+273)^4)-44100*J333)/(1.84*29.3*R333+8*0.95*5.67E-8*(BQ333+273)^3))</f>
        <v>0</v>
      </c>
      <c r="W333">
        <f>($C$7*BR333+$D$7*BS333+$E$7*V333)</f>
        <v>0</v>
      </c>
      <c r="X333">
        <f>0.61365*exp(17.502*W333/(240.97+W333))</f>
        <v>0</v>
      </c>
      <c r="Y333">
        <f>(Z333/AA333*100)</f>
        <v>0</v>
      </c>
      <c r="Z333">
        <f>BJ333*(BO333+BP333)/1000</f>
        <v>0</v>
      </c>
      <c r="AA333">
        <f>0.61365*exp(17.502*BQ333/(240.97+BQ333))</f>
        <v>0</v>
      </c>
      <c r="AB333">
        <f>(X333-BJ333*(BO333+BP333)/1000)</f>
        <v>0</v>
      </c>
      <c r="AC333">
        <f>(-J333*44100)</f>
        <v>0</v>
      </c>
      <c r="AD333">
        <f>2*29.3*R333*0.92*(BQ333-W333)</f>
        <v>0</v>
      </c>
      <c r="AE333">
        <f>2*0.95*5.67E-8*(((BQ333+$B$7)+273)^4-(W333+273)^4)</f>
        <v>0</v>
      </c>
      <c r="AF333">
        <f>U333+AE333+AC333+AD333</f>
        <v>0</v>
      </c>
      <c r="AG333">
        <f>BN333*AU333*(BI333-BH333*(1000-AU333*BK333)/(1000-AU333*BJ333))/(100*BB333)</f>
        <v>0</v>
      </c>
      <c r="AH333">
        <f>1000*BN333*AU333*(BJ333-BK333)/(100*BB333*(1000-AU333*BJ333))</f>
        <v>0</v>
      </c>
      <c r="AI333">
        <f>(AJ333 - AK333 - BO333*1E3/(8.314*(BQ333+273.15)) * AM333/BN333 * AL333) * BN333/(100*BB333) * (1000 - BK333)/1000</f>
        <v>0</v>
      </c>
      <c r="AJ333">
        <v>467.9891442945279</v>
      </c>
      <c r="AK333">
        <v>447.7940727272726</v>
      </c>
      <c r="AL333">
        <v>2.696540455034922</v>
      </c>
      <c r="AM333">
        <v>63.74903472312772</v>
      </c>
      <c r="AN333">
        <f>(AP333 - AO333 + BO333*1E3/(8.314*(BQ333+273.15)) * AR333/BN333 * AQ333) * BN333/(100*BB333) * 1000/(1000 - AP333)</f>
        <v>0</v>
      </c>
      <c r="AO333">
        <v>23.51914407247319</v>
      </c>
      <c r="AP333">
        <v>24.22289151515151</v>
      </c>
      <c r="AQ333">
        <v>-8.101390809778422E-07</v>
      </c>
      <c r="AR333">
        <v>101.983239414424</v>
      </c>
      <c r="AS333">
        <v>2</v>
      </c>
      <c r="AT333">
        <v>0</v>
      </c>
      <c r="AU333">
        <f>IF(AS333*$H$13&gt;=AW333,1.0,(AW333/(AW333-AS333*$H$13)))</f>
        <v>0</v>
      </c>
      <c r="AV333">
        <f>(AU333-1)*100</f>
        <v>0</v>
      </c>
      <c r="AW333">
        <f>MAX(0,($B$13+$C$13*BV333)/(1+$D$13*BV333)*BO333/(BQ333+273)*$E$13)</f>
        <v>0</v>
      </c>
      <c r="AX333">
        <f>$B$11*BW333+$C$11*BX333+$F$11*CI333*(1-CL333)</f>
        <v>0</v>
      </c>
      <c r="AY333">
        <f>AX333*AZ333</f>
        <v>0</v>
      </c>
      <c r="AZ333">
        <f>($B$11*$D$9+$C$11*$D$9+$F$11*((CV333+CN333)/MAX(CV333+CN333+CW333, 0.1)*$I$9+CW333/MAX(CV333+CN333+CW333, 0.1)*$J$9))/($B$11+$C$11+$F$11)</f>
        <v>0</v>
      </c>
      <c r="BA333">
        <f>($B$11*$K$9+$C$11*$K$9+$F$11*((CV333+CN333)/MAX(CV333+CN333+CW333, 0.1)*$P$9+CW333/MAX(CV333+CN333+CW333, 0.1)*$Q$9))/($B$11+$C$11+$F$11)</f>
        <v>0</v>
      </c>
      <c r="BB333">
        <v>1.91</v>
      </c>
      <c r="BC333">
        <v>0.5</v>
      </c>
      <c r="BD333" t="s">
        <v>355</v>
      </c>
      <c r="BE333">
        <v>2</v>
      </c>
      <c r="BF333" t="b">
        <v>1</v>
      </c>
      <c r="BG333">
        <v>1679514023.5</v>
      </c>
      <c r="BH333">
        <v>421.9173333333334</v>
      </c>
      <c r="BI333">
        <v>442.659925925926</v>
      </c>
      <c r="BJ333">
        <v>24.22258148148148</v>
      </c>
      <c r="BK333">
        <v>23.51968148148148</v>
      </c>
      <c r="BL333">
        <v>418.3697037037037</v>
      </c>
      <c r="BM333">
        <v>23.85932592592592</v>
      </c>
      <c r="BN333">
        <v>500.0108148148148</v>
      </c>
      <c r="BO333">
        <v>89.9433925925926</v>
      </c>
      <c r="BP333">
        <v>0.09987216296296296</v>
      </c>
      <c r="BQ333">
        <v>26.62888148148148</v>
      </c>
      <c r="BR333">
        <v>27.52878888888889</v>
      </c>
      <c r="BS333">
        <v>999.9000000000001</v>
      </c>
      <c r="BT333">
        <v>0</v>
      </c>
      <c r="BU333">
        <v>0</v>
      </c>
      <c r="BV333">
        <v>10004.48888888889</v>
      </c>
      <c r="BW333">
        <v>0</v>
      </c>
      <c r="BX333">
        <v>9.347294074074075</v>
      </c>
      <c r="BY333">
        <v>-20.74261851851852</v>
      </c>
      <c r="BZ333">
        <v>432.3908888888889</v>
      </c>
      <c r="CA333">
        <v>453.3220000000001</v>
      </c>
      <c r="CB333">
        <v>0.7029094444444446</v>
      </c>
      <c r="CC333">
        <v>442.659925925926</v>
      </c>
      <c r="CD333">
        <v>23.51968148148148</v>
      </c>
      <c r="CE333">
        <v>2.178661851851852</v>
      </c>
      <c r="CF333">
        <v>2.115439629629629</v>
      </c>
      <c r="CG333">
        <v>18.80625555555556</v>
      </c>
      <c r="CH333">
        <v>18.33591851851852</v>
      </c>
      <c r="CI333">
        <v>1999.948518518518</v>
      </c>
      <c r="CJ333">
        <v>0.9800037777777776</v>
      </c>
      <c r="CK333">
        <v>0.0199964962962963</v>
      </c>
      <c r="CL333">
        <v>0</v>
      </c>
      <c r="CM333">
        <v>1.969681481481482</v>
      </c>
      <c r="CN333">
        <v>0</v>
      </c>
      <c r="CO333">
        <v>3696.691851851852</v>
      </c>
      <c r="CP333">
        <v>17337.81111111111</v>
      </c>
      <c r="CQ333">
        <v>40.12955555555556</v>
      </c>
      <c r="CR333">
        <v>41.53914814814815</v>
      </c>
      <c r="CS333">
        <v>40.18492592592592</v>
      </c>
      <c r="CT333">
        <v>40.59459259259259</v>
      </c>
      <c r="CU333">
        <v>39.91414814814815</v>
      </c>
      <c r="CV333">
        <v>1959.957777777778</v>
      </c>
      <c r="CW333">
        <v>39.99074074074074</v>
      </c>
      <c r="CX333">
        <v>0</v>
      </c>
      <c r="CY333">
        <v>1679514060.9</v>
      </c>
      <c r="CZ333">
        <v>0</v>
      </c>
      <c r="DA333">
        <v>0</v>
      </c>
      <c r="DB333" t="s">
        <v>356</v>
      </c>
      <c r="DC333">
        <v>1679454360.5</v>
      </c>
      <c r="DD333">
        <v>1679454360.5</v>
      </c>
      <c r="DE333">
        <v>0</v>
      </c>
      <c r="DF333">
        <v>-0.152</v>
      </c>
      <c r="DG333">
        <v>-0.046</v>
      </c>
      <c r="DH333">
        <v>3.296</v>
      </c>
      <c r="DI333">
        <v>0.35</v>
      </c>
      <c r="DJ333">
        <v>420</v>
      </c>
      <c r="DK333">
        <v>24</v>
      </c>
      <c r="DL333">
        <v>0.27</v>
      </c>
      <c r="DM333">
        <v>0.09</v>
      </c>
      <c r="DN333">
        <v>-16.52542707317073</v>
      </c>
      <c r="DO333">
        <v>-73.70615163763065</v>
      </c>
      <c r="DP333">
        <v>7.378664432370732</v>
      </c>
      <c r="DQ333">
        <v>0</v>
      </c>
      <c r="DR333">
        <v>0.7051348536585367</v>
      </c>
      <c r="DS333">
        <v>-0.02670434843205322</v>
      </c>
      <c r="DT333">
        <v>0.004243722069477968</v>
      </c>
      <c r="DU333">
        <v>1</v>
      </c>
      <c r="DV333">
        <v>1</v>
      </c>
      <c r="DW333">
        <v>2</v>
      </c>
      <c r="DX333" t="s">
        <v>357</v>
      </c>
      <c r="DY333">
        <v>2.98054</v>
      </c>
      <c r="DZ333">
        <v>2.72852</v>
      </c>
      <c r="EA333">
        <v>0.0882086</v>
      </c>
      <c r="EB333">
        <v>0.09347370000000001</v>
      </c>
      <c r="EC333">
        <v>0.107409</v>
      </c>
      <c r="ED333">
        <v>0.106161</v>
      </c>
      <c r="EE333">
        <v>27402.6</v>
      </c>
      <c r="EF333">
        <v>26873.6</v>
      </c>
      <c r="EG333">
        <v>30580.3</v>
      </c>
      <c r="EH333">
        <v>29887.9</v>
      </c>
      <c r="EI333">
        <v>37647.4</v>
      </c>
      <c r="EJ333">
        <v>35160.4</v>
      </c>
      <c r="EK333">
        <v>46766.8</v>
      </c>
      <c r="EL333">
        <v>44441.5</v>
      </c>
      <c r="EM333">
        <v>1.8832</v>
      </c>
      <c r="EN333">
        <v>1.90018</v>
      </c>
      <c r="EO333">
        <v>0.118501</v>
      </c>
      <c r="EP333">
        <v>0</v>
      </c>
      <c r="EQ333">
        <v>25.58</v>
      </c>
      <c r="ER333">
        <v>999.9</v>
      </c>
      <c r="ES333">
        <v>49.5</v>
      </c>
      <c r="ET333">
        <v>30.2</v>
      </c>
      <c r="EU333">
        <v>23.7165</v>
      </c>
      <c r="EV333">
        <v>62.4909</v>
      </c>
      <c r="EW333">
        <v>22.5401</v>
      </c>
      <c r="EX333">
        <v>1</v>
      </c>
      <c r="EY333">
        <v>-0.09636939999999999</v>
      </c>
      <c r="EZ333">
        <v>0.390231</v>
      </c>
      <c r="FA333">
        <v>20.2047</v>
      </c>
      <c r="FB333">
        <v>5.23047</v>
      </c>
      <c r="FC333">
        <v>11.968</v>
      </c>
      <c r="FD333">
        <v>4.9705</v>
      </c>
      <c r="FE333">
        <v>3.2895</v>
      </c>
      <c r="FF333">
        <v>9999</v>
      </c>
      <c r="FG333">
        <v>9999</v>
      </c>
      <c r="FH333">
        <v>9999</v>
      </c>
      <c r="FI333">
        <v>999.9</v>
      </c>
      <c r="FJ333">
        <v>4.97291</v>
      </c>
      <c r="FK333">
        <v>1.87712</v>
      </c>
      <c r="FL333">
        <v>1.87515</v>
      </c>
      <c r="FM333">
        <v>1.87805</v>
      </c>
      <c r="FN333">
        <v>1.87469</v>
      </c>
      <c r="FO333">
        <v>1.87836</v>
      </c>
      <c r="FP333">
        <v>1.87543</v>
      </c>
      <c r="FQ333">
        <v>1.87654</v>
      </c>
      <c r="FR333">
        <v>0</v>
      </c>
      <c r="FS333">
        <v>0</v>
      </c>
      <c r="FT333">
        <v>0</v>
      </c>
      <c r="FU333">
        <v>0</v>
      </c>
      <c r="FV333" t="s">
        <v>358</v>
      </c>
      <c r="FW333" t="s">
        <v>359</v>
      </c>
      <c r="FX333" t="s">
        <v>360</v>
      </c>
      <c r="FY333" t="s">
        <v>360</v>
      </c>
      <c r="FZ333" t="s">
        <v>360</v>
      </c>
      <c r="GA333" t="s">
        <v>360</v>
      </c>
      <c r="GB333">
        <v>0</v>
      </c>
      <c r="GC333">
        <v>100</v>
      </c>
      <c r="GD333">
        <v>100</v>
      </c>
      <c r="GE333">
        <v>3.599</v>
      </c>
      <c r="GF333">
        <v>0.3632</v>
      </c>
      <c r="GG333">
        <v>1.972114183739502</v>
      </c>
      <c r="GH333">
        <v>0.004449671774874308</v>
      </c>
      <c r="GI333">
        <v>-1.829466635312074E-06</v>
      </c>
      <c r="GJ333">
        <v>4.661545964856727E-10</v>
      </c>
      <c r="GK333">
        <v>0.005649818396270764</v>
      </c>
      <c r="GL333">
        <v>0.003047750899037379</v>
      </c>
      <c r="GM333">
        <v>0.0005145890388989142</v>
      </c>
      <c r="GN333">
        <v>-5.930110997495773E-07</v>
      </c>
      <c r="GO333">
        <v>0</v>
      </c>
      <c r="GP333">
        <v>2134</v>
      </c>
      <c r="GQ333">
        <v>1</v>
      </c>
      <c r="GR333">
        <v>23</v>
      </c>
      <c r="GS333">
        <v>994.5</v>
      </c>
      <c r="GT333">
        <v>994.5</v>
      </c>
      <c r="GU333">
        <v>1.24512</v>
      </c>
      <c r="GV333">
        <v>2.57202</v>
      </c>
      <c r="GW333">
        <v>1.39893</v>
      </c>
      <c r="GX333">
        <v>2.35962</v>
      </c>
      <c r="GY333">
        <v>1.44897</v>
      </c>
      <c r="GZ333">
        <v>2.44019</v>
      </c>
      <c r="HA333">
        <v>36.4814</v>
      </c>
      <c r="HB333">
        <v>24.0612</v>
      </c>
      <c r="HC333">
        <v>18</v>
      </c>
      <c r="HD333">
        <v>489.562</v>
      </c>
      <c r="HE333">
        <v>471.563</v>
      </c>
      <c r="HF333">
        <v>24.4548</v>
      </c>
      <c r="HG333">
        <v>25.8469</v>
      </c>
      <c r="HH333">
        <v>30.0001</v>
      </c>
      <c r="HI333">
        <v>25.6988</v>
      </c>
      <c r="HJ333">
        <v>25.7773</v>
      </c>
      <c r="HK333">
        <v>25.0044</v>
      </c>
      <c r="HL333">
        <v>7.36969</v>
      </c>
      <c r="HM333">
        <v>100</v>
      </c>
      <c r="HN333">
        <v>24.4449</v>
      </c>
      <c r="HO333">
        <v>487.378</v>
      </c>
      <c r="HP333">
        <v>23.5703</v>
      </c>
      <c r="HQ333">
        <v>101.079</v>
      </c>
      <c r="HR333">
        <v>102.195</v>
      </c>
    </row>
    <row r="334" spans="1:226">
      <c r="A334">
        <v>318</v>
      </c>
      <c r="B334">
        <v>1679514036</v>
      </c>
      <c r="C334">
        <v>8779.900000095367</v>
      </c>
      <c r="D334" t="s">
        <v>996</v>
      </c>
      <c r="E334" t="s">
        <v>997</v>
      </c>
      <c r="F334">
        <v>5</v>
      </c>
      <c r="G334" t="s">
        <v>353</v>
      </c>
      <c r="H334" t="s">
        <v>747</v>
      </c>
      <c r="I334">
        <v>1679514028.214286</v>
      </c>
      <c r="J334">
        <f>(K334)/1000</f>
        <v>0</v>
      </c>
      <c r="K334">
        <f>IF(BF334, AN334, AH334)</f>
        <v>0</v>
      </c>
      <c r="L334">
        <f>IF(BF334, AI334, AG334)</f>
        <v>0</v>
      </c>
      <c r="M334">
        <f>BH334 - IF(AU334&gt;1, L334*BB334*100.0/(AW334*BV334), 0)</f>
        <v>0</v>
      </c>
      <c r="N334">
        <f>((T334-J334/2)*M334-L334)/(T334+J334/2)</f>
        <v>0</v>
      </c>
      <c r="O334">
        <f>N334*(BO334+BP334)/1000.0</f>
        <v>0</v>
      </c>
      <c r="P334">
        <f>(BH334 - IF(AU334&gt;1, L334*BB334*100.0/(AW334*BV334), 0))*(BO334+BP334)/1000.0</f>
        <v>0</v>
      </c>
      <c r="Q334">
        <f>2.0/((1/S334-1/R334)+SIGN(S334)*SQRT((1/S334-1/R334)*(1/S334-1/R334) + 4*BC334/((BC334+1)*(BC334+1))*(2*1/S334*1/R334-1/R334*1/R334)))</f>
        <v>0</v>
      </c>
      <c r="R334">
        <f>IF(LEFT(BD334,1)&lt;&gt;"0",IF(LEFT(BD334,1)="1",3.0,BE334),$D$5+$E$5*(BV334*BO334/($K$5*1000))+$F$5*(BV334*BO334/($K$5*1000))*MAX(MIN(BB334,$J$5),$I$5)*MAX(MIN(BB334,$J$5),$I$5)+$G$5*MAX(MIN(BB334,$J$5),$I$5)*(BV334*BO334/($K$5*1000))+$H$5*(BV334*BO334/($K$5*1000))*(BV334*BO334/($K$5*1000)))</f>
        <v>0</v>
      </c>
      <c r="S334">
        <f>J334*(1000-(1000*0.61365*exp(17.502*W334/(240.97+W334))/(BO334+BP334)+BJ334)/2)/(1000*0.61365*exp(17.502*W334/(240.97+W334))/(BO334+BP334)-BJ334)</f>
        <v>0</v>
      </c>
      <c r="T334">
        <f>1/((BC334+1)/(Q334/1.6)+1/(R334/1.37)) + BC334/((BC334+1)/(Q334/1.6) + BC334/(R334/1.37))</f>
        <v>0</v>
      </c>
      <c r="U334">
        <f>(AX334*BA334)</f>
        <v>0</v>
      </c>
      <c r="V334">
        <f>(BQ334+(U334+2*0.95*5.67E-8*(((BQ334+$B$7)+273)^4-(BQ334+273)^4)-44100*J334)/(1.84*29.3*R334+8*0.95*5.67E-8*(BQ334+273)^3))</f>
        <v>0</v>
      </c>
      <c r="W334">
        <f>($C$7*BR334+$D$7*BS334+$E$7*V334)</f>
        <v>0</v>
      </c>
      <c r="X334">
        <f>0.61365*exp(17.502*W334/(240.97+W334))</f>
        <v>0</v>
      </c>
      <c r="Y334">
        <f>(Z334/AA334*100)</f>
        <v>0</v>
      </c>
      <c r="Z334">
        <f>BJ334*(BO334+BP334)/1000</f>
        <v>0</v>
      </c>
      <c r="AA334">
        <f>0.61365*exp(17.502*BQ334/(240.97+BQ334))</f>
        <v>0</v>
      </c>
      <c r="AB334">
        <f>(X334-BJ334*(BO334+BP334)/1000)</f>
        <v>0</v>
      </c>
      <c r="AC334">
        <f>(-J334*44100)</f>
        <v>0</v>
      </c>
      <c r="AD334">
        <f>2*29.3*R334*0.92*(BQ334-W334)</f>
        <v>0</v>
      </c>
      <c r="AE334">
        <f>2*0.95*5.67E-8*(((BQ334+$B$7)+273)^4-(W334+273)^4)</f>
        <v>0</v>
      </c>
      <c r="AF334">
        <f>U334+AE334+AC334+AD334</f>
        <v>0</v>
      </c>
      <c r="AG334">
        <f>BN334*AU334*(BI334-BH334*(1000-AU334*BK334)/(1000-AU334*BJ334))/(100*BB334)</f>
        <v>0</v>
      </c>
      <c r="AH334">
        <f>1000*BN334*AU334*(BJ334-BK334)/(100*BB334*(1000-AU334*BJ334))</f>
        <v>0</v>
      </c>
      <c r="AI334">
        <f>(AJ334 - AK334 - BO334*1E3/(8.314*(BQ334+273.15)) * AM334/BN334 * AL334) * BN334/(100*BB334) * (1000 - BK334)/1000</f>
        <v>0</v>
      </c>
      <c r="AJ334">
        <v>485.0790128815523</v>
      </c>
      <c r="AK334">
        <v>463.0120787878786</v>
      </c>
      <c r="AL334">
        <v>3.079204746343996</v>
      </c>
      <c r="AM334">
        <v>63.74903472312772</v>
      </c>
      <c r="AN334">
        <f>(AP334 - AO334 + BO334*1E3/(8.314*(BQ334+273.15)) * AR334/BN334 * AQ334) * BN334/(100*BB334) * 1000/(1000 - AP334)</f>
        <v>0</v>
      </c>
      <c r="AO334">
        <v>23.518748387599</v>
      </c>
      <c r="AP334">
        <v>24.22328666666666</v>
      </c>
      <c r="AQ334">
        <v>-8.838014655727474E-08</v>
      </c>
      <c r="AR334">
        <v>101.983239414424</v>
      </c>
      <c r="AS334">
        <v>2</v>
      </c>
      <c r="AT334">
        <v>0</v>
      </c>
      <c r="AU334">
        <f>IF(AS334*$H$13&gt;=AW334,1.0,(AW334/(AW334-AS334*$H$13)))</f>
        <v>0</v>
      </c>
      <c r="AV334">
        <f>(AU334-1)*100</f>
        <v>0</v>
      </c>
      <c r="AW334">
        <f>MAX(0,($B$13+$C$13*BV334)/(1+$D$13*BV334)*BO334/(BQ334+273)*$E$13)</f>
        <v>0</v>
      </c>
      <c r="AX334">
        <f>$B$11*BW334+$C$11*BX334+$F$11*CI334*(1-CL334)</f>
        <v>0</v>
      </c>
      <c r="AY334">
        <f>AX334*AZ334</f>
        <v>0</v>
      </c>
      <c r="AZ334">
        <f>($B$11*$D$9+$C$11*$D$9+$F$11*((CV334+CN334)/MAX(CV334+CN334+CW334, 0.1)*$I$9+CW334/MAX(CV334+CN334+CW334, 0.1)*$J$9))/($B$11+$C$11+$F$11)</f>
        <v>0</v>
      </c>
      <c r="BA334">
        <f>($B$11*$K$9+$C$11*$K$9+$F$11*((CV334+CN334)/MAX(CV334+CN334+CW334, 0.1)*$P$9+CW334/MAX(CV334+CN334+CW334, 0.1)*$Q$9))/($B$11+$C$11+$F$11)</f>
        <v>0</v>
      </c>
      <c r="BB334">
        <v>1.91</v>
      </c>
      <c r="BC334">
        <v>0.5</v>
      </c>
      <c r="BD334" t="s">
        <v>355</v>
      </c>
      <c r="BE334">
        <v>2</v>
      </c>
      <c r="BF334" t="b">
        <v>1</v>
      </c>
      <c r="BG334">
        <v>1679514028.214286</v>
      </c>
      <c r="BH334">
        <v>431.9461071428572</v>
      </c>
      <c r="BI334">
        <v>457.5296428571428</v>
      </c>
      <c r="BJ334">
        <v>24.22322142857143</v>
      </c>
      <c r="BK334">
        <v>23.51933214285714</v>
      </c>
      <c r="BL334">
        <v>428.3670714285714</v>
      </c>
      <c r="BM334">
        <v>23.85994642857143</v>
      </c>
      <c r="BN334">
        <v>500.0294642857144</v>
      </c>
      <c r="BO334">
        <v>89.94337142857141</v>
      </c>
      <c r="BP334">
        <v>0.09997017142857144</v>
      </c>
      <c r="BQ334">
        <v>26.62765357142857</v>
      </c>
      <c r="BR334">
        <v>27.52594285714286</v>
      </c>
      <c r="BS334">
        <v>999.9000000000002</v>
      </c>
      <c r="BT334">
        <v>0</v>
      </c>
      <c r="BU334">
        <v>0</v>
      </c>
      <c r="BV334">
        <v>9999.370357142858</v>
      </c>
      <c r="BW334">
        <v>0</v>
      </c>
      <c r="BX334">
        <v>9.352771785714287</v>
      </c>
      <c r="BY334">
        <v>-25.58353214285714</v>
      </c>
      <c r="BZ334">
        <v>442.6688571428571</v>
      </c>
      <c r="CA334">
        <v>468.5496785714286</v>
      </c>
      <c r="CB334">
        <v>0.7038958571428571</v>
      </c>
      <c r="CC334">
        <v>457.5296428571428</v>
      </c>
      <c r="CD334">
        <v>23.51933214285714</v>
      </c>
      <c r="CE334">
        <v>2.178718571428572</v>
      </c>
      <c r="CF334">
        <v>2.115407142857143</v>
      </c>
      <c r="CG334">
        <v>18.806675</v>
      </c>
      <c r="CH334">
        <v>18.33567857142857</v>
      </c>
      <c r="CI334">
        <v>1999.973928571428</v>
      </c>
      <c r="CJ334">
        <v>0.9800046071428571</v>
      </c>
      <c r="CK334">
        <v>0.01999563928571428</v>
      </c>
      <c r="CL334">
        <v>0</v>
      </c>
      <c r="CM334">
        <v>1.974217857142857</v>
      </c>
      <c r="CN334">
        <v>0</v>
      </c>
      <c r="CO334">
        <v>3698.560714285714</v>
      </c>
      <c r="CP334">
        <v>17338.03214285714</v>
      </c>
      <c r="CQ334">
        <v>40.21189285714286</v>
      </c>
      <c r="CR334">
        <v>41.60249999999998</v>
      </c>
      <c r="CS334">
        <v>40.27428571428571</v>
      </c>
      <c r="CT334">
        <v>40.68271428571428</v>
      </c>
      <c r="CU334">
        <v>39.98860714285713</v>
      </c>
      <c r="CV334">
        <v>1959.983214285715</v>
      </c>
      <c r="CW334">
        <v>39.99071428571428</v>
      </c>
      <c r="CX334">
        <v>0</v>
      </c>
      <c r="CY334">
        <v>1679514066.3</v>
      </c>
      <c r="CZ334">
        <v>0</v>
      </c>
      <c r="DA334">
        <v>0</v>
      </c>
      <c r="DB334" t="s">
        <v>356</v>
      </c>
      <c r="DC334">
        <v>1679454360.5</v>
      </c>
      <c r="DD334">
        <v>1679454360.5</v>
      </c>
      <c r="DE334">
        <v>0</v>
      </c>
      <c r="DF334">
        <v>-0.152</v>
      </c>
      <c r="DG334">
        <v>-0.046</v>
      </c>
      <c r="DH334">
        <v>3.296</v>
      </c>
      <c r="DI334">
        <v>0.35</v>
      </c>
      <c r="DJ334">
        <v>420</v>
      </c>
      <c r="DK334">
        <v>24</v>
      </c>
      <c r="DL334">
        <v>0.27</v>
      </c>
      <c r="DM334">
        <v>0.09</v>
      </c>
      <c r="DN334">
        <v>-21.73185707317073</v>
      </c>
      <c r="DO334">
        <v>-66.62628961672473</v>
      </c>
      <c r="DP334">
        <v>6.754958953778001</v>
      </c>
      <c r="DQ334">
        <v>0</v>
      </c>
      <c r="DR334">
        <v>0.7032959756097561</v>
      </c>
      <c r="DS334">
        <v>0.009627846689896333</v>
      </c>
      <c r="DT334">
        <v>0.001205106097703513</v>
      </c>
      <c r="DU334">
        <v>1</v>
      </c>
      <c r="DV334">
        <v>1</v>
      </c>
      <c r="DW334">
        <v>2</v>
      </c>
      <c r="DX334" t="s">
        <v>357</v>
      </c>
      <c r="DY334">
        <v>2.98046</v>
      </c>
      <c r="DZ334">
        <v>2.72849</v>
      </c>
      <c r="EA334">
        <v>0.09045599999999999</v>
      </c>
      <c r="EB334">
        <v>0.095912</v>
      </c>
      <c r="EC334">
        <v>0.107411</v>
      </c>
      <c r="ED334">
        <v>0.106154</v>
      </c>
      <c r="EE334">
        <v>27335.3</v>
      </c>
      <c r="EF334">
        <v>26801.6</v>
      </c>
      <c r="EG334">
        <v>30580.6</v>
      </c>
      <c r="EH334">
        <v>29888.2</v>
      </c>
      <c r="EI334">
        <v>37647.8</v>
      </c>
      <c r="EJ334">
        <v>35161.5</v>
      </c>
      <c r="EK334">
        <v>46767.2</v>
      </c>
      <c r="EL334">
        <v>44442.2</v>
      </c>
      <c r="EM334">
        <v>1.883</v>
      </c>
      <c r="EN334">
        <v>1.90045</v>
      </c>
      <c r="EO334">
        <v>0.118837</v>
      </c>
      <c r="EP334">
        <v>0</v>
      </c>
      <c r="EQ334">
        <v>25.58</v>
      </c>
      <c r="ER334">
        <v>999.9</v>
      </c>
      <c r="ES334">
        <v>49.5</v>
      </c>
      <c r="ET334">
        <v>30.3</v>
      </c>
      <c r="EU334">
        <v>23.8551</v>
      </c>
      <c r="EV334">
        <v>62.6809</v>
      </c>
      <c r="EW334">
        <v>22.3037</v>
      </c>
      <c r="EX334">
        <v>1</v>
      </c>
      <c r="EY334">
        <v>-0.0967454</v>
      </c>
      <c r="EZ334">
        <v>0.380291</v>
      </c>
      <c r="FA334">
        <v>20.2047</v>
      </c>
      <c r="FB334">
        <v>5.23047</v>
      </c>
      <c r="FC334">
        <v>11.968</v>
      </c>
      <c r="FD334">
        <v>4.9708</v>
      </c>
      <c r="FE334">
        <v>3.28943</v>
      </c>
      <c r="FF334">
        <v>9999</v>
      </c>
      <c r="FG334">
        <v>9999</v>
      </c>
      <c r="FH334">
        <v>9999</v>
      </c>
      <c r="FI334">
        <v>999.9</v>
      </c>
      <c r="FJ334">
        <v>4.97293</v>
      </c>
      <c r="FK334">
        <v>1.87712</v>
      </c>
      <c r="FL334">
        <v>1.87517</v>
      </c>
      <c r="FM334">
        <v>1.87803</v>
      </c>
      <c r="FN334">
        <v>1.87471</v>
      </c>
      <c r="FO334">
        <v>1.87836</v>
      </c>
      <c r="FP334">
        <v>1.8754</v>
      </c>
      <c r="FQ334">
        <v>1.87655</v>
      </c>
      <c r="FR334">
        <v>0</v>
      </c>
      <c r="FS334">
        <v>0</v>
      </c>
      <c r="FT334">
        <v>0</v>
      </c>
      <c r="FU334">
        <v>0</v>
      </c>
      <c r="FV334" t="s">
        <v>358</v>
      </c>
      <c r="FW334" t="s">
        <v>359</v>
      </c>
      <c r="FX334" t="s">
        <v>360</v>
      </c>
      <c r="FY334" t="s">
        <v>360</v>
      </c>
      <c r="FZ334" t="s">
        <v>360</v>
      </c>
      <c r="GA334" t="s">
        <v>360</v>
      </c>
      <c r="GB334">
        <v>0</v>
      </c>
      <c r="GC334">
        <v>100</v>
      </c>
      <c r="GD334">
        <v>100</v>
      </c>
      <c r="GE334">
        <v>3.645</v>
      </c>
      <c r="GF334">
        <v>0.3633</v>
      </c>
      <c r="GG334">
        <v>1.972114183739502</v>
      </c>
      <c r="GH334">
        <v>0.004449671774874308</v>
      </c>
      <c r="GI334">
        <v>-1.829466635312074E-06</v>
      </c>
      <c r="GJ334">
        <v>4.661545964856727E-10</v>
      </c>
      <c r="GK334">
        <v>0.005649818396270764</v>
      </c>
      <c r="GL334">
        <v>0.003047750899037379</v>
      </c>
      <c r="GM334">
        <v>0.0005145890388989142</v>
      </c>
      <c r="GN334">
        <v>-5.930110997495773E-07</v>
      </c>
      <c r="GO334">
        <v>0</v>
      </c>
      <c r="GP334">
        <v>2134</v>
      </c>
      <c r="GQ334">
        <v>1</v>
      </c>
      <c r="GR334">
        <v>23</v>
      </c>
      <c r="GS334">
        <v>994.6</v>
      </c>
      <c r="GT334">
        <v>994.6</v>
      </c>
      <c r="GU334">
        <v>1.28174</v>
      </c>
      <c r="GV334">
        <v>2.55493</v>
      </c>
      <c r="GW334">
        <v>1.39893</v>
      </c>
      <c r="GX334">
        <v>2.35962</v>
      </c>
      <c r="GY334">
        <v>1.44897</v>
      </c>
      <c r="GZ334">
        <v>2.50244</v>
      </c>
      <c r="HA334">
        <v>36.4814</v>
      </c>
      <c r="HB334">
        <v>24.07</v>
      </c>
      <c r="HC334">
        <v>18</v>
      </c>
      <c r="HD334">
        <v>489.445</v>
      </c>
      <c r="HE334">
        <v>471.723</v>
      </c>
      <c r="HF334">
        <v>24.4292</v>
      </c>
      <c r="HG334">
        <v>25.8452</v>
      </c>
      <c r="HH334">
        <v>30.0001</v>
      </c>
      <c r="HI334">
        <v>25.6977</v>
      </c>
      <c r="HJ334">
        <v>25.7753</v>
      </c>
      <c r="HK334">
        <v>25.7397</v>
      </c>
      <c r="HL334">
        <v>7.36969</v>
      </c>
      <c r="HM334">
        <v>100</v>
      </c>
      <c r="HN334">
        <v>24.4226</v>
      </c>
      <c r="HO334">
        <v>507.441</v>
      </c>
      <c r="HP334">
        <v>23.5703</v>
      </c>
      <c r="HQ334">
        <v>101.079</v>
      </c>
      <c r="HR334">
        <v>102.197</v>
      </c>
    </row>
    <row r="335" spans="1:226">
      <c r="A335">
        <v>319</v>
      </c>
      <c r="B335">
        <v>1679514041</v>
      </c>
      <c r="C335">
        <v>8784.900000095367</v>
      </c>
      <c r="D335" t="s">
        <v>998</v>
      </c>
      <c r="E335" t="s">
        <v>999</v>
      </c>
      <c r="F335">
        <v>5</v>
      </c>
      <c r="G335" t="s">
        <v>353</v>
      </c>
      <c r="H335" t="s">
        <v>747</v>
      </c>
      <c r="I335">
        <v>1679514033.5</v>
      </c>
      <c r="J335">
        <f>(K335)/1000</f>
        <v>0</v>
      </c>
      <c r="K335">
        <f>IF(BF335, AN335, AH335)</f>
        <v>0</v>
      </c>
      <c r="L335">
        <f>IF(BF335, AI335, AG335)</f>
        <v>0</v>
      </c>
      <c r="M335">
        <f>BH335 - IF(AU335&gt;1, L335*BB335*100.0/(AW335*BV335), 0)</f>
        <v>0</v>
      </c>
      <c r="N335">
        <f>((T335-J335/2)*M335-L335)/(T335+J335/2)</f>
        <v>0</v>
      </c>
      <c r="O335">
        <f>N335*(BO335+BP335)/1000.0</f>
        <v>0</v>
      </c>
      <c r="P335">
        <f>(BH335 - IF(AU335&gt;1, L335*BB335*100.0/(AW335*BV335), 0))*(BO335+BP335)/1000.0</f>
        <v>0</v>
      </c>
      <c r="Q335">
        <f>2.0/((1/S335-1/R335)+SIGN(S335)*SQRT((1/S335-1/R335)*(1/S335-1/R335) + 4*BC335/((BC335+1)*(BC335+1))*(2*1/S335*1/R335-1/R335*1/R335)))</f>
        <v>0</v>
      </c>
      <c r="R335">
        <f>IF(LEFT(BD335,1)&lt;&gt;"0",IF(LEFT(BD335,1)="1",3.0,BE335),$D$5+$E$5*(BV335*BO335/($K$5*1000))+$F$5*(BV335*BO335/($K$5*1000))*MAX(MIN(BB335,$J$5),$I$5)*MAX(MIN(BB335,$J$5),$I$5)+$G$5*MAX(MIN(BB335,$J$5),$I$5)*(BV335*BO335/($K$5*1000))+$H$5*(BV335*BO335/($K$5*1000))*(BV335*BO335/($K$5*1000)))</f>
        <v>0</v>
      </c>
      <c r="S335">
        <f>J335*(1000-(1000*0.61365*exp(17.502*W335/(240.97+W335))/(BO335+BP335)+BJ335)/2)/(1000*0.61365*exp(17.502*W335/(240.97+W335))/(BO335+BP335)-BJ335)</f>
        <v>0</v>
      </c>
      <c r="T335">
        <f>1/((BC335+1)/(Q335/1.6)+1/(R335/1.37)) + BC335/((BC335+1)/(Q335/1.6) + BC335/(R335/1.37))</f>
        <v>0</v>
      </c>
      <c r="U335">
        <f>(AX335*BA335)</f>
        <v>0</v>
      </c>
      <c r="V335">
        <f>(BQ335+(U335+2*0.95*5.67E-8*(((BQ335+$B$7)+273)^4-(BQ335+273)^4)-44100*J335)/(1.84*29.3*R335+8*0.95*5.67E-8*(BQ335+273)^3))</f>
        <v>0</v>
      </c>
      <c r="W335">
        <f>($C$7*BR335+$D$7*BS335+$E$7*V335)</f>
        <v>0</v>
      </c>
      <c r="X335">
        <f>0.61365*exp(17.502*W335/(240.97+W335))</f>
        <v>0</v>
      </c>
      <c r="Y335">
        <f>(Z335/AA335*100)</f>
        <v>0</v>
      </c>
      <c r="Z335">
        <f>BJ335*(BO335+BP335)/1000</f>
        <v>0</v>
      </c>
      <c r="AA335">
        <f>0.61365*exp(17.502*BQ335/(240.97+BQ335))</f>
        <v>0</v>
      </c>
      <c r="AB335">
        <f>(X335-BJ335*(BO335+BP335)/1000)</f>
        <v>0</v>
      </c>
      <c r="AC335">
        <f>(-J335*44100)</f>
        <v>0</v>
      </c>
      <c r="AD335">
        <f>2*29.3*R335*0.92*(BQ335-W335)</f>
        <v>0</v>
      </c>
      <c r="AE335">
        <f>2*0.95*5.67E-8*(((BQ335+$B$7)+273)^4-(W335+273)^4)</f>
        <v>0</v>
      </c>
      <c r="AF335">
        <f>U335+AE335+AC335+AD335</f>
        <v>0</v>
      </c>
      <c r="AG335">
        <f>BN335*AU335*(BI335-BH335*(1000-AU335*BK335)/(1000-AU335*BJ335))/(100*BB335)</f>
        <v>0</v>
      </c>
      <c r="AH335">
        <f>1000*BN335*AU335*(BJ335-BK335)/(100*BB335*(1000-AU335*BJ335))</f>
        <v>0</v>
      </c>
      <c r="AI335">
        <f>(AJ335 - AK335 - BO335*1E3/(8.314*(BQ335+273.15)) * AM335/BN335 * AL335) * BN335/(100*BB335) * (1000 - BK335)/1000</f>
        <v>0</v>
      </c>
      <c r="AJ335">
        <v>502.2688660482133</v>
      </c>
      <c r="AK335">
        <v>479.0662969696969</v>
      </c>
      <c r="AL335">
        <v>3.233104373594252</v>
      </c>
      <c r="AM335">
        <v>63.74903472312772</v>
      </c>
      <c r="AN335">
        <f>(AP335 - AO335 + BO335*1E3/(8.314*(BQ335+273.15)) * AR335/BN335 * AQ335) * BN335/(100*BB335) * 1000/(1000 - AP335)</f>
        <v>0</v>
      </c>
      <c r="AO335">
        <v>23.51516197265611</v>
      </c>
      <c r="AP335">
        <v>24.21950363636363</v>
      </c>
      <c r="AQ335">
        <v>-2.965236021074811E-06</v>
      </c>
      <c r="AR335">
        <v>101.983239414424</v>
      </c>
      <c r="AS335">
        <v>2</v>
      </c>
      <c r="AT335">
        <v>0</v>
      </c>
      <c r="AU335">
        <f>IF(AS335*$H$13&gt;=AW335,1.0,(AW335/(AW335-AS335*$H$13)))</f>
        <v>0</v>
      </c>
      <c r="AV335">
        <f>(AU335-1)*100</f>
        <v>0</v>
      </c>
      <c r="AW335">
        <f>MAX(0,($B$13+$C$13*BV335)/(1+$D$13*BV335)*BO335/(BQ335+273)*$E$13)</f>
        <v>0</v>
      </c>
      <c r="AX335">
        <f>$B$11*BW335+$C$11*BX335+$F$11*CI335*(1-CL335)</f>
        <v>0</v>
      </c>
      <c r="AY335">
        <f>AX335*AZ335</f>
        <v>0</v>
      </c>
      <c r="AZ335">
        <f>($B$11*$D$9+$C$11*$D$9+$F$11*((CV335+CN335)/MAX(CV335+CN335+CW335, 0.1)*$I$9+CW335/MAX(CV335+CN335+CW335, 0.1)*$J$9))/($B$11+$C$11+$F$11)</f>
        <v>0</v>
      </c>
      <c r="BA335">
        <f>($B$11*$K$9+$C$11*$K$9+$F$11*((CV335+CN335)/MAX(CV335+CN335+CW335, 0.1)*$P$9+CW335/MAX(CV335+CN335+CW335, 0.1)*$Q$9))/($B$11+$C$11+$F$11)</f>
        <v>0</v>
      </c>
      <c r="BB335">
        <v>1.91</v>
      </c>
      <c r="BC335">
        <v>0.5</v>
      </c>
      <c r="BD335" t="s">
        <v>355</v>
      </c>
      <c r="BE335">
        <v>2</v>
      </c>
      <c r="BF335" t="b">
        <v>1</v>
      </c>
      <c r="BG335">
        <v>1679514033.5</v>
      </c>
      <c r="BH335">
        <v>446.1618518518519</v>
      </c>
      <c r="BI335">
        <v>475.0175925925926</v>
      </c>
      <c r="BJ335">
        <v>24.22290740740741</v>
      </c>
      <c r="BK335">
        <v>23.51777407407408</v>
      </c>
      <c r="BL335">
        <v>442.5385925925926</v>
      </c>
      <c r="BM335">
        <v>23.85964444444444</v>
      </c>
      <c r="BN335">
        <v>500.032037037037</v>
      </c>
      <c r="BO335">
        <v>89.94595555555556</v>
      </c>
      <c r="BP335">
        <v>0.09999269259259259</v>
      </c>
      <c r="BQ335">
        <v>26.62903333333333</v>
      </c>
      <c r="BR335">
        <v>27.52475555555555</v>
      </c>
      <c r="BS335">
        <v>999.9000000000001</v>
      </c>
      <c r="BT335">
        <v>0</v>
      </c>
      <c r="BU335">
        <v>0</v>
      </c>
      <c r="BV335">
        <v>9993.255555555557</v>
      </c>
      <c r="BW335">
        <v>0</v>
      </c>
      <c r="BX335">
        <v>9.351790740740743</v>
      </c>
      <c r="BY335">
        <v>-28.85571481481481</v>
      </c>
      <c r="BZ335">
        <v>457.2374074074074</v>
      </c>
      <c r="CA335">
        <v>486.4581111111111</v>
      </c>
      <c r="CB335">
        <v>0.7051390740740741</v>
      </c>
      <c r="CC335">
        <v>475.0175925925926</v>
      </c>
      <c r="CD335">
        <v>23.51777407407408</v>
      </c>
      <c r="CE335">
        <v>2.178752962962963</v>
      </c>
      <c r="CF335">
        <v>2.115327407407408</v>
      </c>
      <c r="CG335">
        <v>18.80692592592593</v>
      </c>
      <c r="CH335">
        <v>18.33508148148148</v>
      </c>
      <c r="CI335">
        <v>1999.972962962963</v>
      </c>
      <c r="CJ335">
        <v>0.9800054444444444</v>
      </c>
      <c r="CK335">
        <v>0.01999477407407408</v>
      </c>
      <c r="CL335">
        <v>0</v>
      </c>
      <c r="CM335">
        <v>1.983677777777778</v>
      </c>
      <c r="CN335">
        <v>0</v>
      </c>
      <c r="CO335">
        <v>3703.002592592592</v>
      </c>
      <c r="CP335">
        <v>17338.02222222222</v>
      </c>
      <c r="CQ335">
        <v>40.27985185185184</v>
      </c>
      <c r="CR335">
        <v>41.67114814814814</v>
      </c>
      <c r="CS335">
        <v>40.35622222222221</v>
      </c>
      <c r="CT335">
        <v>40.77051851851852</v>
      </c>
      <c r="CU335">
        <v>40.07381481481481</v>
      </c>
      <c r="CV335">
        <v>1959.982962962963</v>
      </c>
      <c r="CW335">
        <v>39.99</v>
      </c>
      <c r="CX335">
        <v>0</v>
      </c>
      <c r="CY335">
        <v>1679514071.1</v>
      </c>
      <c r="CZ335">
        <v>0</v>
      </c>
      <c r="DA335">
        <v>0</v>
      </c>
      <c r="DB335" t="s">
        <v>356</v>
      </c>
      <c r="DC335">
        <v>1679454360.5</v>
      </c>
      <c r="DD335">
        <v>1679454360.5</v>
      </c>
      <c r="DE335">
        <v>0</v>
      </c>
      <c r="DF335">
        <v>-0.152</v>
      </c>
      <c r="DG335">
        <v>-0.046</v>
      </c>
      <c r="DH335">
        <v>3.296</v>
      </c>
      <c r="DI335">
        <v>0.35</v>
      </c>
      <c r="DJ335">
        <v>420</v>
      </c>
      <c r="DK335">
        <v>24</v>
      </c>
      <c r="DL335">
        <v>0.27</v>
      </c>
      <c r="DM335">
        <v>0.09</v>
      </c>
      <c r="DN335">
        <v>-26.31106829268293</v>
      </c>
      <c r="DO335">
        <v>-40.08730243902438</v>
      </c>
      <c r="DP335">
        <v>4.147116954389506</v>
      </c>
      <c r="DQ335">
        <v>0</v>
      </c>
      <c r="DR335">
        <v>0.7045124146341464</v>
      </c>
      <c r="DS335">
        <v>0.01446528919860644</v>
      </c>
      <c r="DT335">
        <v>0.001592552162114055</v>
      </c>
      <c r="DU335">
        <v>1</v>
      </c>
      <c r="DV335">
        <v>1</v>
      </c>
      <c r="DW335">
        <v>2</v>
      </c>
      <c r="DX335" t="s">
        <v>357</v>
      </c>
      <c r="DY335">
        <v>2.98045</v>
      </c>
      <c r="DZ335">
        <v>2.72834</v>
      </c>
      <c r="EA335">
        <v>0.09280330000000001</v>
      </c>
      <c r="EB335">
        <v>0.09836739999999999</v>
      </c>
      <c r="EC335">
        <v>0.10742</v>
      </c>
      <c r="ED335">
        <v>0.106167</v>
      </c>
      <c r="EE335">
        <v>27264.9</v>
      </c>
      <c r="EF335">
        <v>26729.6</v>
      </c>
      <c r="EG335">
        <v>30580.8</v>
      </c>
      <c r="EH335">
        <v>29889.2</v>
      </c>
      <c r="EI335">
        <v>37648</v>
      </c>
      <c r="EJ335">
        <v>35162</v>
      </c>
      <c r="EK335">
        <v>46767.7</v>
      </c>
      <c r="EL335">
        <v>44443.4</v>
      </c>
      <c r="EM335">
        <v>1.88297</v>
      </c>
      <c r="EN335">
        <v>1.90035</v>
      </c>
      <c r="EO335">
        <v>0.118837</v>
      </c>
      <c r="EP335">
        <v>0</v>
      </c>
      <c r="EQ335">
        <v>25.5795</v>
      </c>
      <c r="ER335">
        <v>999.9</v>
      </c>
      <c r="ES335">
        <v>49.5</v>
      </c>
      <c r="ET335">
        <v>30.3</v>
      </c>
      <c r="EU335">
        <v>23.854</v>
      </c>
      <c r="EV335">
        <v>62.8409</v>
      </c>
      <c r="EW335">
        <v>22.4119</v>
      </c>
      <c r="EX335">
        <v>1</v>
      </c>
      <c r="EY335">
        <v>-0.0968826</v>
      </c>
      <c r="EZ335">
        <v>0.402184</v>
      </c>
      <c r="FA335">
        <v>20.2047</v>
      </c>
      <c r="FB335">
        <v>5.23077</v>
      </c>
      <c r="FC335">
        <v>11.968</v>
      </c>
      <c r="FD335">
        <v>4.9708</v>
      </c>
      <c r="FE335">
        <v>3.2895</v>
      </c>
      <c r="FF335">
        <v>9999</v>
      </c>
      <c r="FG335">
        <v>9999</v>
      </c>
      <c r="FH335">
        <v>9999</v>
      </c>
      <c r="FI335">
        <v>999.9</v>
      </c>
      <c r="FJ335">
        <v>4.97293</v>
      </c>
      <c r="FK335">
        <v>1.87712</v>
      </c>
      <c r="FL335">
        <v>1.87517</v>
      </c>
      <c r="FM335">
        <v>1.87805</v>
      </c>
      <c r="FN335">
        <v>1.87469</v>
      </c>
      <c r="FO335">
        <v>1.87835</v>
      </c>
      <c r="FP335">
        <v>1.87541</v>
      </c>
      <c r="FQ335">
        <v>1.87657</v>
      </c>
      <c r="FR335">
        <v>0</v>
      </c>
      <c r="FS335">
        <v>0</v>
      </c>
      <c r="FT335">
        <v>0</v>
      </c>
      <c r="FU335">
        <v>0</v>
      </c>
      <c r="FV335" t="s">
        <v>358</v>
      </c>
      <c r="FW335" t="s">
        <v>359</v>
      </c>
      <c r="FX335" t="s">
        <v>360</v>
      </c>
      <c r="FY335" t="s">
        <v>360</v>
      </c>
      <c r="FZ335" t="s">
        <v>360</v>
      </c>
      <c r="GA335" t="s">
        <v>360</v>
      </c>
      <c r="GB335">
        <v>0</v>
      </c>
      <c r="GC335">
        <v>100</v>
      </c>
      <c r="GD335">
        <v>100</v>
      </c>
      <c r="GE335">
        <v>3.694</v>
      </c>
      <c r="GF335">
        <v>0.3632</v>
      </c>
      <c r="GG335">
        <v>1.972114183739502</v>
      </c>
      <c r="GH335">
        <v>0.004449671774874308</v>
      </c>
      <c r="GI335">
        <v>-1.829466635312074E-06</v>
      </c>
      <c r="GJ335">
        <v>4.661545964856727E-10</v>
      </c>
      <c r="GK335">
        <v>0.005649818396270764</v>
      </c>
      <c r="GL335">
        <v>0.003047750899037379</v>
      </c>
      <c r="GM335">
        <v>0.0005145890388989142</v>
      </c>
      <c r="GN335">
        <v>-5.930110997495773E-07</v>
      </c>
      <c r="GO335">
        <v>0</v>
      </c>
      <c r="GP335">
        <v>2134</v>
      </c>
      <c r="GQ335">
        <v>1</v>
      </c>
      <c r="GR335">
        <v>23</v>
      </c>
      <c r="GS335">
        <v>994.7</v>
      </c>
      <c r="GT335">
        <v>994.7</v>
      </c>
      <c r="GU335">
        <v>1.3147</v>
      </c>
      <c r="GV335">
        <v>2.56836</v>
      </c>
      <c r="GW335">
        <v>1.39893</v>
      </c>
      <c r="GX335">
        <v>2.35962</v>
      </c>
      <c r="GY335">
        <v>1.44897</v>
      </c>
      <c r="GZ335">
        <v>2.3877</v>
      </c>
      <c r="HA335">
        <v>36.4814</v>
      </c>
      <c r="HB335">
        <v>24.0525</v>
      </c>
      <c r="HC335">
        <v>18</v>
      </c>
      <c r="HD335">
        <v>489.42</v>
      </c>
      <c r="HE335">
        <v>471.65</v>
      </c>
      <c r="HF335">
        <v>24.4072</v>
      </c>
      <c r="HG335">
        <v>25.8447</v>
      </c>
      <c r="HH335">
        <v>30</v>
      </c>
      <c r="HI335">
        <v>25.6961</v>
      </c>
      <c r="HJ335">
        <v>25.7742</v>
      </c>
      <c r="HK335">
        <v>26.3933</v>
      </c>
      <c r="HL335">
        <v>7.36969</v>
      </c>
      <c r="HM335">
        <v>100</v>
      </c>
      <c r="HN335">
        <v>24.3959</v>
      </c>
      <c r="HO335">
        <v>520.798</v>
      </c>
      <c r="HP335">
        <v>23.5703</v>
      </c>
      <c r="HQ335">
        <v>101.08</v>
      </c>
      <c r="HR335">
        <v>102.2</v>
      </c>
    </row>
    <row r="336" spans="1:226">
      <c r="A336">
        <v>320</v>
      </c>
      <c r="B336">
        <v>1679514046</v>
      </c>
      <c r="C336">
        <v>8789.900000095367</v>
      </c>
      <c r="D336" t="s">
        <v>1000</v>
      </c>
      <c r="E336" t="s">
        <v>1001</v>
      </c>
      <c r="F336">
        <v>5</v>
      </c>
      <c r="G336" t="s">
        <v>353</v>
      </c>
      <c r="H336" t="s">
        <v>747</v>
      </c>
      <c r="I336">
        <v>1679514038.214286</v>
      </c>
      <c r="J336">
        <f>(K336)/1000</f>
        <v>0</v>
      </c>
      <c r="K336">
        <f>IF(BF336, AN336, AH336)</f>
        <v>0</v>
      </c>
      <c r="L336">
        <f>IF(BF336, AI336, AG336)</f>
        <v>0</v>
      </c>
      <c r="M336">
        <f>BH336 - IF(AU336&gt;1, L336*BB336*100.0/(AW336*BV336), 0)</f>
        <v>0</v>
      </c>
      <c r="N336">
        <f>((T336-J336/2)*M336-L336)/(T336+J336/2)</f>
        <v>0</v>
      </c>
      <c r="O336">
        <f>N336*(BO336+BP336)/1000.0</f>
        <v>0</v>
      </c>
      <c r="P336">
        <f>(BH336 - IF(AU336&gt;1, L336*BB336*100.0/(AW336*BV336), 0))*(BO336+BP336)/1000.0</f>
        <v>0</v>
      </c>
      <c r="Q336">
        <f>2.0/((1/S336-1/R336)+SIGN(S336)*SQRT((1/S336-1/R336)*(1/S336-1/R336) + 4*BC336/((BC336+1)*(BC336+1))*(2*1/S336*1/R336-1/R336*1/R336)))</f>
        <v>0</v>
      </c>
      <c r="R336">
        <f>IF(LEFT(BD336,1)&lt;&gt;"0",IF(LEFT(BD336,1)="1",3.0,BE336),$D$5+$E$5*(BV336*BO336/($K$5*1000))+$F$5*(BV336*BO336/($K$5*1000))*MAX(MIN(BB336,$J$5),$I$5)*MAX(MIN(BB336,$J$5),$I$5)+$G$5*MAX(MIN(BB336,$J$5),$I$5)*(BV336*BO336/($K$5*1000))+$H$5*(BV336*BO336/($K$5*1000))*(BV336*BO336/($K$5*1000)))</f>
        <v>0</v>
      </c>
      <c r="S336">
        <f>J336*(1000-(1000*0.61365*exp(17.502*W336/(240.97+W336))/(BO336+BP336)+BJ336)/2)/(1000*0.61365*exp(17.502*W336/(240.97+W336))/(BO336+BP336)-BJ336)</f>
        <v>0</v>
      </c>
      <c r="T336">
        <f>1/((BC336+1)/(Q336/1.6)+1/(R336/1.37)) + BC336/((BC336+1)/(Q336/1.6) + BC336/(R336/1.37))</f>
        <v>0</v>
      </c>
      <c r="U336">
        <f>(AX336*BA336)</f>
        <v>0</v>
      </c>
      <c r="V336">
        <f>(BQ336+(U336+2*0.95*5.67E-8*(((BQ336+$B$7)+273)^4-(BQ336+273)^4)-44100*J336)/(1.84*29.3*R336+8*0.95*5.67E-8*(BQ336+273)^3))</f>
        <v>0</v>
      </c>
      <c r="W336">
        <f>($C$7*BR336+$D$7*BS336+$E$7*V336)</f>
        <v>0</v>
      </c>
      <c r="X336">
        <f>0.61365*exp(17.502*W336/(240.97+W336))</f>
        <v>0</v>
      </c>
      <c r="Y336">
        <f>(Z336/AA336*100)</f>
        <v>0</v>
      </c>
      <c r="Z336">
        <f>BJ336*(BO336+BP336)/1000</f>
        <v>0</v>
      </c>
      <c r="AA336">
        <f>0.61365*exp(17.502*BQ336/(240.97+BQ336))</f>
        <v>0</v>
      </c>
      <c r="AB336">
        <f>(X336-BJ336*(BO336+BP336)/1000)</f>
        <v>0</v>
      </c>
      <c r="AC336">
        <f>(-J336*44100)</f>
        <v>0</v>
      </c>
      <c r="AD336">
        <f>2*29.3*R336*0.92*(BQ336-W336)</f>
        <v>0</v>
      </c>
      <c r="AE336">
        <f>2*0.95*5.67E-8*(((BQ336+$B$7)+273)^4-(W336+273)^4)</f>
        <v>0</v>
      </c>
      <c r="AF336">
        <f>U336+AE336+AC336+AD336</f>
        <v>0</v>
      </c>
      <c r="AG336">
        <f>BN336*AU336*(BI336-BH336*(1000-AU336*BK336)/(1000-AU336*BJ336))/(100*BB336)</f>
        <v>0</v>
      </c>
      <c r="AH336">
        <f>1000*BN336*AU336*(BJ336-BK336)/(100*BB336*(1000-AU336*BJ336))</f>
        <v>0</v>
      </c>
      <c r="AI336">
        <f>(AJ336 - AK336 - BO336*1E3/(8.314*(BQ336+273.15)) * AM336/BN336 * AL336) * BN336/(100*BB336) * (1000 - BK336)/1000</f>
        <v>0</v>
      </c>
      <c r="AJ336">
        <v>519.4164995048644</v>
      </c>
      <c r="AK336">
        <v>495.7402181818179</v>
      </c>
      <c r="AL336">
        <v>3.344599125866363</v>
      </c>
      <c r="AM336">
        <v>63.74903472312772</v>
      </c>
      <c r="AN336">
        <f>(AP336 - AO336 + BO336*1E3/(8.314*(BQ336+273.15)) * AR336/BN336 * AQ336) * BN336/(100*BB336) * 1000/(1000 - AP336)</f>
        <v>0</v>
      </c>
      <c r="AO336">
        <v>23.51534312457826</v>
      </c>
      <c r="AP336">
        <v>24.21961333333333</v>
      </c>
      <c r="AQ336">
        <v>2.893738458276663E-07</v>
      </c>
      <c r="AR336">
        <v>101.983239414424</v>
      </c>
      <c r="AS336">
        <v>2</v>
      </c>
      <c r="AT336">
        <v>0</v>
      </c>
      <c r="AU336">
        <f>IF(AS336*$H$13&gt;=AW336,1.0,(AW336/(AW336-AS336*$H$13)))</f>
        <v>0</v>
      </c>
      <c r="AV336">
        <f>(AU336-1)*100</f>
        <v>0</v>
      </c>
      <c r="AW336">
        <f>MAX(0,($B$13+$C$13*BV336)/(1+$D$13*BV336)*BO336/(BQ336+273)*$E$13)</f>
        <v>0</v>
      </c>
      <c r="AX336">
        <f>$B$11*BW336+$C$11*BX336+$F$11*CI336*(1-CL336)</f>
        <v>0</v>
      </c>
      <c r="AY336">
        <f>AX336*AZ336</f>
        <v>0</v>
      </c>
      <c r="AZ336">
        <f>($B$11*$D$9+$C$11*$D$9+$F$11*((CV336+CN336)/MAX(CV336+CN336+CW336, 0.1)*$I$9+CW336/MAX(CV336+CN336+CW336, 0.1)*$J$9))/($B$11+$C$11+$F$11)</f>
        <v>0</v>
      </c>
      <c r="BA336">
        <f>($B$11*$K$9+$C$11*$K$9+$F$11*((CV336+CN336)/MAX(CV336+CN336+CW336, 0.1)*$P$9+CW336/MAX(CV336+CN336+CW336, 0.1)*$Q$9))/($B$11+$C$11+$F$11)</f>
        <v>0</v>
      </c>
      <c r="BB336">
        <v>1.91</v>
      </c>
      <c r="BC336">
        <v>0.5</v>
      </c>
      <c r="BD336" t="s">
        <v>355</v>
      </c>
      <c r="BE336">
        <v>2</v>
      </c>
      <c r="BF336" t="b">
        <v>1</v>
      </c>
      <c r="BG336">
        <v>1679514038.214286</v>
      </c>
      <c r="BH336">
        <v>460.4965714285714</v>
      </c>
      <c r="BI336">
        <v>490.8117142857144</v>
      </c>
      <c r="BJ336">
        <v>24.22178214285714</v>
      </c>
      <c r="BK336">
        <v>23.516225</v>
      </c>
      <c r="BL336">
        <v>456.8292500000001</v>
      </c>
      <c r="BM336">
        <v>23.85855357142857</v>
      </c>
      <c r="BN336">
        <v>500.0456785714286</v>
      </c>
      <c r="BO336">
        <v>89.94822857142856</v>
      </c>
      <c r="BP336">
        <v>0.1000536714285714</v>
      </c>
      <c r="BQ336">
        <v>26.62973571428571</v>
      </c>
      <c r="BR336">
        <v>27.52589285714286</v>
      </c>
      <c r="BS336">
        <v>999.9000000000002</v>
      </c>
      <c r="BT336">
        <v>0</v>
      </c>
      <c r="BU336">
        <v>0</v>
      </c>
      <c r="BV336">
        <v>9995.843214285715</v>
      </c>
      <c r="BW336">
        <v>0</v>
      </c>
      <c r="BX336">
        <v>9.350310000000002</v>
      </c>
      <c r="BY336">
        <v>-30.31501785714286</v>
      </c>
      <c r="BZ336">
        <v>471.9274285714287</v>
      </c>
      <c r="CA336">
        <v>502.6316785714286</v>
      </c>
      <c r="CB336">
        <v>0.7055570357142857</v>
      </c>
      <c r="CC336">
        <v>490.8117142857144</v>
      </c>
      <c r="CD336">
        <v>23.516225</v>
      </c>
      <c r="CE336">
        <v>2.178707142857143</v>
      </c>
      <c r="CF336">
        <v>2.115241785714286</v>
      </c>
      <c r="CG336">
        <v>18.80658928571429</v>
      </c>
      <c r="CH336">
        <v>18.33442857142857</v>
      </c>
      <c r="CI336">
        <v>1999.978928571429</v>
      </c>
      <c r="CJ336">
        <v>0.980006</v>
      </c>
      <c r="CK336">
        <v>0.0199942</v>
      </c>
      <c r="CL336">
        <v>0</v>
      </c>
      <c r="CM336">
        <v>2.036107142857143</v>
      </c>
      <c r="CN336">
        <v>0</v>
      </c>
      <c r="CO336">
        <v>3708.942857142857</v>
      </c>
      <c r="CP336">
        <v>17338.07857142857</v>
      </c>
      <c r="CQ336">
        <v>40.38142857142856</v>
      </c>
      <c r="CR336">
        <v>41.73189285714285</v>
      </c>
      <c r="CS336">
        <v>40.42382142857142</v>
      </c>
      <c r="CT336">
        <v>40.85685714285713</v>
      </c>
      <c r="CU336">
        <v>40.15375</v>
      </c>
      <c r="CV336">
        <v>1959.988928571429</v>
      </c>
      <c r="CW336">
        <v>39.99</v>
      </c>
      <c r="CX336">
        <v>0</v>
      </c>
      <c r="CY336">
        <v>1679514075.9</v>
      </c>
      <c r="CZ336">
        <v>0</v>
      </c>
      <c r="DA336">
        <v>0</v>
      </c>
      <c r="DB336" t="s">
        <v>356</v>
      </c>
      <c r="DC336">
        <v>1679454360.5</v>
      </c>
      <c r="DD336">
        <v>1679454360.5</v>
      </c>
      <c r="DE336">
        <v>0</v>
      </c>
      <c r="DF336">
        <v>-0.152</v>
      </c>
      <c r="DG336">
        <v>-0.046</v>
      </c>
      <c r="DH336">
        <v>3.296</v>
      </c>
      <c r="DI336">
        <v>0.35</v>
      </c>
      <c r="DJ336">
        <v>420</v>
      </c>
      <c r="DK336">
        <v>24</v>
      </c>
      <c r="DL336">
        <v>0.27</v>
      </c>
      <c r="DM336">
        <v>0.09</v>
      </c>
      <c r="DN336">
        <v>-29.04948536585366</v>
      </c>
      <c r="DO336">
        <v>-21.4668</v>
      </c>
      <c r="DP336">
        <v>2.237316229876494</v>
      </c>
      <c r="DQ336">
        <v>0</v>
      </c>
      <c r="DR336">
        <v>0.7050784634146342</v>
      </c>
      <c r="DS336">
        <v>0.007696369337979276</v>
      </c>
      <c r="DT336">
        <v>0.001293910636970885</v>
      </c>
      <c r="DU336">
        <v>1</v>
      </c>
      <c r="DV336">
        <v>1</v>
      </c>
      <c r="DW336">
        <v>2</v>
      </c>
      <c r="DX336" t="s">
        <v>357</v>
      </c>
      <c r="DY336">
        <v>2.98035</v>
      </c>
      <c r="DZ336">
        <v>2.72846</v>
      </c>
      <c r="EA336">
        <v>0.0951554</v>
      </c>
      <c r="EB336">
        <v>0.100748</v>
      </c>
      <c r="EC336">
        <v>0.107402</v>
      </c>
      <c r="ED336">
        <v>0.106142</v>
      </c>
      <c r="EE336">
        <v>27194.4</v>
      </c>
      <c r="EF336">
        <v>26659.1</v>
      </c>
      <c r="EG336">
        <v>30581</v>
      </c>
      <c r="EH336">
        <v>29889.3</v>
      </c>
      <c r="EI336">
        <v>37649</v>
      </c>
      <c r="EJ336">
        <v>35163.3</v>
      </c>
      <c r="EK336">
        <v>46767.8</v>
      </c>
      <c r="EL336">
        <v>44443.6</v>
      </c>
      <c r="EM336">
        <v>1.88293</v>
      </c>
      <c r="EN336">
        <v>1.90082</v>
      </c>
      <c r="EO336">
        <v>0.118464</v>
      </c>
      <c r="EP336">
        <v>0</v>
      </c>
      <c r="EQ336">
        <v>25.5778</v>
      </c>
      <c r="ER336">
        <v>999.9</v>
      </c>
      <c r="ES336">
        <v>49.5</v>
      </c>
      <c r="ET336">
        <v>30.3</v>
      </c>
      <c r="EU336">
        <v>23.853</v>
      </c>
      <c r="EV336">
        <v>63.1509</v>
      </c>
      <c r="EW336">
        <v>22.4159</v>
      </c>
      <c r="EX336">
        <v>1</v>
      </c>
      <c r="EY336">
        <v>-0.09682929999999999</v>
      </c>
      <c r="EZ336">
        <v>0.418124</v>
      </c>
      <c r="FA336">
        <v>20.2047</v>
      </c>
      <c r="FB336">
        <v>5.23002</v>
      </c>
      <c r="FC336">
        <v>11.968</v>
      </c>
      <c r="FD336">
        <v>4.9704</v>
      </c>
      <c r="FE336">
        <v>3.2894</v>
      </c>
      <c r="FF336">
        <v>9999</v>
      </c>
      <c r="FG336">
        <v>9999</v>
      </c>
      <c r="FH336">
        <v>9999</v>
      </c>
      <c r="FI336">
        <v>999.9</v>
      </c>
      <c r="FJ336">
        <v>4.97293</v>
      </c>
      <c r="FK336">
        <v>1.8771</v>
      </c>
      <c r="FL336">
        <v>1.87515</v>
      </c>
      <c r="FM336">
        <v>1.87804</v>
      </c>
      <c r="FN336">
        <v>1.87469</v>
      </c>
      <c r="FO336">
        <v>1.87834</v>
      </c>
      <c r="FP336">
        <v>1.87539</v>
      </c>
      <c r="FQ336">
        <v>1.87654</v>
      </c>
      <c r="FR336">
        <v>0</v>
      </c>
      <c r="FS336">
        <v>0</v>
      </c>
      <c r="FT336">
        <v>0</v>
      </c>
      <c r="FU336">
        <v>0</v>
      </c>
      <c r="FV336" t="s">
        <v>358</v>
      </c>
      <c r="FW336" t="s">
        <v>359</v>
      </c>
      <c r="FX336" t="s">
        <v>360</v>
      </c>
      <c r="FY336" t="s">
        <v>360</v>
      </c>
      <c r="FZ336" t="s">
        <v>360</v>
      </c>
      <c r="GA336" t="s">
        <v>360</v>
      </c>
      <c r="GB336">
        <v>0</v>
      </c>
      <c r="GC336">
        <v>100</v>
      </c>
      <c r="GD336">
        <v>100</v>
      </c>
      <c r="GE336">
        <v>3.743</v>
      </c>
      <c r="GF336">
        <v>0.3631</v>
      </c>
      <c r="GG336">
        <v>1.972114183739502</v>
      </c>
      <c r="GH336">
        <v>0.004449671774874308</v>
      </c>
      <c r="GI336">
        <v>-1.829466635312074E-06</v>
      </c>
      <c r="GJ336">
        <v>4.661545964856727E-10</v>
      </c>
      <c r="GK336">
        <v>0.005649818396270764</v>
      </c>
      <c r="GL336">
        <v>0.003047750899037379</v>
      </c>
      <c r="GM336">
        <v>0.0005145890388989142</v>
      </c>
      <c r="GN336">
        <v>-5.930110997495773E-07</v>
      </c>
      <c r="GO336">
        <v>0</v>
      </c>
      <c r="GP336">
        <v>2134</v>
      </c>
      <c r="GQ336">
        <v>1</v>
      </c>
      <c r="GR336">
        <v>23</v>
      </c>
      <c r="GS336">
        <v>994.8</v>
      </c>
      <c r="GT336">
        <v>994.8</v>
      </c>
      <c r="GU336">
        <v>1.3501</v>
      </c>
      <c r="GV336">
        <v>2.55371</v>
      </c>
      <c r="GW336">
        <v>1.39893</v>
      </c>
      <c r="GX336">
        <v>2.35962</v>
      </c>
      <c r="GY336">
        <v>1.44897</v>
      </c>
      <c r="GZ336">
        <v>2.50488</v>
      </c>
      <c r="HA336">
        <v>36.5051</v>
      </c>
      <c r="HB336">
        <v>24.0612</v>
      </c>
      <c r="HC336">
        <v>18</v>
      </c>
      <c r="HD336">
        <v>489.378</v>
      </c>
      <c r="HE336">
        <v>471.945</v>
      </c>
      <c r="HF336">
        <v>24.3812</v>
      </c>
      <c r="HG336">
        <v>25.8425</v>
      </c>
      <c r="HH336">
        <v>30</v>
      </c>
      <c r="HI336">
        <v>25.6939</v>
      </c>
      <c r="HJ336">
        <v>25.773</v>
      </c>
      <c r="HK336">
        <v>27.1148</v>
      </c>
      <c r="HL336">
        <v>7.36969</v>
      </c>
      <c r="HM336">
        <v>100</v>
      </c>
      <c r="HN336">
        <v>24.3693</v>
      </c>
      <c r="HO336">
        <v>540.849</v>
      </c>
      <c r="HP336">
        <v>23.5703</v>
      </c>
      <c r="HQ336">
        <v>101.081</v>
      </c>
      <c r="HR336">
        <v>102.2</v>
      </c>
    </row>
    <row r="337" spans="1:226">
      <c r="A337">
        <v>321</v>
      </c>
      <c r="B337">
        <v>1679514051</v>
      </c>
      <c r="C337">
        <v>8794.900000095367</v>
      </c>
      <c r="D337" t="s">
        <v>1002</v>
      </c>
      <c r="E337" t="s">
        <v>1003</v>
      </c>
      <c r="F337">
        <v>5</v>
      </c>
      <c r="G337" t="s">
        <v>353</v>
      </c>
      <c r="H337" t="s">
        <v>747</v>
      </c>
      <c r="I337">
        <v>1679514043.5</v>
      </c>
      <c r="J337">
        <f>(K337)/1000</f>
        <v>0</v>
      </c>
      <c r="K337">
        <f>IF(BF337, AN337, AH337)</f>
        <v>0</v>
      </c>
      <c r="L337">
        <f>IF(BF337, AI337, AG337)</f>
        <v>0</v>
      </c>
      <c r="M337">
        <f>BH337 - IF(AU337&gt;1, L337*BB337*100.0/(AW337*BV337), 0)</f>
        <v>0</v>
      </c>
      <c r="N337">
        <f>((T337-J337/2)*M337-L337)/(T337+J337/2)</f>
        <v>0</v>
      </c>
      <c r="O337">
        <f>N337*(BO337+BP337)/1000.0</f>
        <v>0</v>
      </c>
      <c r="P337">
        <f>(BH337 - IF(AU337&gt;1, L337*BB337*100.0/(AW337*BV337), 0))*(BO337+BP337)/1000.0</f>
        <v>0</v>
      </c>
      <c r="Q337">
        <f>2.0/((1/S337-1/R337)+SIGN(S337)*SQRT((1/S337-1/R337)*(1/S337-1/R337) + 4*BC337/((BC337+1)*(BC337+1))*(2*1/S337*1/R337-1/R337*1/R337)))</f>
        <v>0</v>
      </c>
      <c r="R337">
        <f>IF(LEFT(BD337,1)&lt;&gt;"0",IF(LEFT(BD337,1)="1",3.0,BE337),$D$5+$E$5*(BV337*BO337/($K$5*1000))+$F$5*(BV337*BO337/($K$5*1000))*MAX(MIN(BB337,$J$5),$I$5)*MAX(MIN(BB337,$J$5),$I$5)+$G$5*MAX(MIN(BB337,$J$5),$I$5)*(BV337*BO337/($K$5*1000))+$H$5*(BV337*BO337/($K$5*1000))*(BV337*BO337/($K$5*1000)))</f>
        <v>0</v>
      </c>
      <c r="S337">
        <f>J337*(1000-(1000*0.61365*exp(17.502*W337/(240.97+W337))/(BO337+BP337)+BJ337)/2)/(1000*0.61365*exp(17.502*W337/(240.97+W337))/(BO337+BP337)-BJ337)</f>
        <v>0</v>
      </c>
      <c r="T337">
        <f>1/((BC337+1)/(Q337/1.6)+1/(R337/1.37)) + BC337/((BC337+1)/(Q337/1.6) + BC337/(R337/1.37))</f>
        <v>0</v>
      </c>
      <c r="U337">
        <f>(AX337*BA337)</f>
        <v>0</v>
      </c>
      <c r="V337">
        <f>(BQ337+(U337+2*0.95*5.67E-8*(((BQ337+$B$7)+273)^4-(BQ337+273)^4)-44100*J337)/(1.84*29.3*R337+8*0.95*5.67E-8*(BQ337+273)^3))</f>
        <v>0</v>
      </c>
      <c r="W337">
        <f>($C$7*BR337+$D$7*BS337+$E$7*V337)</f>
        <v>0</v>
      </c>
      <c r="X337">
        <f>0.61365*exp(17.502*W337/(240.97+W337))</f>
        <v>0</v>
      </c>
      <c r="Y337">
        <f>(Z337/AA337*100)</f>
        <v>0</v>
      </c>
      <c r="Z337">
        <f>BJ337*(BO337+BP337)/1000</f>
        <v>0</v>
      </c>
      <c r="AA337">
        <f>0.61365*exp(17.502*BQ337/(240.97+BQ337))</f>
        <v>0</v>
      </c>
      <c r="AB337">
        <f>(X337-BJ337*(BO337+BP337)/1000)</f>
        <v>0</v>
      </c>
      <c r="AC337">
        <f>(-J337*44100)</f>
        <v>0</v>
      </c>
      <c r="AD337">
        <f>2*29.3*R337*0.92*(BQ337-W337)</f>
        <v>0</v>
      </c>
      <c r="AE337">
        <f>2*0.95*5.67E-8*(((BQ337+$B$7)+273)^4-(W337+273)^4)</f>
        <v>0</v>
      </c>
      <c r="AF337">
        <f>U337+AE337+AC337+AD337</f>
        <v>0</v>
      </c>
      <c r="AG337">
        <f>BN337*AU337*(BI337-BH337*(1000-AU337*BK337)/(1000-AU337*BJ337))/(100*BB337)</f>
        <v>0</v>
      </c>
      <c r="AH337">
        <f>1000*BN337*AU337*(BJ337-BK337)/(100*BB337*(1000-AU337*BJ337))</f>
        <v>0</v>
      </c>
      <c r="AI337">
        <f>(AJ337 - AK337 - BO337*1E3/(8.314*(BQ337+273.15)) * AM337/BN337 * AL337) * BN337/(100*BB337) * (1000 - BK337)/1000</f>
        <v>0</v>
      </c>
      <c r="AJ337">
        <v>536.8140104732378</v>
      </c>
      <c r="AK337">
        <v>512.6496121212122</v>
      </c>
      <c r="AL337">
        <v>3.398606781851808</v>
      </c>
      <c r="AM337">
        <v>63.74903472312772</v>
      </c>
      <c r="AN337">
        <f>(AP337 - AO337 + BO337*1E3/(8.314*(BQ337+273.15)) * AR337/BN337 * AQ337) * BN337/(100*BB337) * 1000/(1000 - AP337)</f>
        <v>0</v>
      </c>
      <c r="AO337">
        <v>23.5073424940309</v>
      </c>
      <c r="AP337">
        <v>24.21947272727273</v>
      </c>
      <c r="AQ337">
        <v>-1.816628322945549E-07</v>
      </c>
      <c r="AR337">
        <v>101.983239414424</v>
      </c>
      <c r="AS337">
        <v>2</v>
      </c>
      <c r="AT337">
        <v>0</v>
      </c>
      <c r="AU337">
        <f>IF(AS337*$H$13&gt;=AW337,1.0,(AW337/(AW337-AS337*$H$13)))</f>
        <v>0</v>
      </c>
      <c r="AV337">
        <f>(AU337-1)*100</f>
        <v>0</v>
      </c>
      <c r="AW337">
        <f>MAX(0,($B$13+$C$13*BV337)/(1+$D$13*BV337)*BO337/(BQ337+273)*$E$13)</f>
        <v>0</v>
      </c>
      <c r="AX337">
        <f>$B$11*BW337+$C$11*BX337+$F$11*CI337*(1-CL337)</f>
        <v>0</v>
      </c>
      <c r="AY337">
        <f>AX337*AZ337</f>
        <v>0</v>
      </c>
      <c r="AZ337">
        <f>($B$11*$D$9+$C$11*$D$9+$F$11*((CV337+CN337)/MAX(CV337+CN337+CW337, 0.1)*$I$9+CW337/MAX(CV337+CN337+CW337, 0.1)*$J$9))/($B$11+$C$11+$F$11)</f>
        <v>0</v>
      </c>
      <c r="BA337">
        <f>($B$11*$K$9+$C$11*$K$9+$F$11*((CV337+CN337)/MAX(CV337+CN337+CW337, 0.1)*$P$9+CW337/MAX(CV337+CN337+CW337, 0.1)*$Q$9))/($B$11+$C$11+$F$11)</f>
        <v>0</v>
      </c>
      <c r="BB337">
        <v>1.91</v>
      </c>
      <c r="BC337">
        <v>0.5</v>
      </c>
      <c r="BD337" t="s">
        <v>355</v>
      </c>
      <c r="BE337">
        <v>2</v>
      </c>
      <c r="BF337" t="b">
        <v>1</v>
      </c>
      <c r="BG337">
        <v>1679514043.5</v>
      </c>
      <c r="BH337">
        <v>477.3106666666667</v>
      </c>
      <c r="BI337">
        <v>508.6087037037037</v>
      </c>
      <c r="BJ337">
        <v>24.22051481481481</v>
      </c>
      <c r="BK337">
        <v>23.51267777777778</v>
      </c>
      <c r="BL337">
        <v>473.5922592592593</v>
      </c>
      <c r="BM337">
        <v>23.85732222222222</v>
      </c>
      <c r="BN337">
        <v>500.0458888888888</v>
      </c>
      <c r="BO337">
        <v>89.94807407407409</v>
      </c>
      <c r="BP337">
        <v>0.0999741814814815</v>
      </c>
      <c r="BQ337">
        <v>26.63082962962963</v>
      </c>
      <c r="BR337">
        <v>27.52336666666667</v>
      </c>
      <c r="BS337">
        <v>999.9000000000001</v>
      </c>
      <c r="BT337">
        <v>0</v>
      </c>
      <c r="BU337">
        <v>0</v>
      </c>
      <c r="BV337">
        <v>9998.972962962964</v>
      </c>
      <c r="BW337">
        <v>0</v>
      </c>
      <c r="BX337">
        <v>9.35031</v>
      </c>
      <c r="BY337">
        <v>-31.29791111111112</v>
      </c>
      <c r="BZ337">
        <v>489.1583333333332</v>
      </c>
      <c r="CA337">
        <v>520.8552222222223</v>
      </c>
      <c r="CB337">
        <v>0.707831074074074</v>
      </c>
      <c r="CC337">
        <v>508.6087037037037</v>
      </c>
      <c r="CD337">
        <v>23.51267777777778</v>
      </c>
      <c r="CE337">
        <v>2.17858925925926</v>
      </c>
      <c r="CF337">
        <v>2.11492</v>
      </c>
      <c r="CG337">
        <v>18.80571851851852</v>
      </c>
      <c r="CH337">
        <v>18.3319962962963</v>
      </c>
      <c r="CI337">
        <v>1999.966296296297</v>
      </c>
      <c r="CJ337">
        <v>0.9800065555555555</v>
      </c>
      <c r="CK337">
        <v>0.01999362592592592</v>
      </c>
      <c r="CL337">
        <v>0</v>
      </c>
      <c r="CM337">
        <v>2.033262962962962</v>
      </c>
      <c r="CN337">
        <v>0</v>
      </c>
      <c r="CO337">
        <v>3717.414074074074</v>
      </c>
      <c r="CP337">
        <v>17337.97777777778</v>
      </c>
      <c r="CQ337">
        <v>40.50207407407407</v>
      </c>
      <c r="CR337">
        <v>41.80766666666666</v>
      </c>
      <c r="CS337">
        <v>40.50896296296296</v>
      </c>
      <c r="CT337">
        <v>40.96503703703703</v>
      </c>
      <c r="CU337">
        <v>40.25203703703704</v>
      </c>
      <c r="CV337">
        <v>1959.978888888889</v>
      </c>
      <c r="CW337">
        <v>39.98814814814815</v>
      </c>
      <c r="CX337">
        <v>0</v>
      </c>
      <c r="CY337">
        <v>1679514081.3</v>
      </c>
      <c r="CZ337">
        <v>0</v>
      </c>
      <c r="DA337">
        <v>0</v>
      </c>
      <c r="DB337" t="s">
        <v>356</v>
      </c>
      <c r="DC337">
        <v>1679454360.5</v>
      </c>
      <c r="DD337">
        <v>1679454360.5</v>
      </c>
      <c r="DE337">
        <v>0</v>
      </c>
      <c r="DF337">
        <v>-0.152</v>
      </c>
      <c r="DG337">
        <v>-0.046</v>
      </c>
      <c r="DH337">
        <v>3.296</v>
      </c>
      <c r="DI337">
        <v>0.35</v>
      </c>
      <c r="DJ337">
        <v>420</v>
      </c>
      <c r="DK337">
        <v>24</v>
      </c>
      <c r="DL337">
        <v>0.27</v>
      </c>
      <c r="DM337">
        <v>0.09</v>
      </c>
      <c r="DN337">
        <v>-30.72593</v>
      </c>
      <c r="DO337">
        <v>-10.87754296435262</v>
      </c>
      <c r="DP337">
        <v>1.081844383264063</v>
      </c>
      <c r="DQ337">
        <v>0</v>
      </c>
      <c r="DR337">
        <v>0.7069848249999999</v>
      </c>
      <c r="DS337">
        <v>0.0203571444652907</v>
      </c>
      <c r="DT337">
        <v>0.002635826415827683</v>
      </c>
      <c r="DU337">
        <v>1</v>
      </c>
      <c r="DV337">
        <v>1</v>
      </c>
      <c r="DW337">
        <v>2</v>
      </c>
      <c r="DX337" t="s">
        <v>357</v>
      </c>
      <c r="DY337">
        <v>2.98051</v>
      </c>
      <c r="DZ337">
        <v>2.72808</v>
      </c>
      <c r="EA337">
        <v>0.09751219999999999</v>
      </c>
      <c r="EB337">
        <v>0.103092</v>
      </c>
      <c r="EC337">
        <v>0.107395</v>
      </c>
      <c r="ED337">
        <v>0.106125</v>
      </c>
      <c r="EE337">
        <v>27123</v>
      </c>
      <c r="EF337">
        <v>26590</v>
      </c>
      <c r="EG337">
        <v>30580.4</v>
      </c>
      <c r="EH337">
        <v>29889.7</v>
      </c>
      <c r="EI337">
        <v>37648.8</v>
      </c>
      <c r="EJ337">
        <v>35164.7</v>
      </c>
      <c r="EK337">
        <v>46767</v>
      </c>
      <c r="EL337">
        <v>44444.2</v>
      </c>
      <c r="EM337">
        <v>1.88317</v>
      </c>
      <c r="EN337">
        <v>1.90075</v>
      </c>
      <c r="EO337">
        <v>0.118501</v>
      </c>
      <c r="EP337">
        <v>0</v>
      </c>
      <c r="EQ337">
        <v>25.5763</v>
      </c>
      <c r="ER337">
        <v>999.9</v>
      </c>
      <c r="ES337">
        <v>49.5</v>
      </c>
      <c r="ET337">
        <v>30.3</v>
      </c>
      <c r="EU337">
        <v>23.8544</v>
      </c>
      <c r="EV337">
        <v>63.0709</v>
      </c>
      <c r="EW337">
        <v>22.3077</v>
      </c>
      <c r="EX337">
        <v>1</v>
      </c>
      <c r="EY337">
        <v>-0.09690799999999999</v>
      </c>
      <c r="EZ337">
        <v>0.421392</v>
      </c>
      <c r="FA337">
        <v>20.2046</v>
      </c>
      <c r="FB337">
        <v>5.23077</v>
      </c>
      <c r="FC337">
        <v>11.968</v>
      </c>
      <c r="FD337">
        <v>4.971</v>
      </c>
      <c r="FE337">
        <v>3.28958</v>
      </c>
      <c r="FF337">
        <v>9999</v>
      </c>
      <c r="FG337">
        <v>9999</v>
      </c>
      <c r="FH337">
        <v>9999</v>
      </c>
      <c r="FI337">
        <v>999.9</v>
      </c>
      <c r="FJ337">
        <v>4.97292</v>
      </c>
      <c r="FK337">
        <v>1.8771</v>
      </c>
      <c r="FL337">
        <v>1.87515</v>
      </c>
      <c r="FM337">
        <v>1.87802</v>
      </c>
      <c r="FN337">
        <v>1.8747</v>
      </c>
      <c r="FO337">
        <v>1.87835</v>
      </c>
      <c r="FP337">
        <v>1.87543</v>
      </c>
      <c r="FQ337">
        <v>1.87656</v>
      </c>
      <c r="FR337">
        <v>0</v>
      </c>
      <c r="FS337">
        <v>0</v>
      </c>
      <c r="FT337">
        <v>0</v>
      </c>
      <c r="FU337">
        <v>0</v>
      </c>
      <c r="FV337" t="s">
        <v>358</v>
      </c>
      <c r="FW337" t="s">
        <v>359</v>
      </c>
      <c r="FX337" t="s">
        <v>360</v>
      </c>
      <c r="FY337" t="s">
        <v>360</v>
      </c>
      <c r="FZ337" t="s">
        <v>360</v>
      </c>
      <c r="GA337" t="s">
        <v>360</v>
      </c>
      <c r="GB337">
        <v>0</v>
      </c>
      <c r="GC337">
        <v>100</v>
      </c>
      <c r="GD337">
        <v>100</v>
      </c>
      <c r="GE337">
        <v>3.793</v>
      </c>
      <c r="GF337">
        <v>0.3631</v>
      </c>
      <c r="GG337">
        <v>1.972114183739502</v>
      </c>
      <c r="GH337">
        <v>0.004449671774874308</v>
      </c>
      <c r="GI337">
        <v>-1.829466635312074E-06</v>
      </c>
      <c r="GJ337">
        <v>4.661545964856727E-10</v>
      </c>
      <c r="GK337">
        <v>0.005649818396270764</v>
      </c>
      <c r="GL337">
        <v>0.003047750899037379</v>
      </c>
      <c r="GM337">
        <v>0.0005145890388989142</v>
      </c>
      <c r="GN337">
        <v>-5.930110997495773E-07</v>
      </c>
      <c r="GO337">
        <v>0</v>
      </c>
      <c r="GP337">
        <v>2134</v>
      </c>
      <c r="GQ337">
        <v>1</v>
      </c>
      <c r="GR337">
        <v>23</v>
      </c>
      <c r="GS337">
        <v>994.8</v>
      </c>
      <c r="GT337">
        <v>994.8</v>
      </c>
      <c r="GU337">
        <v>1.38306</v>
      </c>
      <c r="GV337">
        <v>2.55981</v>
      </c>
      <c r="GW337">
        <v>1.39893</v>
      </c>
      <c r="GX337">
        <v>2.35962</v>
      </c>
      <c r="GY337">
        <v>1.44897</v>
      </c>
      <c r="GZ337">
        <v>2.40601</v>
      </c>
      <c r="HA337">
        <v>36.5051</v>
      </c>
      <c r="HB337">
        <v>24.0612</v>
      </c>
      <c r="HC337">
        <v>18</v>
      </c>
      <c r="HD337">
        <v>489.506</v>
      </c>
      <c r="HE337">
        <v>471.879</v>
      </c>
      <c r="HF337">
        <v>24.356</v>
      </c>
      <c r="HG337">
        <v>25.8409</v>
      </c>
      <c r="HH337">
        <v>29.9999</v>
      </c>
      <c r="HI337">
        <v>25.6929</v>
      </c>
      <c r="HJ337">
        <v>25.7708</v>
      </c>
      <c r="HK337">
        <v>27.7581</v>
      </c>
      <c r="HL337">
        <v>7.36969</v>
      </c>
      <c r="HM337">
        <v>100</v>
      </c>
      <c r="HN337">
        <v>24.3475</v>
      </c>
      <c r="HO337">
        <v>554.205</v>
      </c>
      <c r="HP337">
        <v>23.5703</v>
      </c>
      <c r="HQ337">
        <v>101.079</v>
      </c>
      <c r="HR337">
        <v>102.202</v>
      </c>
    </row>
    <row r="338" spans="1:226">
      <c r="A338">
        <v>322</v>
      </c>
      <c r="B338">
        <v>1679514056</v>
      </c>
      <c r="C338">
        <v>8799.900000095367</v>
      </c>
      <c r="D338" t="s">
        <v>1004</v>
      </c>
      <c r="E338" t="s">
        <v>1005</v>
      </c>
      <c r="F338">
        <v>5</v>
      </c>
      <c r="G338" t="s">
        <v>353</v>
      </c>
      <c r="H338" t="s">
        <v>747</v>
      </c>
      <c r="I338">
        <v>1679514048.214286</v>
      </c>
      <c r="J338">
        <f>(K338)/1000</f>
        <v>0</v>
      </c>
      <c r="K338">
        <f>IF(BF338, AN338, AH338)</f>
        <v>0</v>
      </c>
      <c r="L338">
        <f>IF(BF338, AI338, AG338)</f>
        <v>0</v>
      </c>
      <c r="M338">
        <f>BH338 - IF(AU338&gt;1, L338*BB338*100.0/(AW338*BV338), 0)</f>
        <v>0</v>
      </c>
      <c r="N338">
        <f>((T338-J338/2)*M338-L338)/(T338+J338/2)</f>
        <v>0</v>
      </c>
      <c r="O338">
        <f>N338*(BO338+BP338)/1000.0</f>
        <v>0</v>
      </c>
      <c r="P338">
        <f>(BH338 - IF(AU338&gt;1, L338*BB338*100.0/(AW338*BV338), 0))*(BO338+BP338)/1000.0</f>
        <v>0</v>
      </c>
      <c r="Q338">
        <f>2.0/((1/S338-1/R338)+SIGN(S338)*SQRT((1/S338-1/R338)*(1/S338-1/R338) + 4*BC338/((BC338+1)*(BC338+1))*(2*1/S338*1/R338-1/R338*1/R338)))</f>
        <v>0</v>
      </c>
      <c r="R338">
        <f>IF(LEFT(BD338,1)&lt;&gt;"0",IF(LEFT(BD338,1)="1",3.0,BE338),$D$5+$E$5*(BV338*BO338/($K$5*1000))+$F$5*(BV338*BO338/($K$5*1000))*MAX(MIN(BB338,$J$5),$I$5)*MAX(MIN(BB338,$J$5),$I$5)+$G$5*MAX(MIN(BB338,$J$5),$I$5)*(BV338*BO338/($K$5*1000))+$H$5*(BV338*BO338/($K$5*1000))*(BV338*BO338/($K$5*1000)))</f>
        <v>0</v>
      </c>
      <c r="S338">
        <f>J338*(1000-(1000*0.61365*exp(17.502*W338/(240.97+W338))/(BO338+BP338)+BJ338)/2)/(1000*0.61365*exp(17.502*W338/(240.97+W338))/(BO338+BP338)-BJ338)</f>
        <v>0</v>
      </c>
      <c r="T338">
        <f>1/((BC338+1)/(Q338/1.6)+1/(R338/1.37)) + BC338/((BC338+1)/(Q338/1.6) + BC338/(R338/1.37))</f>
        <v>0</v>
      </c>
      <c r="U338">
        <f>(AX338*BA338)</f>
        <v>0</v>
      </c>
      <c r="V338">
        <f>(BQ338+(U338+2*0.95*5.67E-8*(((BQ338+$B$7)+273)^4-(BQ338+273)^4)-44100*J338)/(1.84*29.3*R338+8*0.95*5.67E-8*(BQ338+273)^3))</f>
        <v>0</v>
      </c>
      <c r="W338">
        <f>($C$7*BR338+$D$7*BS338+$E$7*V338)</f>
        <v>0</v>
      </c>
      <c r="X338">
        <f>0.61365*exp(17.502*W338/(240.97+W338))</f>
        <v>0</v>
      </c>
      <c r="Y338">
        <f>(Z338/AA338*100)</f>
        <v>0</v>
      </c>
      <c r="Z338">
        <f>BJ338*(BO338+BP338)/1000</f>
        <v>0</v>
      </c>
      <c r="AA338">
        <f>0.61365*exp(17.502*BQ338/(240.97+BQ338))</f>
        <v>0</v>
      </c>
      <c r="AB338">
        <f>(X338-BJ338*(BO338+BP338)/1000)</f>
        <v>0</v>
      </c>
      <c r="AC338">
        <f>(-J338*44100)</f>
        <v>0</v>
      </c>
      <c r="AD338">
        <f>2*29.3*R338*0.92*(BQ338-W338)</f>
        <v>0</v>
      </c>
      <c r="AE338">
        <f>2*0.95*5.67E-8*(((BQ338+$B$7)+273)^4-(W338+273)^4)</f>
        <v>0</v>
      </c>
      <c r="AF338">
        <f>U338+AE338+AC338+AD338</f>
        <v>0</v>
      </c>
      <c r="AG338">
        <f>BN338*AU338*(BI338-BH338*(1000-AU338*BK338)/(1000-AU338*BJ338))/(100*BB338)</f>
        <v>0</v>
      </c>
      <c r="AH338">
        <f>1000*BN338*AU338*(BJ338-BK338)/(100*BB338*(1000-AU338*BJ338))</f>
        <v>0</v>
      </c>
      <c r="AI338">
        <f>(AJ338 - AK338 - BO338*1E3/(8.314*(BQ338+273.15)) * AM338/BN338 * AL338) * BN338/(100*BB338) * (1000 - BK338)/1000</f>
        <v>0</v>
      </c>
      <c r="AJ338">
        <v>553.8096538728082</v>
      </c>
      <c r="AK338">
        <v>529.4901575757573</v>
      </c>
      <c r="AL338">
        <v>3.369635805907761</v>
      </c>
      <c r="AM338">
        <v>63.74903472312772</v>
      </c>
      <c r="AN338">
        <f>(AP338 - AO338 + BO338*1E3/(8.314*(BQ338+273.15)) * AR338/BN338 * AQ338) * BN338/(100*BB338) * 1000/(1000 - AP338)</f>
        <v>0</v>
      </c>
      <c r="AO338">
        <v>23.50794882805084</v>
      </c>
      <c r="AP338">
        <v>24.21461696969698</v>
      </c>
      <c r="AQ338">
        <v>-2.514907511074191E-06</v>
      </c>
      <c r="AR338">
        <v>101.983239414424</v>
      </c>
      <c r="AS338">
        <v>2</v>
      </c>
      <c r="AT338">
        <v>0</v>
      </c>
      <c r="AU338">
        <f>IF(AS338*$H$13&gt;=AW338,1.0,(AW338/(AW338-AS338*$H$13)))</f>
        <v>0</v>
      </c>
      <c r="AV338">
        <f>(AU338-1)*100</f>
        <v>0</v>
      </c>
      <c r="AW338">
        <f>MAX(0,($B$13+$C$13*BV338)/(1+$D$13*BV338)*BO338/(BQ338+273)*$E$13)</f>
        <v>0</v>
      </c>
      <c r="AX338">
        <f>$B$11*BW338+$C$11*BX338+$F$11*CI338*(1-CL338)</f>
        <v>0</v>
      </c>
      <c r="AY338">
        <f>AX338*AZ338</f>
        <v>0</v>
      </c>
      <c r="AZ338">
        <f>($B$11*$D$9+$C$11*$D$9+$F$11*((CV338+CN338)/MAX(CV338+CN338+CW338, 0.1)*$I$9+CW338/MAX(CV338+CN338+CW338, 0.1)*$J$9))/($B$11+$C$11+$F$11)</f>
        <v>0</v>
      </c>
      <c r="BA338">
        <f>($B$11*$K$9+$C$11*$K$9+$F$11*((CV338+CN338)/MAX(CV338+CN338+CW338, 0.1)*$P$9+CW338/MAX(CV338+CN338+CW338, 0.1)*$Q$9))/($B$11+$C$11+$F$11)</f>
        <v>0</v>
      </c>
      <c r="BB338">
        <v>1.91</v>
      </c>
      <c r="BC338">
        <v>0.5</v>
      </c>
      <c r="BD338" t="s">
        <v>355</v>
      </c>
      <c r="BE338">
        <v>2</v>
      </c>
      <c r="BF338" t="b">
        <v>1</v>
      </c>
      <c r="BG338">
        <v>1679514048.214286</v>
      </c>
      <c r="BH338">
        <v>492.6994642857143</v>
      </c>
      <c r="BI338">
        <v>524.4362857142856</v>
      </c>
      <c r="BJ338">
        <v>24.2187</v>
      </c>
      <c r="BK338">
        <v>23.51030357142858</v>
      </c>
      <c r="BL338">
        <v>488.9348928571429</v>
      </c>
      <c r="BM338">
        <v>23.85555</v>
      </c>
      <c r="BN338">
        <v>500.0419642857144</v>
      </c>
      <c r="BO338">
        <v>89.94544642857144</v>
      </c>
      <c r="BP338">
        <v>0.1000022107142857</v>
      </c>
      <c r="BQ338">
        <v>26.63074642857143</v>
      </c>
      <c r="BR338">
        <v>27.52017142857142</v>
      </c>
      <c r="BS338">
        <v>999.9000000000002</v>
      </c>
      <c r="BT338">
        <v>0</v>
      </c>
      <c r="BU338">
        <v>0</v>
      </c>
      <c r="BV338">
        <v>9992.091785714287</v>
      </c>
      <c r="BW338">
        <v>0</v>
      </c>
      <c r="BX338">
        <v>9.350310000000002</v>
      </c>
      <c r="BY338">
        <v>-31.73672142857143</v>
      </c>
      <c r="BZ338">
        <v>504.9281428571429</v>
      </c>
      <c r="CA338">
        <v>537.0626071428571</v>
      </c>
      <c r="CB338">
        <v>0.7083914642857143</v>
      </c>
      <c r="CC338">
        <v>524.4362857142856</v>
      </c>
      <c r="CD338">
        <v>23.51030357142858</v>
      </c>
      <c r="CE338">
        <v>2.178361785714286</v>
      </c>
      <c r="CF338">
        <v>2.114644285714286</v>
      </c>
      <c r="CG338">
        <v>18.80405714285715</v>
      </c>
      <c r="CH338">
        <v>18.32992142857143</v>
      </c>
      <c r="CI338">
        <v>1999.956785714286</v>
      </c>
      <c r="CJ338">
        <v>0.9800065</v>
      </c>
      <c r="CK338">
        <v>0.019993675</v>
      </c>
      <c r="CL338">
        <v>0</v>
      </c>
      <c r="CM338">
        <v>2.061171428571428</v>
      </c>
      <c r="CN338">
        <v>0</v>
      </c>
      <c r="CO338">
        <v>3726.364285714285</v>
      </c>
      <c r="CP338">
        <v>17337.89642857143</v>
      </c>
      <c r="CQ338">
        <v>40.627</v>
      </c>
      <c r="CR338">
        <v>41.87021428571427</v>
      </c>
      <c r="CS338">
        <v>40.60017857142856</v>
      </c>
      <c r="CT338">
        <v>41.06224999999998</v>
      </c>
      <c r="CU338">
        <v>40.34575</v>
      </c>
      <c r="CV338">
        <v>1959.971071428571</v>
      </c>
      <c r="CW338">
        <v>39.98642857142858</v>
      </c>
      <c r="CX338">
        <v>0</v>
      </c>
      <c r="CY338">
        <v>1679514086.1</v>
      </c>
      <c r="CZ338">
        <v>0</v>
      </c>
      <c r="DA338">
        <v>0</v>
      </c>
      <c r="DB338" t="s">
        <v>356</v>
      </c>
      <c r="DC338">
        <v>1679454360.5</v>
      </c>
      <c r="DD338">
        <v>1679454360.5</v>
      </c>
      <c r="DE338">
        <v>0</v>
      </c>
      <c r="DF338">
        <v>-0.152</v>
      </c>
      <c r="DG338">
        <v>-0.046</v>
      </c>
      <c r="DH338">
        <v>3.296</v>
      </c>
      <c r="DI338">
        <v>0.35</v>
      </c>
      <c r="DJ338">
        <v>420</v>
      </c>
      <c r="DK338">
        <v>24</v>
      </c>
      <c r="DL338">
        <v>0.27</v>
      </c>
      <c r="DM338">
        <v>0.09</v>
      </c>
      <c r="DN338">
        <v>-31.452115</v>
      </c>
      <c r="DO338">
        <v>-6.002861538461482</v>
      </c>
      <c r="DP338">
        <v>0.6104727506408455</v>
      </c>
      <c r="DQ338">
        <v>0</v>
      </c>
      <c r="DR338">
        <v>0.708080925</v>
      </c>
      <c r="DS338">
        <v>0.01352596998123745</v>
      </c>
      <c r="DT338">
        <v>0.002396942692134084</v>
      </c>
      <c r="DU338">
        <v>1</v>
      </c>
      <c r="DV338">
        <v>1</v>
      </c>
      <c r="DW338">
        <v>2</v>
      </c>
      <c r="DX338" t="s">
        <v>357</v>
      </c>
      <c r="DY338">
        <v>2.98046</v>
      </c>
      <c r="DZ338">
        <v>2.72831</v>
      </c>
      <c r="EA338">
        <v>0.0998334</v>
      </c>
      <c r="EB338">
        <v>0.105398</v>
      </c>
      <c r="EC338">
        <v>0.107388</v>
      </c>
      <c r="ED338">
        <v>0.106129</v>
      </c>
      <c r="EE338">
        <v>27053.3</v>
      </c>
      <c r="EF338">
        <v>26521.4</v>
      </c>
      <c r="EG338">
        <v>30580.4</v>
      </c>
      <c r="EH338">
        <v>29889.4</v>
      </c>
      <c r="EI338">
        <v>37649.1</v>
      </c>
      <c r="EJ338">
        <v>35164.5</v>
      </c>
      <c r="EK338">
        <v>46766.7</v>
      </c>
      <c r="EL338">
        <v>44444</v>
      </c>
      <c r="EM338">
        <v>1.8831</v>
      </c>
      <c r="EN338">
        <v>1.9007</v>
      </c>
      <c r="EO338">
        <v>0.118352</v>
      </c>
      <c r="EP338">
        <v>0</v>
      </c>
      <c r="EQ338">
        <v>25.5752</v>
      </c>
      <c r="ER338">
        <v>999.9</v>
      </c>
      <c r="ES338">
        <v>49.5</v>
      </c>
      <c r="ET338">
        <v>30.3</v>
      </c>
      <c r="EU338">
        <v>23.8514</v>
      </c>
      <c r="EV338">
        <v>63.1709</v>
      </c>
      <c r="EW338">
        <v>22.4199</v>
      </c>
      <c r="EX338">
        <v>1</v>
      </c>
      <c r="EY338">
        <v>-0.096969</v>
      </c>
      <c r="EZ338">
        <v>0.407399</v>
      </c>
      <c r="FA338">
        <v>20.2048</v>
      </c>
      <c r="FB338">
        <v>5.23017</v>
      </c>
      <c r="FC338">
        <v>11.968</v>
      </c>
      <c r="FD338">
        <v>4.971</v>
      </c>
      <c r="FE338">
        <v>3.28948</v>
      </c>
      <c r="FF338">
        <v>9999</v>
      </c>
      <c r="FG338">
        <v>9999</v>
      </c>
      <c r="FH338">
        <v>9999</v>
      </c>
      <c r="FI338">
        <v>999.9</v>
      </c>
      <c r="FJ338">
        <v>4.97293</v>
      </c>
      <c r="FK338">
        <v>1.87709</v>
      </c>
      <c r="FL338">
        <v>1.87515</v>
      </c>
      <c r="FM338">
        <v>1.87803</v>
      </c>
      <c r="FN338">
        <v>1.87469</v>
      </c>
      <c r="FO338">
        <v>1.87835</v>
      </c>
      <c r="FP338">
        <v>1.87535</v>
      </c>
      <c r="FQ338">
        <v>1.87653</v>
      </c>
      <c r="FR338">
        <v>0</v>
      </c>
      <c r="FS338">
        <v>0</v>
      </c>
      <c r="FT338">
        <v>0</v>
      </c>
      <c r="FU338">
        <v>0</v>
      </c>
      <c r="FV338" t="s">
        <v>358</v>
      </c>
      <c r="FW338" t="s">
        <v>359</v>
      </c>
      <c r="FX338" t="s">
        <v>360</v>
      </c>
      <c r="FY338" t="s">
        <v>360</v>
      </c>
      <c r="FZ338" t="s">
        <v>360</v>
      </c>
      <c r="GA338" t="s">
        <v>360</v>
      </c>
      <c r="GB338">
        <v>0</v>
      </c>
      <c r="GC338">
        <v>100</v>
      </c>
      <c r="GD338">
        <v>100</v>
      </c>
      <c r="GE338">
        <v>3.841</v>
      </c>
      <c r="GF338">
        <v>0.363</v>
      </c>
      <c r="GG338">
        <v>1.972114183739502</v>
      </c>
      <c r="GH338">
        <v>0.004449671774874308</v>
      </c>
      <c r="GI338">
        <v>-1.829466635312074E-06</v>
      </c>
      <c r="GJ338">
        <v>4.661545964856727E-10</v>
      </c>
      <c r="GK338">
        <v>0.005649818396270764</v>
      </c>
      <c r="GL338">
        <v>0.003047750899037379</v>
      </c>
      <c r="GM338">
        <v>0.0005145890388989142</v>
      </c>
      <c r="GN338">
        <v>-5.930110997495773E-07</v>
      </c>
      <c r="GO338">
        <v>0</v>
      </c>
      <c r="GP338">
        <v>2134</v>
      </c>
      <c r="GQ338">
        <v>1</v>
      </c>
      <c r="GR338">
        <v>23</v>
      </c>
      <c r="GS338">
        <v>994.9</v>
      </c>
      <c r="GT338">
        <v>994.9</v>
      </c>
      <c r="GU338">
        <v>1.41968</v>
      </c>
      <c r="GV338">
        <v>2.55615</v>
      </c>
      <c r="GW338">
        <v>1.39893</v>
      </c>
      <c r="GX338">
        <v>2.35962</v>
      </c>
      <c r="GY338">
        <v>1.44897</v>
      </c>
      <c r="GZ338">
        <v>2.52075</v>
      </c>
      <c r="HA338">
        <v>36.5051</v>
      </c>
      <c r="HB338">
        <v>24.07</v>
      </c>
      <c r="HC338">
        <v>18</v>
      </c>
      <c r="HD338">
        <v>489.457</v>
      </c>
      <c r="HE338">
        <v>471.839</v>
      </c>
      <c r="HF338">
        <v>24.3352</v>
      </c>
      <c r="HG338">
        <v>25.8404</v>
      </c>
      <c r="HH338">
        <v>29.9999</v>
      </c>
      <c r="HI338">
        <v>25.6917</v>
      </c>
      <c r="HJ338">
        <v>25.7699</v>
      </c>
      <c r="HK338">
        <v>28.4747</v>
      </c>
      <c r="HL338">
        <v>7.36969</v>
      </c>
      <c r="HM338">
        <v>100</v>
      </c>
      <c r="HN338">
        <v>24.3311</v>
      </c>
      <c r="HO338">
        <v>574.241</v>
      </c>
      <c r="HP338">
        <v>23.5703</v>
      </c>
      <c r="HQ338">
        <v>101.079</v>
      </c>
      <c r="HR338">
        <v>102.201</v>
      </c>
    </row>
    <row r="339" spans="1:226">
      <c r="A339">
        <v>323</v>
      </c>
      <c r="B339">
        <v>1679514061</v>
      </c>
      <c r="C339">
        <v>8804.900000095367</v>
      </c>
      <c r="D339" t="s">
        <v>1006</v>
      </c>
      <c r="E339" t="s">
        <v>1007</v>
      </c>
      <c r="F339">
        <v>5</v>
      </c>
      <c r="G339" t="s">
        <v>353</v>
      </c>
      <c r="H339" t="s">
        <v>747</v>
      </c>
      <c r="I339">
        <v>1679514053.5</v>
      </c>
      <c r="J339">
        <f>(K339)/1000</f>
        <v>0</v>
      </c>
      <c r="K339">
        <f>IF(BF339, AN339, AH339)</f>
        <v>0</v>
      </c>
      <c r="L339">
        <f>IF(BF339, AI339, AG339)</f>
        <v>0</v>
      </c>
      <c r="M339">
        <f>BH339 - IF(AU339&gt;1, L339*BB339*100.0/(AW339*BV339), 0)</f>
        <v>0</v>
      </c>
      <c r="N339">
        <f>((T339-J339/2)*M339-L339)/(T339+J339/2)</f>
        <v>0</v>
      </c>
      <c r="O339">
        <f>N339*(BO339+BP339)/1000.0</f>
        <v>0</v>
      </c>
      <c r="P339">
        <f>(BH339 - IF(AU339&gt;1, L339*BB339*100.0/(AW339*BV339), 0))*(BO339+BP339)/1000.0</f>
        <v>0</v>
      </c>
      <c r="Q339">
        <f>2.0/((1/S339-1/R339)+SIGN(S339)*SQRT((1/S339-1/R339)*(1/S339-1/R339) + 4*BC339/((BC339+1)*(BC339+1))*(2*1/S339*1/R339-1/R339*1/R339)))</f>
        <v>0</v>
      </c>
      <c r="R339">
        <f>IF(LEFT(BD339,1)&lt;&gt;"0",IF(LEFT(BD339,1)="1",3.0,BE339),$D$5+$E$5*(BV339*BO339/($K$5*1000))+$F$5*(BV339*BO339/($K$5*1000))*MAX(MIN(BB339,$J$5),$I$5)*MAX(MIN(BB339,$J$5),$I$5)+$G$5*MAX(MIN(BB339,$J$5),$I$5)*(BV339*BO339/($K$5*1000))+$H$5*(BV339*BO339/($K$5*1000))*(BV339*BO339/($K$5*1000)))</f>
        <v>0</v>
      </c>
      <c r="S339">
        <f>J339*(1000-(1000*0.61365*exp(17.502*W339/(240.97+W339))/(BO339+BP339)+BJ339)/2)/(1000*0.61365*exp(17.502*W339/(240.97+W339))/(BO339+BP339)-BJ339)</f>
        <v>0</v>
      </c>
      <c r="T339">
        <f>1/((BC339+1)/(Q339/1.6)+1/(R339/1.37)) + BC339/((BC339+1)/(Q339/1.6) + BC339/(R339/1.37))</f>
        <v>0</v>
      </c>
      <c r="U339">
        <f>(AX339*BA339)</f>
        <v>0</v>
      </c>
      <c r="V339">
        <f>(BQ339+(U339+2*0.95*5.67E-8*(((BQ339+$B$7)+273)^4-(BQ339+273)^4)-44100*J339)/(1.84*29.3*R339+8*0.95*5.67E-8*(BQ339+273)^3))</f>
        <v>0</v>
      </c>
      <c r="W339">
        <f>($C$7*BR339+$D$7*BS339+$E$7*V339)</f>
        <v>0</v>
      </c>
      <c r="X339">
        <f>0.61365*exp(17.502*W339/(240.97+W339))</f>
        <v>0</v>
      </c>
      <c r="Y339">
        <f>(Z339/AA339*100)</f>
        <v>0</v>
      </c>
      <c r="Z339">
        <f>BJ339*(BO339+BP339)/1000</f>
        <v>0</v>
      </c>
      <c r="AA339">
        <f>0.61365*exp(17.502*BQ339/(240.97+BQ339))</f>
        <v>0</v>
      </c>
      <c r="AB339">
        <f>(X339-BJ339*(BO339+BP339)/1000)</f>
        <v>0</v>
      </c>
      <c r="AC339">
        <f>(-J339*44100)</f>
        <v>0</v>
      </c>
      <c r="AD339">
        <f>2*29.3*R339*0.92*(BQ339-W339)</f>
        <v>0</v>
      </c>
      <c r="AE339">
        <f>2*0.95*5.67E-8*(((BQ339+$B$7)+273)^4-(W339+273)^4)</f>
        <v>0</v>
      </c>
      <c r="AF339">
        <f>U339+AE339+AC339+AD339</f>
        <v>0</v>
      </c>
      <c r="AG339">
        <f>BN339*AU339*(BI339-BH339*(1000-AU339*BK339)/(1000-AU339*BJ339))/(100*BB339)</f>
        <v>0</v>
      </c>
      <c r="AH339">
        <f>1000*BN339*AU339*(BJ339-BK339)/(100*BB339*(1000-AU339*BJ339))</f>
        <v>0</v>
      </c>
      <c r="AI339">
        <f>(AJ339 - AK339 - BO339*1E3/(8.314*(BQ339+273.15)) * AM339/BN339 * AL339) * BN339/(100*BB339) * (1000 - BK339)/1000</f>
        <v>0</v>
      </c>
      <c r="AJ339">
        <v>571.1527304801133</v>
      </c>
      <c r="AK339">
        <v>546.4455575757576</v>
      </c>
      <c r="AL339">
        <v>3.404451469436339</v>
      </c>
      <c r="AM339">
        <v>63.74903472312772</v>
      </c>
      <c r="AN339">
        <f>(AP339 - AO339 + BO339*1E3/(8.314*(BQ339+273.15)) * AR339/BN339 * AQ339) * BN339/(100*BB339) * 1000/(1000 - AP339)</f>
        <v>0</v>
      </c>
      <c r="AO339">
        <v>23.50595475441984</v>
      </c>
      <c r="AP339">
        <v>24.21494484848484</v>
      </c>
      <c r="AQ339">
        <v>2.275648462048067E-07</v>
      </c>
      <c r="AR339">
        <v>101.983239414424</v>
      </c>
      <c r="AS339">
        <v>2</v>
      </c>
      <c r="AT339">
        <v>0</v>
      </c>
      <c r="AU339">
        <f>IF(AS339*$H$13&gt;=AW339,1.0,(AW339/(AW339-AS339*$H$13)))</f>
        <v>0</v>
      </c>
      <c r="AV339">
        <f>(AU339-1)*100</f>
        <v>0</v>
      </c>
      <c r="AW339">
        <f>MAX(0,($B$13+$C$13*BV339)/(1+$D$13*BV339)*BO339/(BQ339+273)*$E$13)</f>
        <v>0</v>
      </c>
      <c r="AX339">
        <f>$B$11*BW339+$C$11*BX339+$F$11*CI339*(1-CL339)</f>
        <v>0</v>
      </c>
      <c r="AY339">
        <f>AX339*AZ339</f>
        <v>0</v>
      </c>
      <c r="AZ339">
        <f>($B$11*$D$9+$C$11*$D$9+$F$11*((CV339+CN339)/MAX(CV339+CN339+CW339, 0.1)*$I$9+CW339/MAX(CV339+CN339+CW339, 0.1)*$J$9))/($B$11+$C$11+$F$11)</f>
        <v>0</v>
      </c>
      <c r="BA339">
        <f>($B$11*$K$9+$C$11*$K$9+$F$11*((CV339+CN339)/MAX(CV339+CN339+CW339, 0.1)*$P$9+CW339/MAX(CV339+CN339+CW339, 0.1)*$Q$9))/($B$11+$C$11+$F$11)</f>
        <v>0</v>
      </c>
      <c r="BB339">
        <v>1.91</v>
      </c>
      <c r="BC339">
        <v>0.5</v>
      </c>
      <c r="BD339" t="s">
        <v>355</v>
      </c>
      <c r="BE339">
        <v>2</v>
      </c>
      <c r="BF339" t="b">
        <v>1</v>
      </c>
      <c r="BG339">
        <v>1679514053.5</v>
      </c>
      <c r="BH339">
        <v>510.0804814814815</v>
      </c>
      <c r="BI339">
        <v>542.2202962962963</v>
      </c>
      <c r="BJ339">
        <v>24.21703333333333</v>
      </c>
      <c r="BK339">
        <v>23.50734074074074</v>
      </c>
      <c r="BL339">
        <v>506.2643703703704</v>
      </c>
      <c r="BM339">
        <v>23.85392222222222</v>
      </c>
      <c r="BN339">
        <v>500.0371481481481</v>
      </c>
      <c r="BO339">
        <v>89.94297407407406</v>
      </c>
      <c r="BP339">
        <v>0.1000548703703704</v>
      </c>
      <c r="BQ339">
        <v>26.62982962962963</v>
      </c>
      <c r="BR339">
        <v>27.51377037037037</v>
      </c>
      <c r="BS339">
        <v>999.9000000000001</v>
      </c>
      <c r="BT339">
        <v>0</v>
      </c>
      <c r="BU339">
        <v>0</v>
      </c>
      <c r="BV339">
        <v>9988.975185185185</v>
      </c>
      <c r="BW339">
        <v>0</v>
      </c>
      <c r="BX339">
        <v>9.35031</v>
      </c>
      <c r="BY339">
        <v>-32.13974444444445</v>
      </c>
      <c r="BZ339">
        <v>522.7397407407408</v>
      </c>
      <c r="CA339">
        <v>555.2731851851853</v>
      </c>
      <c r="CB339">
        <v>0.7096851111111112</v>
      </c>
      <c r="CC339">
        <v>542.2202962962963</v>
      </c>
      <c r="CD339">
        <v>23.50734074074074</v>
      </c>
      <c r="CE339">
        <v>2.178151481481482</v>
      </c>
      <c r="CF339">
        <v>2.11432</v>
      </c>
      <c r="CG339">
        <v>18.80251481481482</v>
      </c>
      <c r="CH339">
        <v>18.32747777777778</v>
      </c>
      <c r="CI339">
        <v>1999.972592592592</v>
      </c>
      <c r="CJ339">
        <v>0.9800073703703703</v>
      </c>
      <c r="CK339">
        <v>0.01999276666666667</v>
      </c>
      <c r="CL339">
        <v>0</v>
      </c>
      <c r="CM339">
        <v>2.055255555555556</v>
      </c>
      <c r="CN339">
        <v>0</v>
      </c>
      <c r="CO339">
        <v>3737.325555555555</v>
      </c>
      <c r="CP339">
        <v>17338.03333333333</v>
      </c>
      <c r="CQ339">
        <v>40.74511111111111</v>
      </c>
      <c r="CR339">
        <v>41.9372962962963</v>
      </c>
      <c r="CS339">
        <v>40.70118518518519</v>
      </c>
      <c r="CT339">
        <v>41.1711111111111</v>
      </c>
      <c r="CU339">
        <v>40.44188888888889</v>
      </c>
      <c r="CV339">
        <v>1959.99037037037</v>
      </c>
      <c r="CW339">
        <v>39.98296296296297</v>
      </c>
      <c r="CX339">
        <v>0</v>
      </c>
      <c r="CY339">
        <v>1679514090.9</v>
      </c>
      <c r="CZ339">
        <v>0</v>
      </c>
      <c r="DA339">
        <v>0</v>
      </c>
      <c r="DB339" t="s">
        <v>356</v>
      </c>
      <c r="DC339">
        <v>1679454360.5</v>
      </c>
      <c r="DD339">
        <v>1679454360.5</v>
      </c>
      <c r="DE339">
        <v>0</v>
      </c>
      <c r="DF339">
        <v>-0.152</v>
      </c>
      <c r="DG339">
        <v>-0.046</v>
      </c>
      <c r="DH339">
        <v>3.296</v>
      </c>
      <c r="DI339">
        <v>0.35</v>
      </c>
      <c r="DJ339">
        <v>420</v>
      </c>
      <c r="DK339">
        <v>24</v>
      </c>
      <c r="DL339">
        <v>0.27</v>
      </c>
      <c r="DM339">
        <v>0.09</v>
      </c>
      <c r="DN339">
        <v>-31.846605</v>
      </c>
      <c r="DO339">
        <v>-4.472312195121909</v>
      </c>
      <c r="DP339">
        <v>0.4436590948859267</v>
      </c>
      <c r="DQ339">
        <v>0</v>
      </c>
      <c r="DR339">
        <v>0.7083415</v>
      </c>
      <c r="DS339">
        <v>0.01137800375234649</v>
      </c>
      <c r="DT339">
        <v>0.002365854031845583</v>
      </c>
      <c r="DU339">
        <v>1</v>
      </c>
      <c r="DV339">
        <v>1</v>
      </c>
      <c r="DW339">
        <v>2</v>
      </c>
      <c r="DX339" t="s">
        <v>357</v>
      </c>
      <c r="DY339">
        <v>2.98054</v>
      </c>
      <c r="DZ339">
        <v>2.72847</v>
      </c>
      <c r="EA339">
        <v>0.102128</v>
      </c>
      <c r="EB339">
        <v>0.107676</v>
      </c>
      <c r="EC339">
        <v>0.107384</v>
      </c>
      <c r="ED339">
        <v>0.10612</v>
      </c>
      <c r="EE339">
        <v>26984.7</v>
      </c>
      <c r="EF339">
        <v>26453.7</v>
      </c>
      <c r="EG339">
        <v>30580.8</v>
      </c>
      <c r="EH339">
        <v>29889.2</v>
      </c>
      <c r="EI339">
        <v>37650.1</v>
      </c>
      <c r="EJ339">
        <v>35164.6</v>
      </c>
      <c r="EK339">
        <v>46767.6</v>
      </c>
      <c r="EL339">
        <v>44443.5</v>
      </c>
      <c r="EM339">
        <v>1.8832</v>
      </c>
      <c r="EN339">
        <v>1.90097</v>
      </c>
      <c r="EO339">
        <v>0.118054</v>
      </c>
      <c r="EP339">
        <v>0</v>
      </c>
      <c r="EQ339">
        <v>25.5735</v>
      </c>
      <c r="ER339">
        <v>999.9</v>
      </c>
      <c r="ES339">
        <v>49.5</v>
      </c>
      <c r="ET339">
        <v>30.3</v>
      </c>
      <c r="EU339">
        <v>23.8538</v>
      </c>
      <c r="EV339">
        <v>63.2109</v>
      </c>
      <c r="EW339">
        <v>22.3397</v>
      </c>
      <c r="EX339">
        <v>1</v>
      </c>
      <c r="EY339">
        <v>-0.09754060000000001</v>
      </c>
      <c r="EZ339">
        <v>0.399257</v>
      </c>
      <c r="FA339">
        <v>20.2047</v>
      </c>
      <c r="FB339">
        <v>5.23107</v>
      </c>
      <c r="FC339">
        <v>11.968</v>
      </c>
      <c r="FD339">
        <v>4.9711</v>
      </c>
      <c r="FE339">
        <v>3.28965</v>
      </c>
      <c r="FF339">
        <v>9999</v>
      </c>
      <c r="FG339">
        <v>9999</v>
      </c>
      <c r="FH339">
        <v>9999</v>
      </c>
      <c r="FI339">
        <v>999.9</v>
      </c>
      <c r="FJ339">
        <v>4.97292</v>
      </c>
      <c r="FK339">
        <v>1.87707</v>
      </c>
      <c r="FL339">
        <v>1.87515</v>
      </c>
      <c r="FM339">
        <v>1.87799</v>
      </c>
      <c r="FN339">
        <v>1.87469</v>
      </c>
      <c r="FO339">
        <v>1.87835</v>
      </c>
      <c r="FP339">
        <v>1.87536</v>
      </c>
      <c r="FQ339">
        <v>1.87653</v>
      </c>
      <c r="FR339">
        <v>0</v>
      </c>
      <c r="FS339">
        <v>0</v>
      </c>
      <c r="FT339">
        <v>0</v>
      </c>
      <c r="FU339">
        <v>0</v>
      </c>
      <c r="FV339" t="s">
        <v>358</v>
      </c>
      <c r="FW339" t="s">
        <v>359</v>
      </c>
      <c r="FX339" t="s">
        <v>360</v>
      </c>
      <c r="FY339" t="s">
        <v>360</v>
      </c>
      <c r="FZ339" t="s">
        <v>360</v>
      </c>
      <c r="GA339" t="s">
        <v>360</v>
      </c>
      <c r="GB339">
        <v>0</v>
      </c>
      <c r="GC339">
        <v>100</v>
      </c>
      <c r="GD339">
        <v>100</v>
      </c>
      <c r="GE339">
        <v>3.888</v>
      </c>
      <c r="GF339">
        <v>0.363</v>
      </c>
      <c r="GG339">
        <v>1.972114183739502</v>
      </c>
      <c r="GH339">
        <v>0.004449671774874308</v>
      </c>
      <c r="GI339">
        <v>-1.829466635312074E-06</v>
      </c>
      <c r="GJ339">
        <v>4.661545964856727E-10</v>
      </c>
      <c r="GK339">
        <v>0.005649818396270764</v>
      </c>
      <c r="GL339">
        <v>0.003047750899037379</v>
      </c>
      <c r="GM339">
        <v>0.0005145890388989142</v>
      </c>
      <c r="GN339">
        <v>-5.930110997495773E-07</v>
      </c>
      <c r="GO339">
        <v>0</v>
      </c>
      <c r="GP339">
        <v>2134</v>
      </c>
      <c r="GQ339">
        <v>1</v>
      </c>
      <c r="GR339">
        <v>23</v>
      </c>
      <c r="GS339">
        <v>995</v>
      </c>
      <c r="GT339">
        <v>995</v>
      </c>
      <c r="GU339">
        <v>1.45142</v>
      </c>
      <c r="GV339">
        <v>2.56226</v>
      </c>
      <c r="GW339">
        <v>1.39893</v>
      </c>
      <c r="GX339">
        <v>2.3584</v>
      </c>
      <c r="GY339">
        <v>1.44897</v>
      </c>
      <c r="GZ339">
        <v>2.3877</v>
      </c>
      <c r="HA339">
        <v>36.5051</v>
      </c>
      <c r="HB339">
        <v>24.0612</v>
      </c>
      <c r="HC339">
        <v>18</v>
      </c>
      <c r="HD339">
        <v>489.496</v>
      </c>
      <c r="HE339">
        <v>472.005</v>
      </c>
      <c r="HF339">
        <v>24.3205</v>
      </c>
      <c r="HG339">
        <v>25.8382</v>
      </c>
      <c r="HH339">
        <v>29.9999</v>
      </c>
      <c r="HI339">
        <v>25.6895</v>
      </c>
      <c r="HJ339">
        <v>25.7686</v>
      </c>
      <c r="HK339">
        <v>29.1104</v>
      </c>
      <c r="HL339">
        <v>7.08494</v>
      </c>
      <c r="HM339">
        <v>100</v>
      </c>
      <c r="HN339">
        <v>24.3179</v>
      </c>
      <c r="HO339">
        <v>587.597</v>
      </c>
      <c r="HP339">
        <v>23.5703</v>
      </c>
      <c r="HQ339">
        <v>101.08</v>
      </c>
      <c r="HR339">
        <v>102.2</v>
      </c>
    </row>
    <row r="340" spans="1:226">
      <c r="A340">
        <v>324</v>
      </c>
      <c r="B340">
        <v>1679514066</v>
      </c>
      <c r="C340">
        <v>8809.900000095367</v>
      </c>
      <c r="D340" t="s">
        <v>1008</v>
      </c>
      <c r="E340" t="s">
        <v>1009</v>
      </c>
      <c r="F340">
        <v>5</v>
      </c>
      <c r="G340" t="s">
        <v>353</v>
      </c>
      <c r="H340" t="s">
        <v>747</v>
      </c>
      <c r="I340">
        <v>1679514058.214286</v>
      </c>
      <c r="J340">
        <f>(K340)/1000</f>
        <v>0</v>
      </c>
      <c r="K340">
        <f>IF(BF340, AN340, AH340)</f>
        <v>0</v>
      </c>
      <c r="L340">
        <f>IF(BF340, AI340, AG340)</f>
        <v>0</v>
      </c>
      <c r="M340">
        <f>BH340 - IF(AU340&gt;1, L340*BB340*100.0/(AW340*BV340), 0)</f>
        <v>0</v>
      </c>
      <c r="N340">
        <f>((T340-J340/2)*M340-L340)/(T340+J340/2)</f>
        <v>0</v>
      </c>
      <c r="O340">
        <f>N340*(BO340+BP340)/1000.0</f>
        <v>0</v>
      </c>
      <c r="P340">
        <f>(BH340 - IF(AU340&gt;1, L340*BB340*100.0/(AW340*BV340), 0))*(BO340+BP340)/1000.0</f>
        <v>0</v>
      </c>
      <c r="Q340">
        <f>2.0/((1/S340-1/R340)+SIGN(S340)*SQRT((1/S340-1/R340)*(1/S340-1/R340) + 4*BC340/((BC340+1)*(BC340+1))*(2*1/S340*1/R340-1/R340*1/R340)))</f>
        <v>0</v>
      </c>
      <c r="R340">
        <f>IF(LEFT(BD340,1)&lt;&gt;"0",IF(LEFT(BD340,1)="1",3.0,BE340),$D$5+$E$5*(BV340*BO340/($K$5*1000))+$F$5*(BV340*BO340/($K$5*1000))*MAX(MIN(BB340,$J$5),$I$5)*MAX(MIN(BB340,$J$5),$I$5)+$G$5*MAX(MIN(BB340,$J$5),$I$5)*(BV340*BO340/($K$5*1000))+$H$5*(BV340*BO340/($K$5*1000))*(BV340*BO340/($K$5*1000)))</f>
        <v>0</v>
      </c>
      <c r="S340">
        <f>J340*(1000-(1000*0.61365*exp(17.502*W340/(240.97+W340))/(BO340+BP340)+BJ340)/2)/(1000*0.61365*exp(17.502*W340/(240.97+W340))/(BO340+BP340)-BJ340)</f>
        <v>0</v>
      </c>
      <c r="T340">
        <f>1/((BC340+1)/(Q340/1.6)+1/(R340/1.37)) + BC340/((BC340+1)/(Q340/1.6) + BC340/(R340/1.37))</f>
        <v>0</v>
      </c>
      <c r="U340">
        <f>(AX340*BA340)</f>
        <v>0</v>
      </c>
      <c r="V340">
        <f>(BQ340+(U340+2*0.95*5.67E-8*(((BQ340+$B$7)+273)^4-(BQ340+273)^4)-44100*J340)/(1.84*29.3*R340+8*0.95*5.67E-8*(BQ340+273)^3))</f>
        <v>0</v>
      </c>
      <c r="W340">
        <f>($C$7*BR340+$D$7*BS340+$E$7*V340)</f>
        <v>0</v>
      </c>
      <c r="X340">
        <f>0.61365*exp(17.502*W340/(240.97+W340))</f>
        <v>0</v>
      </c>
      <c r="Y340">
        <f>(Z340/AA340*100)</f>
        <v>0</v>
      </c>
      <c r="Z340">
        <f>BJ340*(BO340+BP340)/1000</f>
        <v>0</v>
      </c>
      <c r="AA340">
        <f>0.61365*exp(17.502*BQ340/(240.97+BQ340))</f>
        <v>0</v>
      </c>
      <c r="AB340">
        <f>(X340-BJ340*(BO340+BP340)/1000)</f>
        <v>0</v>
      </c>
      <c r="AC340">
        <f>(-J340*44100)</f>
        <v>0</v>
      </c>
      <c r="AD340">
        <f>2*29.3*R340*0.92*(BQ340-W340)</f>
        <v>0</v>
      </c>
      <c r="AE340">
        <f>2*0.95*5.67E-8*(((BQ340+$B$7)+273)^4-(W340+273)^4)</f>
        <v>0</v>
      </c>
      <c r="AF340">
        <f>U340+AE340+AC340+AD340</f>
        <v>0</v>
      </c>
      <c r="AG340">
        <f>BN340*AU340*(BI340-BH340*(1000-AU340*BK340)/(1000-AU340*BJ340))/(100*BB340)</f>
        <v>0</v>
      </c>
      <c r="AH340">
        <f>1000*BN340*AU340*(BJ340-BK340)/(100*BB340*(1000-AU340*BJ340))</f>
        <v>0</v>
      </c>
      <c r="AI340">
        <f>(AJ340 - AK340 - BO340*1E3/(8.314*(BQ340+273.15)) * AM340/BN340 * AL340) * BN340/(100*BB340) * (1000 - BK340)/1000</f>
        <v>0</v>
      </c>
      <c r="AJ340">
        <v>588.3080555058403</v>
      </c>
      <c r="AK340">
        <v>563.4092242424243</v>
      </c>
      <c r="AL340">
        <v>3.39424613034577</v>
      </c>
      <c r="AM340">
        <v>63.74903472312772</v>
      </c>
      <c r="AN340">
        <f>(AP340 - AO340 + BO340*1E3/(8.314*(BQ340+273.15)) * AR340/BN340 * AQ340) * BN340/(100*BB340) * 1000/(1000 - AP340)</f>
        <v>0</v>
      </c>
      <c r="AO340">
        <v>23.50670897863836</v>
      </c>
      <c r="AP340">
        <v>24.2165703030303</v>
      </c>
      <c r="AQ340">
        <v>1.650957443348538E-06</v>
      </c>
      <c r="AR340">
        <v>101.983239414424</v>
      </c>
      <c r="AS340">
        <v>2</v>
      </c>
      <c r="AT340">
        <v>0</v>
      </c>
      <c r="AU340">
        <f>IF(AS340*$H$13&gt;=AW340,1.0,(AW340/(AW340-AS340*$H$13)))</f>
        <v>0</v>
      </c>
      <c r="AV340">
        <f>(AU340-1)*100</f>
        <v>0</v>
      </c>
      <c r="AW340">
        <f>MAX(0,($B$13+$C$13*BV340)/(1+$D$13*BV340)*BO340/(BQ340+273)*$E$13)</f>
        <v>0</v>
      </c>
      <c r="AX340">
        <f>$B$11*BW340+$C$11*BX340+$F$11*CI340*(1-CL340)</f>
        <v>0</v>
      </c>
      <c r="AY340">
        <f>AX340*AZ340</f>
        <v>0</v>
      </c>
      <c r="AZ340">
        <f>($B$11*$D$9+$C$11*$D$9+$F$11*((CV340+CN340)/MAX(CV340+CN340+CW340, 0.1)*$I$9+CW340/MAX(CV340+CN340+CW340, 0.1)*$J$9))/($B$11+$C$11+$F$11)</f>
        <v>0</v>
      </c>
      <c r="BA340">
        <f>($B$11*$K$9+$C$11*$K$9+$F$11*((CV340+CN340)/MAX(CV340+CN340+CW340, 0.1)*$P$9+CW340/MAX(CV340+CN340+CW340, 0.1)*$Q$9))/($B$11+$C$11+$F$11)</f>
        <v>0</v>
      </c>
      <c r="BB340">
        <v>1.91</v>
      </c>
      <c r="BC340">
        <v>0.5</v>
      </c>
      <c r="BD340" t="s">
        <v>355</v>
      </c>
      <c r="BE340">
        <v>2</v>
      </c>
      <c r="BF340" t="b">
        <v>1</v>
      </c>
      <c r="BG340">
        <v>1679514058.214286</v>
      </c>
      <c r="BH340">
        <v>525.6574642857142</v>
      </c>
      <c r="BI340">
        <v>558.0315357142857</v>
      </c>
      <c r="BJ340">
        <v>24.21547142857143</v>
      </c>
      <c r="BK340">
        <v>23.50713571428572</v>
      </c>
      <c r="BL340">
        <v>521.7956785714287</v>
      </c>
      <c r="BM340">
        <v>23.85240357142857</v>
      </c>
      <c r="BN340">
        <v>500.0245357142857</v>
      </c>
      <c r="BO340">
        <v>89.94259285714286</v>
      </c>
      <c r="BP340">
        <v>0.1000471571428571</v>
      </c>
      <c r="BQ340">
        <v>26.62735714285714</v>
      </c>
      <c r="BR340">
        <v>27.50959285714285</v>
      </c>
      <c r="BS340">
        <v>999.9000000000002</v>
      </c>
      <c r="BT340">
        <v>0</v>
      </c>
      <c r="BU340">
        <v>0</v>
      </c>
      <c r="BV340">
        <v>9996.653214285716</v>
      </c>
      <c r="BW340">
        <v>0</v>
      </c>
      <c r="BX340">
        <v>9.350310000000002</v>
      </c>
      <c r="BY340">
        <v>-32.37414642857143</v>
      </c>
      <c r="BZ340">
        <v>538.7023928571427</v>
      </c>
      <c r="CA340">
        <v>571.465142857143</v>
      </c>
      <c r="CB340">
        <v>0.7083295357142857</v>
      </c>
      <c r="CC340">
        <v>558.0315357142857</v>
      </c>
      <c r="CD340">
        <v>23.50713571428572</v>
      </c>
      <c r="CE340">
        <v>2.178002142857143</v>
      </c>
      <c r="CF340">
        <v>2.114292857142857</v>
      </c>
      <c r="CG340">
        <v>18.80141785714286</v>
      </c>
      <c r="CH340">
        <v>18.32727142857143</v>
      </c>
      <c r="CI340">
        <v>1999.985</v>
      </c>
      <c r="CJ340">
        <v>0.9800077499999998</v>
      </c>
      <c r="CK340">
        <v>0.019992375</v>
      </c>
      <c r="CL340">
        <v>0</v>
      </c>
      <c r="CM340">
        <v>2.059614285714285</v>
      </c>
      <c r="CN340">
        <v>0</v>
      </c>
      <c r="CO340">
        <v>3748.290357142857</v>
      </c>
      <c r="CP340">
        <v>17338.13571428571</v>
      </c>
      <c r="CQ340">
        <v>41.01535714285713</v>
      </c>
      <c r="CR340">
        <v>41.99521428571428</v>
      </c>
      <c r="CS340">
        <v>40.73646428571428</v>
      </c>
      <c r="CT340">
        <v>41.21857142857142</v>
      </c>
      <c r="CU340">
        <v>40.50417857142856</v>
      </c>
      <c r="CV340">
        <v>1960.002857142857</v>
      </c>
      <c r="CW340">
        <v>39.98214285714285</v>
      </c>
      <c r="CX340">
        <v>0</v>
      </c>
      <c r="CY340">
        <v>1679514096.3</v>
      </c>
      <c r="CZ340">
        <v>0</v>
      </c>
      <c r="DA340">
        <v>0</v>
      </c>
      <c r="DB340" t="s">
        <v>356</v>
      </c>
      <c r="DC340">
        <v>1679454360.5</v>
      </c>
      <c r="DD340">
        <v>1679454360.5</v>
      </c>
      <c r="DE340">
        <v>0</v>
      </c>
      <c r="DF340">
        <v>-0.152</v>
      </c>
      <c r="DG340">
        <v>-0.046</v>
      </c>
      <c r="DH340">
        <v>3.296</v>
      </c>
      <c r="DI340">
        <v>0.35</v>
      </c>
      <c r="DJ340">
        <v>420</v>
      </c>
      <c r="DK340">
        <v>24</v>
      </c>
      <c r="DL340">
        <v>0.27</v>
      </c>
      <c r="DM340">
        <v>0.09</v>
      </c>
      <c r="DN340">
        <v>-32.20864878048781</v>
      </c>
      <c r="DO340">
        <v>-3.325066202090611</v>
      </c>
      <c r="DP340">
        <v>0.3361087760350519</v>
      </c>
      <c r="DQ340">
        <v>0</v>
      </c>
      <c r="DR340">
        <v>0.7090399268292683</v>
      </c>
      <c r="DS340">
        <v>-0.008406731707315358</v>
      </c>
      <c r="DT340">
        <v>0.001843531848808931</v>
      </c>
      <c r="DU340">
        <v>1</v>
      </c>
      <c r="DV340">
        <v>1</v>
      </c>
      <c r="DW340">
        <v>2</v>
      </c>
      <c r="DX340" t="s">
        <v>357</v>
      </c>
      <c r="DY340">
        <v>2.98047</v>
      </c>
      <c r="DZ340">
        <v>2.72855</v>
      </c>
      <c r="EA340">
        <v>0.104387</v>
      </c>
      <c r="EB340">
        <v>0.109923</v>
      </c>
      <c r="EC340">
        <v>0.107391</v>
      </c>
      <c r="ED340">
        <v>0.106155</v>
      </c>
      <c r="EE340">
        <v>26917.3</v>
      </c>
      <c r="EF340">
        <v>26387.3</v>
      </c>
      <c r="EG340">
        <v>30581.4</v>
      </c>
      <c r="EH340">
        <v>29889.5</v>
      </c>
      <c r="EI340">
        <v>37650.8</v>
      </c>
      <c r="EJ340">
        <v>35163.9</v>
      </c>
      <c r="EK340">
        <v>46768.6</v>
      </c>
      <c r="EL340">
        <v>44444.1</v>
      </c>
      <c r="EM340">
        <v>1.88312</v>
      </c>
      <c r="EN340">
        <v>1.90105</v>
      </c>
      <c r="EO340">
        <v>0.118203</v>
      </c>
      <c r="EP340">
        <v>0</v>
      </c>
      <c r="EQ340">
        <v>25.5713</v>
      </c>
      <c r="ER340">
        <v>999.9</v>
      </c>
      <c r="ES340">
        <v>49.5</v>
      </c>
      <c r="ET340">
        <v>30.3</v>
      </c>
      <c r="EU340">
        <v>23.8552</v>
      </c>
      <c r="EV340">
        <v>63.3709</v>
      </c>
      <c r="EW340">
        <v>22.2396</v>
      </c>
      <c r="EX340">
        <v>1</v>
      </c>
      <c r="EY340">
        <v>-0.0974593</v>
      </c>
      <c r="EZ340">
        <v>0.369365</v>
      </c>
      <c r="FA340">
        <v>20.2031</v>
      </c>
      <c r="FB340">
        <v>5.23152</v>
      </c>
      <c r="FC340">
        <v>11.968</v>
      </c>
      <c r="FD340">
        <v>4.9712</v>
      </c>
      <c r="FE340">
        <v>3.28965</v>
      </c>
      <c r="FF340">
        <v>9999</v>
      </c>
      <c r="FG340">
        <v>9999</v>
      </c>
      <c r="FH340">
        <v>9999</v>
      </c>
      <c r="FI340">
        <v>999.9</v>
      </c>
      <c r="FJ340">
        <v>4.97294</v>
      </c>
      <c r="FK340">
        <v>1.87708</v>
      </c>
      <c r="FL340">
        <v>1.87515</v>
      </c>
      <c r="FM340">
        <v>1.87803</v>
      </c>
      <c r="FN340">
        <v>1.87469</v>
      </c>
      <c r="FO340">
        <v>1.87834</v>
      </c>
      <c r="FP340">
        <v>1.8754</v>
      </c>
      <c r="FQ340">
        <v>1.87654</v>
      </c>
      <c r="FR340">
        <v>0</v>
      </c>
      <c r="FS340">
        <v>0</v>
      </c>
      <c r="FT340">
        <v>0</v>
      </c>
      <c r="FU340">
        <v>0</v>
      </c>
      <c r="FV340" t="s">
        <v>358</v>
      </c>
      <c r="FW340" t="s">
        <v>359</v>
      </c>
      <c r="FX340" t="s">
        <v>360</v>
      </c>
      <c r="FY340" t="s">
        <v>360</v>
      </c>
      <c r="FZ340" t="s">
        <v>360</v>
      </c>
      <c r="GA340" t="s">
        <v>360</v>
      </c>
      <c r="GB340">
        <v>0</v>
      </c>
      <c r="GC340">
        <v>100</v>
      </c>
      <c r="GD340">
        <v>100</v>
      </c>
      <c r="GE340">
        <v>3.936</v>
      </c>
      <c r="GF340">
        <v>0.3631</v>
      </c>
      <c r="GG340">
        <v>1.972114183739502</v>
      </c>
      <c r="GH340">
        <v>0.004449671774874308</v>
      </c>
      <c r="GI340">
        <v>-1.829466635312074E-06</v>
      </c>
      <c r="GJ340">
        <v>4.661545964856727E-10</v>
      </c>
      <c r="GK340">
        <v>0.005649818396270764</v>
      </c>
      <c r="GL340">
        <v>0.003047750899037379</v>
      </c>
      <c r="GM340">
        <v>0.0005145890388989142</v>
      </c>
      <c r="GN340">
        <v>-5.930110997495773E-07</v>
      </c>
      <c r="GO340">
        <v>0</v>
      </c>
      <c r="GP340">
        <v>2134</v>
      </c>
      <c r="GQ340">
        <v>1</v>
      </c>
      <c r="GR340">
        <v>23</v>
      </c>
      <c r="GS340">
        <v>995.1</v>
      </c>
      <c r="GT340">
        <v>995.1</v>
      </c>
      <c r="GU340">
        <v>1.4856</v>
      </c>
      <c r="GV340">
        <v>2.54761</v>
      </c>
      <c r="GW340">
        <v>1.39893</v>
      </c>
      <c r="GX340">
        <v>2.3584</v>
      </c>
      <c r="GY340">
        <v>1.44897</v>
      </c>
      <c r="GZ340">
        <v>2.48901</v>
      </c>
      <c r="HA340">
        <v>36.5051</v>
      </c>
      <c r="HB340">
        <v>24.0612</v>
      </c>
      <c r="HC340">
        <v>18</v>
      </c>
      <c r="HD340">
        <v>489.448</v>
      </c>
      <c r="HE340">
        <v>472.037</v>
      </c>
      <c r="HF340">
        <v>24.3096</v>
      </c>
      <c r="HG340">
        <v>25.8376</v>
      </c>
      <c r="HH340">
        <v>30</v>
      </c>
      <c r="HI340">
        <v>25.6885</v>
      </c>
      <c r="HJ340">
        <v>25.7666</v>
      </c>
      <c r="HK340">
        <v>29.8187</v>
      </c>
      <c r="HL340">
        <v>7.08494</v>
      </c>
      <c r="HM340">
        <v>100</v>
      </c>
      <c r="HN340">
        <v>24.3122</v>
      </c>
      <c r="HO340">
        <v>607.6369999999999</v>
      </c>
      <c r="HP340">
        <v>23.5703</v>
      </c>
      <c r="HQ340">
        <v>101.082</v>
      </c>
      <c r="HR340">
        <v>102.201</v>
      </c>
    </row>
    <row r="341" spans="1:226">
      <c r="A341">
        <v>325</v>
      </c>
      <c r="B341">
        <v>1679514071</v>
      </c>
      <c r="C341">
        <v>8814.900000095367</v>
      </c>
      <c r="D341" t="s">
        <v>1010</v>
      </c>
      <c r="E341" t="s">
        <v>1011</v>
      </c>
      <c r="F341">
        <v>5</v>
      </c>
      <c r="G341" t="s">
        <v>353</v>
      </c>
      <c r="H341" t="s">
        <v>747</v>
      </c>
      <c r="I341">
        <v>1679514063.5</v>
      </c>
      <c r="J341">
        <f>(K341)/1000</f>
        <v>0</v>
      </c>
      <c r="K341">
        <f>IF(BF341, AN341, AH341)</f>
        <v>0</v>
      </c>
      <c r="L341">
        <f>IF(BF341, AI341, AG341)</f>
        <v>0</v>
      </c>
      <c r="M341">
        <f>BH341 - IF(AU341&gt;1, L341*BB341*100.0/(AW341*BV341), 0)</f>
        <v>0</v>
      </c>
      <c r="N341">
        <f>((T341-J341/2)*M341-L341)/(T341+J341/2)</f>
        <v>0</v>
      </c>
      <c r="O341">
        <f>N341*(BO341+BP341)/1000.0</f>
        <v>0</v>
      </c>
      <c r="P341">
        <f>(BH341 - IF(AU341&gt;1, L341*BB341*100.0/(AW341*BV341), 0))*(BO341+BP341)/1000.0</f>
        <v>0</v>
      </c>
      <c r="Q341">
        <f>2.0/((1/S341-1/R341)+SIGN(S341)*SQRT((1/S341-1/R341)*(1/S341-1/R341) + 4*BC341/((BC341+1)*(BC341+1))*(2*1/S341*1/R341-1/R341*1/R341)))</f>
        <v>0</v>
      </c>
      <c r="R341">
        <f>IF(LEFT(BD341,1)&lt;&gt;"0",IF(LEFT(BD341,1)="1",3.0,BE341),$D$5+$E$5*(BV341*BO341/($K$5*1000))+$F$5*(BV341*BO341/($K$5*1000))*MAX(MIN(BB341,$J$5),$I$5)*MAX(MIN(BB341,$J$5),$I$5)+$G$5*MAX(MIN(BB341,$J$5),$I$5)*(BV341*BO341/($K$5*1000))+$H$5*(BV341*BO341/($K$5*1000))*(BV341*BO341/($K$5*1000)))</f>
        <v>0</v>
      </c>
      <c r="S341">
        <f>J341*(1000-(1000*0.61365*exp(17.502*W341/(240.97+W341))/(BO341+BP341)+BJ341)/2)/(1000*0.61365*exp(17.502*W341/(240.97+W341))/(BO341+BP341)-BJ341)</f>
        <v>0</v>
      </c>
      <c r="T341">
        <f>1/((BC341+1)/(Q341/1.6)+1/(R341/1.37)) + BC341/((BC341+1)/(Q341/1.6) + BC341/(R341/1.37))</f>
        <v>0</v>
      </c>
      <c r="U341">
        <f>(AX341*BA341)</f>
        <v>0</v>
      </c>
      <c r="V341">
        <f>(BQ341+(U341+2*0.95*5.67E-8*(((BQ341+$B$7)+273)^4-(BQ341+273)^4)-44100*J341)/(1.84*29.3*R341+8*0.95*5.67E-8*(BQ341+273)^3))</f>
        <v>0</v>
      </c>
      <c r="W341">
        <f>($C$7*BR341+$D$7*BS341+$E$7*V341)</f>
        <v>0</v>
      </c>
      <c r="X341">
        <f>0.61365*exp(17.502*W341/(240.97+W341))</f>
        <v>0</v>
      </c>
      <c r="Y341">
        <f>(Z341/AA341*100)</f>
        <v>0</v>
      </c>
      <c r="Z341">
        <f>BJ341*(BO341+BP341)/1000</f>
        <v>0</v>
      </c>
      <c r="AA341">
        <f>0.61365*exp(17.502*BQ341/(240.97+BQ341))</f>
        <v>0</v>
      </c>
      <c r="AB341">
        <f>(X341-BJ341*(BO341+BP341)/1000)</f>
        <v>0</v>
      </c>
      <c r="AC341">
        <f>(-J341*44100)</f>
        <v>0</v>
      </c>
      <c r="AD341">
        <f>2*29.3*R341*0.92*(BQ341-W341)</f>
        <v>0</v>
      </c>
      <c r="AE341">
        <f>2*0.95*5.67E-8*(((BQ341+$B$7)+273)^4-(W341+273)^4)</f>
        <v>0</v>
      </c>
      <c r="AF341">
        <f>U341+AE341+AC341+AD341</f>
        <v>0</v>
      </c>
      <c r="AG341">
        <f>BN341*AU341*(BI341-BH341*(1000-AU341*BK341)/(1000-AU341*BJ341))/(100*BB341)</f>
        <v>0</v>
      </c>
      <c r="AH341">
        <f>1000*BN341*AU341*(BJ341-BK341)/(100*BB341*(1000-AU341*BJ341))</f>
        <v>0</v>
      </c>
      <c r="AI341">
        <f>(AJ341 - AK341 - BO341*1E3/(8.314*(BQ341+273.15)) * AM341/BN341 * AL341) * BN341/(100*BB341) * (1000 - BK341)/1000</f>
        <v>0</v>
      </c>
      <c r="AJ341">
        <v>605.5416758767997</v>
      </c>
      <c r="AK341">
        <v>580.4199090909087</v>
      </c>
      <c r="AL341">
        <v>3.398593515614131</v>
      </c>
      <c r="AM341">
        <v>63.74903472312772</v>
      </c>
      <c r="AN341">
        <f>(AP341 - AO341 + BO341*1E3/(8.314*(BQ341+273.15)) * AR341/BN341 * AQ341) * BN341/(100*BB341) * 1000/(1000 - AP341)</f>
        <v>0</v>
      </c>
      <c r="AO341">
        <v>23.52049112919009</v>
      </c>
      <c r="AP341">
        <v>24.2192109090909</v>
      </c>
      <c r="AQ341">
        <v>1.046038630361074E-06</v>
      </c>
      <c r="AR341">
        <v>101.983239414424</v>
      </c>
      <c r="AS341">
        <v>2</v>
      </c>
      <c r="AT341">
        <v>0</v>
      </c>
      <c r="AU341">
        <f>IF(AS341*$H$13&gt;=AW341,1.0,(AW341/(AW341-AS341*$H$13)))</f>
        <v>0</v>
      </c>
      <c r="AV341">
        <f>(AU341-1)*100</f>
        <v>0</v>
      </c>
      <c r="AW341">
        <f>MAX(0,($B$13+$C$13*BV341)/(1+$D$13*BV341)*BO341/(BQ341+273)*$E$13)</f>
        <v>0</v>
      </c>
      <c r="AX341">
        <f>$B$11*BW341+$C$11*BX341+$F$11*CI341*(1-CL341)</f>
        <v>0</v>
      </c>
      <c r="AY341">
        <f>AX341*AZ341</f>
        <v>0</v>
      </c>
      <c r="AZ341">
        <f>($B$11*$D$9+$C$11*$D$9+$F$11*((CV341+CN341)/MAX(CV341+CN341+CW341, 0.1)*$I$9+CW341/MAX(CV341+CN341+CW341, 0.1)*$J$9))/($B$11+$C$11+$F$11)</f>
        <v>0</v>
      </c>
      <c r="BA341">
        <f>($B$11*$K$9+$C$11*$K$9+$F$11*((CV341+CN341)/MAX(CV341+CN341+CW341, 0.1)*$P$9+CW341/MAX(CV341+CN341+CW341, 0.1)*$Q$9))/($B$11+$C$11+$F$11)</f>
        <v>0</v>
      </c>
      <c r="BB341">
        <v>1.91</v>
      </c>
      <c r="BC341">
        <v>0.5</v>
      </c>
      <c r="BD341" t="s">
        <v>355</v>
      </c>
      <c r="BE341">
        <v>2</v>
      </c>
      <c r="BF341" t="b">
        <v>1</v>
      </c>
      <c r="BG341">
        <v>1679514063.5</v>
      </c>
      <c r="BH341">
        <v>543.1410370370371</v>
      </c>
      <c r="BI341">
        <v>575.8207777777778</v>
      </c>
      <c r="BJ341">
        <v>24.21575555555555</v>
      </c>
      <c r="BK341">
        <v>23.51117407407407</v>
      </c>
      <c r="BL341">
        <v>539.2287037037038</v>
      </c>
      <c r="BM341">
        <v>23.85268888888888</v>
      </c>
      <c r="BN341">
        <v>500.0281851851853</v>
      </c>
      <c r="BO341">
        <v>89.94236296296295</v>
      </c>
      <c r="BP341">
        <v>0.1000454444444445</v>
      </c>
      <c r="BQ341">
        <v>26.62503703703704</v>
      </c>
      <c r="BR341">
        <v>27.50276296296297</v>
      </c>
      <c r="BS341">
        <v>999.9000000000001</v>
      </c>
      <c r="BT341">
        <v>0</v>
      </c>
      <c r="BU341">
        <v>0</v>
      </c>
      <c r="BV341">
        <v>10010.37481481482</v>
      </c>
      <c r="BW341">
        <v>0</v>
      </c>
      <c r="BX341">
        <v>9.35031</v>
      </c>
      <c r="BY341">
        <v>-32.67975555555556</v>
      </c>
      <c r="BZ341">
        <v>556.6200740740741</v>
      </c>
      <c r="CA341">
        <v>589.6851111111112</v>
      </c>
      <c r="CB341">
        <v>0.7045782962962964</v>
      </c>
      <c r="CC341">
        <v>575.8207777777778</v>
      </c>
      <c r="CD341">
        <v>23.51117407407407</v>
      </c>
      <c r="CE341">
        <v>2.178021851851852</v>
      </c>
      <c r="CF341">
        <v>2.11465074074074</v>
      </c>
      <c r="CG341">
        <v>18.80156296296296</v>
      </c>
      <c r="CH341">
        <v>18.32996296296296</v>
      </c>
      <c r="CI341">
        <v>2000.067407407407</v>
      </c>
      <c r="CJ341">
        <v>0.9800075185185186</v>
      </c>
      <c r="CK341">
        <v>0.01999262222222222</v>
      </c>
      <c r="CL341">
        <v>0</v>
      </c>
      <c r="CM341">
        <v>2.030662962962963</v>
      </c>
      <c r="CN341">
        <v>0</v>
      </c>
      <c r="CO341">
        <v>3760.531481481481</v>
      </c>
      <c r="CP341">
        <v>17338.84444444445</v>
      </c>
      <c r="CQ341">
        <v>41.28444444444444</v>
      </c>
      <c r="CR341">
        <v>42.00670370370369</v>
      </c>
      <c r="CS341">
        <v>40.72429629629629</v>
      </c>
      <c r="CT341">
        <v>41.16185185185185</v>
      </c>
      <c r="CU341">
        <v>40.51588888888888</v>
      </c>
      <c r="CV341">
        <v>1960.082222222222</v>
      </c>
      <c r="CW341">
        <v>39.98555555555555</v>
      </c>
      <c r="CX341">
        <v>0</v>
      </c>
      <c r="CY341">
        <v>1679514101.1</v>
      </c>
      <c r="CZ341">
        <v>0</v>
      </c>
      <c r="DA341">
        <v>0</v>
      </c>
      <c r="DB341" t="s">
        <v>356</v>
      </c>
      <c r="DC341">
        <v>1679454360.5</v>
      </c>
      <c r="DD341">
        <v>1679454360.5</v>
      </c>
      <c r="DE341">
        <v>0</v>
      </c>
      <c r="DF341">
        <v>-0.152</v>
      </c>
      <c r="DG341">
        <v>-0.046</v>
      </c>
      <c r="DH341">
        <v>3.296</v>
      </c>
      <c r="DI341">
        <v>0.35</v>
      </c>
      <c r="DJ341">
        <v>420</v>
      </c>
      <c r="DK341">
        <v>24</v>
      </c>
      <c r="DL341">
        <v>0.27</v>
      </c>
      <c r="DM341">
        <v>0.09</v>
      </c>
      <c r="DN341">
        <v>-32.50577</v>
      </c>
      <c r="DO341">
        <v>-3.343400375234476</v>
      </c>
      <c r="DP341">
        <v>0.327668598739641</v>
      </c>
      <c r="DQ341">
        <v>0</v>
      </c>
      <c r="DR341">
        <v>0.7057764000000001</v>
      </c>
      <c r="DS341">
        <v>-0.04057548968105208</v>
      </c>
      <c r="DT341">
        <v>0.004699920641883224</v>
      </c>
      <c r="DU341">
        <v>1</v>
      </c>
      <c r="DV341">
        <v>1</v>
      </c>
      <c r="DW341">
        <v>2</v>
      </c>
      <c r="DX341" t="s">
        <v>357</v>
      </c>
      <c r="DY341">
        <v>2.98048</v>
      </c>
      <c r="DZ341">
        <v>2.7284</v>
      </c>
      <c r="EA341">
        <v>0.106623</v>
      </c>
      <c r="EB341">
        <v>0.112144</v>
      </c>
      <c r="EC341">
        <v>0.107403</v>
      </c>
      <c r="ED341">
        <v>0.106166</v>
      </c>
      <c r="EE341">
        <v>26850.6</v>
      </c>
      <c r="EF341">
        <v>26321.4</v>
      </c>
      <c r="EG341">
        <v>30581.9</v>
      </c>
      <c r="EH341">
        <v>29889.3</v>
      </c>
      <c r="EI341">
        <v>37651</v>
      </c>
      <c r="EJ341">
        <v>35163.3</v>
      </c>
      <c r="EK341">
        <v>46769.4</v>
      </c>
      <c r="EL341">
        <v>44443.7</v>
      </c>
      <c r="EM341">
        <v>1.88328</v>
      </c>
      <c r="EN341">
        <v>1.9009</v>
      </c>
      <c r="EO341">
        <v>0.11757</v>
      </c>
      <c r="EP341">
        <v>0</v>
      </c>
      <c r="EQ341">
        <v>25.5692</v>
      </c>
      <c r="ER341">
        <v>999.9</v>
      </c>
      <c r="ES341">
        <v>49.5</v>
      </c>
      <c r="ET341">
        <v>30.3</v>
      </c>
      <c r="EU341">
        <v>23.8561</v>
      </c>
      <c r="EV341">
        <v>63.0809</v>
      </c>
      <c r="EW341">
        <v>22.5481</v>
      </c>
      <c r="EX341">
        <v>1</v>
      </c>
      <c r="EY341">
        <v>-0.0975051</v>
      </c>
      <c r="EZ341">
        <v>0.347432</v>
      </c>
      <c r="FA341">
        <v>20.2029</v>
      </c>
      <c r="FB341">
        <v>5.23152</v>
      </c>
      <c r="FC341">
        <v>11.968</v>
      </c>
      <c r="FD341">
        <v>4.97095</v>
      </c>
      <c r="FE341">
        <v>3.28965</v>
      </c>
      <c r="FF341">
        <v>9999</v>
      </c>
      <c r="FG341">
        <v>9999</v>
      </c>
      <c r="FH341">
        <v>9999</v>
      </c>
      <c r="FI341">
        <v>999.9</v>
      </c>
      <c r="FJ341">
        <v>4.97292</v>
      </c>
      <c r="FK341">
        <v>1.87709</v>
      </c>
      <c r="FL341">
        <v>1.87517</v>
      </c>
      <c r="FM341">
        <v>1.87803</v>
      </c>
      <c r="FN341">
        <v>1.87469</v>
      </c>
      <c r="FO341">
        <v>1.87836</v>
      </c>
      <c r="FP341">
        <v>1.87542</v>
      </c>
      <c r="FQ341">
        <v>1.87654</v>
      </c>
      <c r="FR341">
        <v>0</v>
      </c>
      <c r="FS341">
        <v>0</v>
      </c>
      <c r="FT341">
        <v>0</v>
      </c>
      <c r="FU341">
        <v>0</v>
      </c>
      <c r="FV341" t="s">
        <v>358</v>
      </c>
      <c r="FW341" t="s">
        <v>359</v>
      </c>
      <c r="FX341" t="s">
        <v>360</v>
      </c>
      <c r="FY341" t="s">
        <v>360</v>
      </c>
      <c r="FZ341" t="s">
        <v>360</v>
      </c>
      <c r="GA341" t="s">
        <v>360</v>
      </c>
      <c r="GB341">
        <v>0</v>
      </c>
      <c r="GC341">
        <v>100</v>
      </c>
      <c r="GD341">
        <v>100</v>
      </c>
      <c r="GE341">
        <v>3.983</v>
      </c>
      <c r="GF341">
        <v>0.3632</v>
      </c>
      <c r="GG341">
        <v>1.972114183739502</v>
      </c>
      <c r="GH341">
        <v>0.004449671774874308</v>
      </c>
      <c r="GI341">
        <v>-1.829466635312074E-06</v>
      </c>
      <c r="GJ341">
        <v>4.661545964856727E-10</v>
      </c>
      <c r="GK341">
        <v>0.005649818396270764</v>
      </c>
      <c r="GL341">
        <v>0.003047750899037379</v>
      </c>
      <c r="GM341">
        <v>0.0005145890388989142</v>
      </c>
      <c r="GN341">
        <v>-5.930110997495773E-07</v>
      </c>
      <c r="GO341">
        <v>0</v>
      </c>
      <c r="GP341">
        <v>2134</v>
      </c>
      <c r="GQ341">
        <v>1</v>
      </c>
      <c r="GR341">
        <v>23</v>
      </c>
      <c r="GS341">
        <v>995.2</v>
      </c>
      <c r="GT341">
        <v>995.2</v>
      </c>
      <c r="GU341">
        <v>1.51855</v>
      </c>
      <c r="GV341">
        <v>2.55859</v>
      </c>
      <c r="GW341">
        <v>1.39893</v>
      </c>
      <c r="GX341">
        <v>2.35962</v>
      </c>
      <c r="GY341">
        <v>1.44897</v>
      </c>
      <c r="GZ341">
        <v>2.46582</v>
      </c>
      <c r="HA341">
        <v>36.5051</v>
      </c>
      <c r="HB341">
        <v>24.0525</v>
      </c>
      <c r="HC341">
        <v>18</v>
      </c>
      <c r="HD341">
        <v>489.522</v>
      </c>
      <c r="HE341">
        <v>471.936</v>
      </c>
      <c r="HF341">
        <v>24.3061</v>
      </c>
      <c r="HG341">
        <v>25.836</v>
      </c>
      <c r="HH341">
        <v>30</v>
      </c>
      <c r="HI341">
        <v>25.6873</v>
      </c>
      <c r="HJ341">
        <v>25.7661</v>
      </c>
      <c r="HK341">
        <v>30.4424</v>
      </c>
      <c r="HL341">
        <v>7.08494</v>
      </c>
      <c r="HM341">
        <v>100</v>
      </c>
      <c r="HN341">
        <v>24.3098</v>
      </c>
      <c r="HO341">
        <v>620.995</v>
      </c>
      <c r="HP341">
        <v>23.5703</v>
      </c>
      <c r="HQ341">
        <v>101.084</v>
      </c>
      <c r="HR341">
        <v>102.2</v>
      </c>
    </row>
    <row r="342" spans="1:226">
      <c r="A342">
        <v>326</v>
      </c>
      <c r="B342">
        <v>1679514076</v>
      </c>
      <c r="C342">
        <v>8819.900000095367</v>
      </c>
      <c r="D342" t="s">
        <v>1012</v>
      </c>
      <c r="E342" t="s">
        <v>1013</v>
      </c>
      <c r="F342">
        <v>5</v>
      </c>
      <c r="G342" t="s">
        <v>353</v>
      </c>
      <c r="H342" t="s">
        <v>747</v>
      </c>
      <c r="I342">
        <v>1679514068.214286</v>
      </c>
      <c r="J342">
        <f>(K342)/1000</f>
        <v>0</v>
      </c>
      <c r="K342">
        <f>IF(BF342, AN342, AH342)</f>
        <v>0</v>
      </c>
      <c r="L342">
        <f>IF(BF342, AI342, AG342)</f>
        <v>0</v>
      </c>
      <c r="M342">
        <f>BH342 - IF(AU342&gt;1, L342*BB342*100.0/(AW342*BV342), 0)</f>
        <v>0</v>
      </c>
      <c r="N342">
        <f>((T342-J342/2)*M342-L342)/(T342+J342/2)</f>
        <v>0</v>
      </c>
      <c r="O342">
        <f>N342*(BO342+BP342)/1000.0</f>
        <v>0</v>
      </c>
      <c r="P342">
        <f>(BH342 - IF(AU342&gt;1, L342*BB342*100.0/(AW342*BV342), 0))*(BO342+BP342)/1000.0</f>
        <v>0</v>
      </c>
      <c r="Q342">
        <f>2.0/((1/S342-1/R342)+SIGN(S342)*SQRT((1/S342-1/R342)*(1/S342-1/R342) + 4*BC342/((BC342+1)*(BC342+1))*(2*1/S342*1/R342-1/R342*1/R342)))</f>
        <v>0</v>
      </c>
      <c r="R342">
        <f>IF(LEFT(BD342,1)&lt;&gt;"0",IF(LEFT(BD342,1)="1",3.0,BE342),$D$5+$E$5*(BV342*BO342/($K$5*1000))+$F$5*(BV342*BO342/($K$5*1000))*MAX(MIN(BB342,$J$5),$I$5)*MAX(MIN(BB342,$J$5),$I$5)+$G$5*MAX(MIN(BB342,$J$5),$I$5)*(BV342*BO342/($K$5*1000))+$H$5*(BV342*BO342/($K$5*1000))*(BV342*BO342/($K$5*1000)))</f>
        <v>0</v>
      </c>
      <c r="S342">
        <f>J342*(1000-(1000*0.61365*exp(17.502*W342/(240.97+W342))/(BO342+BP342)+BJ342)/2)/(1000*0.61365*exp(17.502*W342/(240.97+W342))/(BO342+BP342)-BJ342)</f>
        <v>0</v>
      </c>
      <c r="T342">
        <f>1/((BC342+1)/(Q342/1.6)+1/(R342/1.37)) + BC342/((BC342+1)/(Q342/1.6) + BC342/(R342/1.37))</f>
        <v>0</v>
      </c>
      <c r="U342">
        <f>(AX342*BA342)</f>
        <v>0</v>
      </c>
      <c r="V342">
        <f>(BQ342+(U342+2*0.95*5.67E-8*(((BQ342+$B$7)+273)^4-(BQ342+273)^4)-44100*J342)/(1.84*29.3*R342+8*0.95*5.67E-8*(BQ342+273)^3))</f>
        <v>0</v>
      </c>
      <c r="W342">
        <f>($C$7*BR342+$D$7*BS342+$E$7*V342)</f>
        <v>0</v>
      </c>
      <c r="X342">
        <f>0.61365*exp(17.502*W342/(240.97+W342))</f>
        <v>0</v>
      </c>
      <c r="Y342">
        <f>(Z342/AA342*100)</f>
        <v>0</v>
      </c>
      <c r="Z342">
        <f>BJ342*(BO342+BP342)/1000</f>
        <v>0</v>
      </c>
      <c r="AA342">
        <f>0.61365*exp(17.502*BQ342/(240.97+BQ342))</f>
        <v>0</v>
      </c>
      <c r="AB342">
        <f>(X342-BJ342*(BO342+BP342)/1000)</f>
        <v>0</v>
      </c>
      <c r="AC342">
        <f>(-J342*44100)</f>
        <v>0</v>
      </c>
      <c r="AD342">
        <f>2*29.3*R342*0.92*(BQ342-W342)</f>
        <v>0</v>
      </c>
      <c r="AE342">
        <f>2*0.95*5.67E-8*(((BQ342+$B$7)+273)^4-(W342+273)^4)</f>
        <v>0</v>
      </c>
      <c r="AF342">
        <f>U342+AE342+AC342+AD342</f>
        <v>0</v>
      </c>
      <c r="AG342">
        <f>BN342*AU342*(BI342-BH342*(1000-AU342*BK342)/(1000-AU342*BJ342))/(100*BB342)</f>
        <v>0</v>
      </c>
      <c r="AH342">
        <f>1000*BN342*AU342*(BJ342-BK342)/(100*BB342*(1000-AU342*BJ342))</f>
        <v>0</v>
      </c>
      <c r="AI342">
        <f>(AJ342 - AK342 - BO342*1E3/(8.314*(BQ342+273.15)) * AM342/BN342 * AL342) * BN342/(100*BB342) * (1000 - BK342)/1000</f>
        <v>0</v>
      </c>
      <c r="AJ342">
        <v>622.7074615314029</v>
      </c>
      <c r="AK342">
        <v>597.4251636363632</v>
      </c>
      <c r="AL342">
        <v>3.393421954963267</v>
      </c>
      <c r="AM342">
        <v>63.74903472312772</v>
      </c>
      <c r="AN342">
        <f>(AP342 - AO342 + BO342*1E3/(8.314*(BQ342+273.15)) * AR342/BN342 * AQ342) * BN342/(100*BB342) * 1000/(1000 - AP342)</f>
        <v>0</v>
      </c>
      <c r="AO342">
        <v>23.51829453291598</v>
      </c>
      <c r="AP342">
        <v>24.22406727272728</v>
      </c>
      <c r="AQ342">
        <v>1.701230377485912E-06</v>
      </c>
      <c r="AR342">
        <v>101.983239414424</v>
      </c>
      <c r="AS342">
        <v>2</v>
      </c>
      <c r="AT342">
        <v>0</v>
      </c>
      <c r="AU342">
        <f>IF(AS342*$H$13&gt;=AW342,1.0,(AW342/(AW342-AS342*$H$13)))</f>
        <v>0</v>
      </c>
      <c r="AV342">
        <f>(AU342-1)*100</f>
        <v>0</v>
      </c>
      <c r="AW342">
        <f>MAX(0,($B$13+$C$13*BV342)/(1+$D$13*BV342)*BO342/(BQ342+273)*$E$13)</f>
        <v>0</v>
      </c>
      <c r="AX342">
        <f>$B$11*BW342+$C$11*BX342+$F$11*CI342*(1-CL342)</f>
        <v>0</v>
      </c>
      <c r="AY342">
        <f>AX342*AZ342</f>
        <v>0</v>
      </c>
      <c r="AZ342">
        <f>($B$11*$D$9+$C$11*$D$9+$F$11*((CV342+CN342)/MAX(CV342+CN342+CW342, 0.1)*$I$9+CW342/MAX(CV342+CN342+CW342, 0.1)*$J$9))/($B$11+$C$11+$F$11)</f>
        <v>0</v>
      </c>
      <c r="BA342">
        <f>($B$11*$K$9+$C$11*$K$9+$F$11*((CV342+CN342)/MAX(CV342+CN342+CW342, 0.1)*$P$9+CW342/MAX(CV342+CN342+CW342, 0.1)*$Q$9))/($B$11+$C$11+$F$11)</f>
        <v>0</v>
      </c>
      <c r="BB342">
        <v>1.91</v>
      </c>
      <c r="BC342">
        <v>0.5</v>
      </c>
      <c r="BD342" t="s">
        <v>355</v>
      </c>
      <c r="BE342">
        <v>2</v>
      </c>
      <c r="BF342" t="b">
        <v>1</v>
      </c>
      <c r="BG342">
        <v>1679514068.214286</v>
      </c>
      <c r="BH342">
        <v>558.78625</v>
      </c>
      <c r="BI342">
        <v>591.6436428571429</v>
      </c>
      <c r="BJ342">
        <v>24.21831428571429</v>
      </c>
      <c r="BK342">
        <v>23.51503571428572</v>
      </c>
      <c r="BL342">
        <v>554.8291428571429</v>
      </c>
      <c r="BM342">
        <v>23.85518571428571</v>
      </c>
      <c r="BN342">
        <v>500.0298571428572</v>
      </c>
      <c r="BO342">
        <v>89.94151428571429</v>
      </c>
      <c r="BP342">
        <v>0.09995964999999998</v>
      </c>
      <c r="BQ342">
        <v>26.6245392857143</v>
      </c>
      <c r="BR342">
        <v>27.50332857142857</v>
      </c>
      <c r="BS342">
        <v>999.9000000000002</v>
      </c>
      <c r="BT342">
        <v>0</v>
      </c>
      <c r="BU342">
        <v>0</v>
      </c>
      <c r="BV342">
        <v>10017.70642857143</v>
      </c>
      <c r="BW342">
        <v>0</v>
      </c>
      <c r="BX342">
        <v>9.350310000000002</v>
      </c>
      <c r="BY342">
        <v>-32.85747142857143</v>
      </c>
      <c r="BZ342">
        <v>572.6550357142858</v>
      </c>
      <c r="CA342">
        <v>605.8912857142857</v>
      </c>
      <c r="CB342">
        <v>0.7032753928571428</v>
      </c>
      <c r="CC342">
        <v>591.6436428571429</v>
      </c>
      <c r="CD342">
        <v>23.51503571428572</v>
      </c>
      <c r="CE342">
        <v>2.178230714285714</v>
      </c>
      <c r="CF342">
        <v>2.1149775</v>
      </c>
      <c r="CG342">
        <v>18.80310357142857</v>
      </c>
      <c r="CH342">
        <v>18.33243214285714</v>
      </c>
      <c r="CI342">
        <v>2000.0925</v>
      </c>
      <c r="CJ342">
        <v>0.9800049285714286</v>
      </c>
      <c r="CK342">
        <v>0.01999530714285715</v>
      </c>
      <c r="CL342">
        <v>0</v>
      </c>
      <c r="CM342">
        <v>2.044364285714286</v>
      </c>
      <c r="CN342">
        <v>0</v>
      </c>
      <c r="CO342">
        <v>3771.196428571428</v>
      </c>
      <c r="CP342">
        <v>17339.05357142857</v>
      </c>
      <c r="CQ342">
        <v>41.35246428571428</v>
      </c>
      <c r="CR342">
        <v>41.9550357142857</v>
      </c>
      <c r="CS342">
        <v>40.66710714285714</v>
      </c>
      <c r="CT342">
        <v>41.01539285714285</v>
      </c>
      <c r="CU342">
        <v>40.49521428571428</v>
      </c>
      <c r="CV342">
        <v>1960.101071428571</v>
      </c>
      <c r="CW342">
        <v>39.99178571428571</v>
      </c>
      <c r="CX342">
        <v>0</v>
      </c>
      <c r="CY342">
        <v>1679514105.9</v>
      </c>
      <c r="CZ342">
        <v>0</v>
      </c>
      <c r="DA342">
        <v>0</v>
      </c>
      <c r="DB342" t="s">
        <v>356</v>
      </c>
      <c r="DC342">
        <v>1679454360.5</v>
      </c>
      <c r="DD342">
        <v>1679454360.5</v>
      </c>
      <c r="DE342">
        <v>0</v>
      </c>
      <c r="DF342">
        <v>-0.152</v>
      </c>
      <c r="DG342">
        <v>-0.046</v>
      </c>
      <c r="DH342">
        <v>3.296</v>
      </c>
      <c r="DI342">
        <v>0.35</v>
      </c>
      <c r="DJ342">
        <v>420</v>
      </c>
      <c r="DK342">
        <v>24</v>
      </c>
      <c r="DL342">
        <v>0.27</v>
      </c>
      <c r="DM342">
        <v>0.09</v>
      </c>
      <c r="DN342">
        <v>-32.7587925</v>
      </c>
      <c r="DO342">
        <v>-2.443336210131337</v>
      </c>
      <c r="DP342">
        <v>0.2397879713283178</v>
      </c>
      <c r="DQ342">
        <v>0</v>
      </c>
      <c r="DR342">
        <v>0.70449195</v>
      </c>
      <c r="DS342">
        <v>-0.02633002626641787</v>
      </c>
      <c r="DT342">
        <v>0.004358106939658548</v>
      </c>
      <c r="DU342">
        <v>1</v>
      </c>
      <c r="DV342">
        <v>1</v>
      </c>
      <c r="DW342">
        <v>2</v>
      </c>
      <c r="DX342" t="s">
        <v>357</v>
      </c>
      <c r="DY342">
        <v>2.98061</v>
      </c>
      <c r="DZ342">
        <v>2.72843</v>
      </c>
      <c r="EA342">
        <v>0.108824</v>
      </c>
      <c r="EB342">
        <v>0.114302</v>
      </c>
      <c r="EC342">
        <v>0.10742</v>
      </c>
      <c r="ED342">
        <v>0.106165</v>
      </c>
      <c r="EE342">
        <v>26784.4</v>
      </c>
      <c r="EF342">
        <v>26257.4</v>
      </c>
      <c r="EG342">
        <v>30581.8</v>
      </c>
      <c r="EH342">
        <v>29889.3</v>
      </c>
      <c r="EI342">
        <v>37650.2</v>
      </c>
      <c r="EJ342">
        <v>35163.6</v>
      </c>
      <c r="EK342">
        <v>46769.1</v>
      </c>
      <c r="EL342">
        <v>44443.8</v>
      </c>
      <c r="EM342">
        <v>1.88332</v>
      </c>
      <c r="EN342">
        <v>1.9009</v>
      </c>
      <c r="EO342">
        <v>0.118911</v>
      </c>
      <c r="EP342">
        <v>0</v>
      </c>
      <c r="EQ342">
        <v>25.5677</v>
      </c>
      <c r="ER342">
        <v>999.9</v>
      </c>
      <c r="ES342">
        <v>49.5</v>
      </c>
      <c r="ET342">
        <v>30.3</v>
      </c>
      <c r="EU342">
        <v>23.8534</v>
      </c>
      <c r="EV342">
        <v>63.3609</v>
      </c>
      <c r="EW342">
        <v>22.2196</v>
      </c>
      <c r="EX342">
        <v>1</v>
      </c>
      <c r="EY342">
        <v>-0.0979294</v>
      </c>
      <c r="EZ342">
        <v>-0.322598</v>
      </c>
      <c r="FA342">
        <v>20.2024</v>
      </c>
      <c r="FB342">
        <v>5.23092</v>
      </c>
      <c r="FC342">
        <v>11.968</v>
      </c>
      <c r="FD342">
        <v>4.97095</v>
      </c>
      <c r="FE342">
        <v>3.28958</v>
      </c>
      <c r="FF342">
        <v>9999</v>
      </c>
      <c r="FG342">
        <v>9999</v>
      </c>
      <c r="FH342">
        <v>9999</v>
      </c>
      <c r="FI342">
        <v>999.9</v>
      </c>
      <c r="FJ342">
        <v>4.97293</v>
      </c>
      <c r="FK342">
        <v>1.87708</v>
      </c>
      <c r="FL342">
        <v>1.87516</v>
      </c>
      <c r="FM342">
        <v>1.87803</v>
      </c>
      <c r="FN342">
        <v>1.87469</v>
      </c>
      <c r="FO342">
        <v>1.87834</v>
      </c>
      <c r="FP342">
        <v>1.8754</v>
      </c>
      <c r="FQ342">
        <v>1.87653</v>
      </c>
      <c r="FR342">
        <v>0</v>
      </c>
      <c r="FS342">
        <v>0</v>
      </c>
      <c r="FT342">
        <v>0</v>
      </c>
      <c r="FU342">
        <v>0</v>
      </c>
      <c r="FV342" t="s">
        <v>358</v>
      </c>
      <c r="FW342" t="s">
        <v>359</v>
      </c>
      <c r="FX342" t="s">
        <v>360</v>
      </c>
      <c r="FY342" t="s">
        <v>360</v>
      </c>
      <c r="FZ342" t="s">
        <v>360</v>
      </c>
      <c r="GA342" t="s">
        <v>360</v>
      </c>
      <c r="GB342">
        <v>0</v>
      </c>
      <c r="GC342">
        <v>100</v>
      </c>
      <c r="GD342">
        <v>100</v>
      </c>
      <c r="GE342">
        <v>4.03</v>
      </c>
      <c r="GF342">
        <v>0.3634</v>
      </c>
      <c r="GG342">
        <v>1.972114183739502</v>
      </c>
      <c r="GH342">
        <v>0.004449671774874308</v>
      </c>
      <c r="GI342">
        <v>-1.829466635312074E-06</v>
      </c>
      <c r="GJ342">
        <v>4.661545964856727E-10</v>
      </c>
      <c r="GK342">
        <v>0.005649818396270764</v>
      </c>
      <c r="GL342">
        <v>0.003047750899037379</v>
      </c>
      <c r="GM342">
        <v>0.0005145890388989142</v>
      </c>
      <c r="GN342">
        <v>-5.930110997495773E-07</v>
      </c>
      <c r="GO342">
        <v>0</v>
      </c>
      <c r="GP342">
        <v>2134</v>
      </c>
      <c r="GQ342">
        <v>1</v>
      </c>
      <c r="GR342">
        <v>23</v>
      </c>
      <c r="GS342">
        <v>995.3</v>
      </c>
      <c r="GT342">
        <v>995.3</v>
      </c>
      <c r="GU342">
        <v>1.55273</v>
      </c>
      <c r="GV342">
        <v>2.54639</v>
      </c>
      <c r="GW342">
        <v>1.39893</v>
      </c>
      <c r="GX342">
        <v>2.35962</v>
      </c>
      <c r="GY342">
        <v>1.44897</v>
      </c>
      <c r="GZ342">
        <v>2.48291</v>
      </c>
      <c r="HA342">
        <v>36.5051</v>
      </c>
      <c r="HB342">
        <v>24.0612</v>
      </c>
      <c r="HC342">
        <v>18</v>
      </c>
      <c r="HD342">
        <v>489.534</v>
      </c>
      <c r="HE342">
        <v>471.921</v>
      </c>
      <c r="HF342">
        <v>24.3496</v>
      </c>
      <c r="HG342">
        <v>25.8349</v>
      </c>
      <c r="HH342">
        <v>29.9997</v>
      </c>
      <c r="HI342">
        <v>25.6853</v>
      </c>
      <c r="HJ342">
        <v>25.7643</v>
      </c>
      <c r="HK342">
        <v>31.1483</v>
      </c>
      <c r="HL342">
        <v>7.08494</v>
      </c>
      <c r="HM342">
        <v>100</v>
      </c>
      <c r="HN342">
        <v>24.505</v>
      </c>
      <c r="HO342">
        <v>641.03</v>
      </c>
      <c r="HP342">
        <v>23.5703</v>
      </c>
      <c r="HQ342">
        <v>101.084</v>
      </c>
      <c r="HR342">
        <v>102.201</v>
      </c>
    </row>
    <row r="343" spans="1:226">
      <c r="A343">
        <v>327</v>
      </c>
      <c r="B343">
        <v>1679514081</v>
      </c>
      <c r="C343">
        <v>8824.900000095367</v>
      </c>
      <c r="D343" t="s">
        <v>1014</v>
      </c>
      <c r="E343" t="s">
        <v>1015</v>
      </c>
      <c r="F343">
        <v>5</v>
      </c>
      <c r="G343" t="s">
        <v>353</v>
      </c>
      <c r="H343" t="s">
        <v>747</v>
      </c>
      <c r="I343">
        <v>1679514073.5</v>
      </c>
      <c r="J343">
        <f>(K343)/1000</f>
        <v>0</v>
      </c>
      <c r="K343">
        <f>IF(BF343, AN343, AH343)</f>
        <v>0</v>
      </c>
      <c r="L343">
        <f>IF(BF343, AI343, AG343)</f>
        <v>0</v>
      </c>
      <c r="M343">
        <f>BH343 - IF(AU343&gt;1, L343*BB343*100.0/(AW343*BV343), 0)</f>
        <v>0</v>
      </c>
      <c r="N343">
        <f>((T343-J343/2)*M343-L343)/(T343+J343/2)</f>
        <v>0</v>
      </c>
      <c r="O343">
        <f>N343*(BO343+BP343)/1000.0</f>
        <v>0</v>
      </c>
      <c r="P343">
        <f>(BH343 - IF(AU343&gt;1, L343*BB343*100.0/(AW343*BV343), 0))*(BO343+BP343)/1000.0</f>
        <v>0</v>
      </c>
      <c r="Q343">
        <f>2.0/((1/S343-1/R343)+SIGN(S343)*SQRT((1/S343-1/R343)*(1/S343-1/R343) + 4*BC343/((BC343+1)*(BC343+1))*(2*1/S343*1/R343-1/R343*1/R343)))</f>
        <v>0</v>
      </c>
      <c r="R343">
        <f>IF(LEFT(BD343,1)&lt;&gt;"0",IF(LEFT(BD343,1)="1",3.0,BE343),$D$5+$E$5*(BV343*BO343/($K$5*1000))+$F$5*(BV343*BO343/($K$5*1000))*MAX(MIN(BB343,$J$5),$I$5)*MAX(MIN(BB343,$J$5),$I$5)+$G$5*MAX(MIN(BB343,$J$5),$I$5)*(BV343*BO343/($K$5*1000))+$H$5*(BV343*BO343/($K$5*1000))*(BV343*BO343/($K$5*1000)))</f>
        <v>0</v>
      </c>
      <c r="S343">
        <f>J343*(1000-(1000*0.61365*exp(17.502*W343/(240.97+W343))/(BO343+BP343)+BJ343)/2)/(1000*0.61365*exp(17.502*W343/(240.97+W343))/(BO343+BP343)-BJ343)</f>
        <v>0</v>
      </c>
      <c r="T343">
        <f>1/((BC343+1)/(Q343/1.6)+1/(R343/1.37)) + BC343/((BC343+1)/(Q343/1.6) + BC343/(R343/1.37))</f>
        <v>0</v>
      </c>
      <c r="U343">
        <f>(AX343*BA343)</f>
        <v>0</v>
      </c>
      <c r="V343">
        <f>(BQ343+(U343+2*0.95*5.67E-8*(((BQ343+$B$7)+273)^4-(BQ343+273)^4)-44100*J343)/(1.84*29.3*R343+8*0.95*5.67E-8*(BQ343+273)^3))</f>
        <v>0</v>
      </c>
      <c r="W343">
        <f>($C$7*BR343+$D$7*BS343+$E$7*V343)</f>
        <v>0</v>
      </c>
      <c r="X343">
        <f>0.61365*exp(17.502*W343/(240.97+W343))</f>
        <v>0</v>
      </c>
      <c r="Y343">
        <f>(Z343/AA343*100)</f>
        <v>0</v>
      </c>
      <c r="Z343">
        <f>BJ343*(BO343+BP343)/1000</f>
        <v>0</v>
      </c>
      <c r="AA343">
        <f>0.61365*exp(17.502*BQ343/(240.97+BQ343))</f>
        <v>0</v>
      </c>
      <c r="AB343">
        <f>(X343-BJ343*(BO343+BP343)/1000)</f>
        <v>0</v>
      </c>
      <c r="AC343">
        <f>(-J343*44100)</f>
        <v>0</v>
      </c>
      <c r="AD343">
        <f>2*29.3*R343*0.92*(BQ343-W343)</f>
        <v>0</v>
      </c>
      <c r="AE343">
        <f>2*0.95*5.67E-8*(((BQ343+$B$7)+273)^4-(W343+273)^4)</f>
        <v>0</v>
      </c>
      <c r="AF343">
        <f>U343+AE343+AC343+AD343</f>
        <v>0</v>
      </c>
      <c r="AG343">
        <f>BN343*AU343*(BI343-BH343*(1000-AU343*BK343)/(1000-AU343*BJ343))/(100*BB343)</f>
        <v>0</v>
      </c>
      <c r="AH343">
        <f>1000*BN343*AU343*(BJ343-BK343)/(100*BB343*(1000-AU343*BJ343))</f>
        <v>0</v>
      </c>
      <c r="AI343">
        <f>(AJ343 - AK343 - BO343*1E3/(8.314*(BQ343+273.15)) * AM343/BN343 * AL343) * BN343/(100*BB343) * (1000 - BK343)/1000</f>
        <v>0</v>
      </c>
      <c r="AJ343">
        <v>639.9082606841578</v>
      </c>
      <c r="AK343">
        <v>614.4463454545452</v>
      </c>
      <c r="AL343">
        <v>3.40004828644777</v>
      </c>
      <c r="AM343">
        <v>63.74903472312772</v>
      </c>
      <c r="AN343">
        <f>(AP343 - AO343 + BO343*1E3/(8.314*(BQ343+273.15)) * AR343/BN343 * AQ343) * BN343/(100*BB343) * 1000/(1000 - AP343)</f>
        <v>0</v>
      </c>
      <c r="AO343">
        <v>23.51898156089658</v>
      </c>
      <c r="AP343">
        <v>24.23972484848484</v>
      </c>
      <c r="AQ343">
        <v>8.723448669372997E-06</v>
      </c>
      <c r="AR343">
        <v>101.983239414424</v>
      </c>
      <c r="AS343">
        <v>2</v>
      </c>
      <c r="AT343">
        <v>0</v>
      </c>
      <c r="AU343">
        <f>IF(AS343*$H$13&gt;=AW343,1.0,(AW343/(AW343-AS343*$H$13)))</f>
        <v>0</v>
      </c>
      <c r="AV343">
        <f>(AU343-1)*100</f>
        <v>0</v>
      </c>
      <c r="AW343">
        <f>MAX(0,($B$13+$C$13*BV343)/(1+$D$13*BV343)*BO343/(BQ343+273)*$E$13)</f>
        <v>0</v>
      </c>
      <c r="AX343">
        <f>$B$11*BW343+$C$11*BX343+$F$11*CI343*(1-CL343)</f>
        <v>0</v>
      </c>
      <c r="AY343">
        <f>AX343*AZ343</f>
        <v>0</v>
      </c>
      <c r="AZ343">
        <f>($B$11*$D$9+$C$11*$D$9+$F$11*((CV343+CN343)/MAX(CV343+CN343+CW343, 0.1)*$I$9+CW343/MAX(CV343+CN343+CW343, 0.1)*$J$9))/($B$11+$C$11+$F$11)</f>
        <v>0</v>
      </c>
      <c r="BA343">
        <f>($B$11*$K$9+$C$11*$K$9+$F$11*((CV343+CN343)/MAX(CV343+CN343+CW343, 0.1)*$P$9+CW343/MAX(CV343+CN343+CW343, 0.1)*$Q$9))/($B$11+$C$11+$F$11)</f>
        <v>0</v>
      </c>
      <c r="BB343">
        <v>1.91</v>
      </c>
      <c r="BC343">
        <v>0.5</v>
      </c>
      <c r="BD343" t="s">
        <v>355</v>
      </c>
      <c r="BE343">
        <v>2</v>
      </c>
      <c r="BF343" t="b">
        <v>1</v>
      </c>
      <c r="BG343">
        <v>1679514073.5</v>
      </c>
      <c r="BH343">
        <v>576.3272222222222</v>
      </c>
      <c r="BI343">
        <v>609.3949259259259</v>
      </c>
      <c r="BJ343">
        <v>24.22456666666666</v>
      </c>
      <c r="BK343">
        <v>23.51915925925926</v>
      </c>
      <c r="BL343">
        <v>572.3205555555554</v>
      </c>
      <c r="BM343">
        <v>23.86127777777778</v>
      </c>
      <c r="BN343">
        <v>500.0368888888889</v>
      </c>
      <c r="BO343">
        <v>89.94164074074075</v>
      </c>
      <c r="BP343">
        <v>0.1000596629629629</v>
      </c>
      <c r="BQ343">
        <v>26.62652222222222</v>
      </c>
      <c r="BR343">
        <v>27.50252222222223</v>
      </c>
      <c r="BS343">
        <v>999.9000000000001</v>
      </c>
      <c r="BT343">
        <v>0</v>
      </c>
      <c r="BU343">
        <v>0</v>
      </c>
      <c r="BV343">
        <v>10005.86555555556</v>
      </c>
      <c r="BW343">
        <v>0</v>
      </c>
      <c r="BX343">
        <v>9.353322962962965</v>
      </c>
      <c r="BY343">
        <v>-33.06772592592593</v>
      </c>
      <c r="BZ343">
        <v>590.6352592592592</v>
      </c>
      <c r="CA343">
        <v>624.0725185185185</v>
      </c>
      <c r="CB343">
        <v>0.7054049999999998</v>
      </c>
      <c r="CC343">
        <v>609.3949259259259</v>
      </c>
      <c r="CD343">
        <v>23.51915925925926</v>
      </c>
      <c r="CE343">
        <v>2.178795555555555</v>
      </c>
      <c r="CF343">
        <v>2.115351481481481</v>
      </c>
      <c r="CG343">
        <v>18.80725185185185</v>
      </c>
      <c r="CH343">
        <v>18.33525185185185</v>
      </c>
      <c r="CI343">
        <v>2000.085555555555</v>
      </c>
      <c r="CJ343">
        <v>0.9800008518518518</v>
      </c>
      <c r="CK343">
        <v>0.01999925185185185</v>
      </c>
      <c r="CL343">
        <v>0</v>
      </c>
      <c r="CM343">
        <v>2.064418518518519</v>
      </c>
      <c r="CN343">
        <v>0</v>
      </c>
      <c r="CO343">
        <v>3782.089999999999</v>
      </c>
      <c r="CP343">
        <v>17338.98148148148</v>
      </c>
      <c r="CQ343">
        <v>41.12488888888889</v>
      </c>
      <c r="CR343">
        <v>41.84466666666666</v>
      </c>
      <c r="CS343">
        <v>40.61081481481482</v>
      </c>
      <c r="CT343">
        <v>40.79377777777778</v>
      </c>
      <c r="CU343">
        <v>40.41874074074074</v>
      </c>
      <c r="CV343">
        <v>1960.085185185185</v>
      </c>
      <c r="CW343">
        <v>40.00037037037037</v>
      </c>
      <c r="CX343">
        <v>0</v>
      </c>
      <c r="CY343">
        <v>1679514111.3</v>
      </c>
      <c r="CZ343">
        <v>0</v>
      </c>
      <c r="DA343">
        <v>0</v>
      </c>
      <c r="DB343" t="s">
        <v>356</v>
      </c>
      <c r="DC343">
        <v>1679454360.5</v>
      </c>
      <c r="DD343">
        <v>1679454360.5</v>
      </c>
      <c r="DE343">
        <v>0</v>
      </c>
      <c r="DF343">
        <v>-0.152</v>
      </c>
      <c r="DG343">
        <v>-0.046</v>
      </c>
      <c r="DH343">
        <v>3.296</v>
      </c>
      <c r="DI343">
        <v>0.35</v>
      </c>
      <c r="DJ343">
        <v>420</v>
      </c>
      <c r="DK343">
        <v>24</v>
      </c>
      <c r="DL343">
        <v>0.27</v>
      </c>
      <c r="DM343">
        <v>0.09</v>
      </c>
      <c r="DN343">
        <v>-32.911685</v>
      </c>
      <c r="DO343">
        <v>-2.319615759849892</v>
      </c>
      <c r="DP343">
        <v>0.2280906086953167</v>
      </c>
      <c r="DQ343">
        <v>0</v>
      </c>
      <c r="DR343">
        <v>0.7050824</v>
      </c>
      <c r="DS343">
        <v>0.01262821013133266</v>
      </c>
      <c r="DT343">
        <v>0.005292241107508235</v>
      </c>
      <c r="DU343">
        <v>1</v>
      </c>
      <c r="DV343">
        <v>1</v>
      </c>
      <c r="DW343">
        <v>2</v>
      </c>
      <c r="DX343" t="s">
        <v>357</v>
      </c>
      <c r="DY343">
        <v>2.98055</v>
      </c>
      <c r="DZ343">
        <v>2.72821</v>
      </c>
      <c r="EA343">
        <v>0.110992</v>
      </c>
      <c r="EB343">
        <v>0.116465</v>
      </c>
      <c r="EC343">
        <v>0.107464</v>
      </c>
      <c r="ED343">
        <v>0.10616</v>
      </c>
      <c r="EE343">
        <v>26719</v>
      </c>
      <c r="EF343">
        <v>26193.6</v>
      </c>
      <c r="EG343">
        <v>30581.6</v>
      </c>
      <c r="EH343">
        <v>29889.7</v>
      </c>
      <c r="EI343">
        <v>37648.2</v>
      </c>
      <c r="EJ343">
        <v>35164.5</v>
      </c>
      <c r="EK343">
        <v>46768.8</v>
      </c>
      <c r="EL343">
        <v>44444.6</v>
      </c>
      <c r="EM343">
        <v>1.88318</v>
      </c>
      <c r="EN343">
        <v>1.9011</v>
      </c>
      <c r="EO343">
        <v>0.118427</v>
      </c>
      <c r="EP343">
        <v>0</v>
      </c>
      <c r="EQ343">
        <v>25.5666</v>
      </c>
      <c r="ER343">
        <v>999.9</v>
      </c>
      <c r="ES343">
        <v>49.5</v>
      </c>
      <c r="ET343">
        <v>30.3</v>
      </c>
      <c r="EU343">
        <v>23.8548</v>
      </c>
      <c r="EV343">
        <v>63.3409</v>
      </c>
      <c r="EW343">
        <v>22.472</v>
      </c>
      <c r="EX343">
        <v>1</v>
      </c>
      <c r="EY343">
        <v>-0.09901169999999999</v>
      </c>
      <c r="EZ343">
        <v>0.0353704</v>
      </c>
      <c r="FA343">
        <v>20.2035</v>
      </c>
      <c r="FB343">
        <v>5.22942</v>
      </c>
      <c r="FC343">
        <v>11.968</v>
      </c>
      <c r="FD343">
        <v>4.9706</v>
      </c>
      <c r="FE343">
        <v>3.2895</v>
      </c>
      <c r="FF343">
        <v>9999</v>
      </c>
      <c r="FG343">
        <v>9999</v>
      </c>
      <c r="FH343">
        <v>9999</v>
      </c>
      <c r="FI343">
        <v>999.9</v>
      </c>
      <c r="FJ343">
        <v>4.97292</v>
      </c>
      <c r="FK343">
        <v>1.87709</v>
      </c>
      <c r="FL343">
        <v>1.87516</v>
      </c>
      <c r="FM343">
        <v>1.87802</v>
      </c>
      <c r="FN343">
        <v>1.87469</v>
      </c>
      <c r="FO343">
        <v>1.87835</v>
      </c>
      <c r="FP343">
        <v>1.8754</v>
      </c>
      <c r="FQ343">
        <v>1.87653</v>
      </c>
      <c r="FR343">
        <v>0</v>
      </c>
      <c r="FS343">
        <v>0</v>
      </c>
      <c r="FT343">
        <v>0</v>
      </c>
      <c r="FU343">
        <v>0</v>
      </c>
      <c r="FV343" t="s">
        <v>358</v>
      </c>
      <c r="FW343" t="s">
        <v>359</v>
      </c>
      <c r="FX343" t="s">
        <v>360</v>
      </c>
      <c r="FY343" t="s">
        <v>360</v>
      </c>
      <c r="FZ343" t="s">
        <v>360</v>
      </c>
      <c r="GA343" t="s">
        <v>360</v>
      </c>
      <c r="GB343">
        <v>0</v>
      </c>
      <c r="GC343">
        <v>100</v>
      </c>
      <c r="GD343">
        <v>100</v>
      </c>
      <c r="GE343">
        <v>4.076</v>
      </c>
      <c r="GF343">
        <v>0.3637</v>
      </c>
      <c r="GG343">
        <v>1.972114183739502</v>
      </c>
      <c r="GH343">
        <v>0.004449671774874308</v>
      </c>
      <c r="GI343">
        <v>-1.829466635312074E-06</v>
      </c>
      <c r="GJ343">
        <v>4.661545964856727E-10</v>
      </c>
      <c r="GK343">
        <v>0.005649818396270764</v>
      </c>
      <c r="GL343">
        <v>0.003047750899037379</v>
      </c>
      <c r="GM343">
        <v>0.0005145890388989142</v>
      </c>
      <c r="GN343">
        <v>-5.930110997495773E-07</v>
      </c>
      <c r="GO343">
        <v>0</v>
      </c>
      <c r="GP343">
        <v>2134</v>
      </c>
      <c r="GQ343">
        <v>1</v>
      </c>
      <c r="GR343">
        <v>23</v>
      </c>
      <c r="GS343">
        <v>995.3</v>
      </c>
      <c r="GT343">
        <v>995.3</v>
      </c>
      <c r="GU343">
        <v>1.58447</v>
      </c>
      <c r="GV343">
        <v>2.55981</v>
      </c>
      <c r="GW343">
        <v>1.39893</v>
      </c>
      <c r="GX343">
        <v>2.35962</v>
      </c>
      <c r="GY343">
        <v>1.44897</v>
      </c>
      <c r="GZ343">
        <v>2.44873</v>
      </c>
      <c r="HA343">
        <v>36.4814</v>
      </c>
      <c r="HB343">
        <v>24.0525</v>
      </c>
      <c r="HC343">
        <v>18</v>
      </c>
      <c r="HD343">
        <v>489.449</v>
      </c>
      <c r="HE343">
        <v>472.042</v>
      </c>
      <c r="HF343">
        <v>24.4982</v>
      </c>
      <c r="HG343">
        <v>25.8338</v>
      </c>
      <c r="HH343">
        <v>29.9996</v>
      </c>
      <c r="HI343">
        <v>25.6847</v>
      </c>
      <c r="HJ343">
        <v>25.7634</v>
      </c>
      <c r="HK343">
        <v>31.7668</v>
      </c>
      <c r="HL343">
        <v>7.08494</v>
      </c>
      <c r="HM343">
        <v>100</v>
      </c>
      <c r="HN343">
        <v>24.4699</v>
      </c>
      <c r="HO343">
        <v>654.386</v>
      </c>
      <c r="HP343">
        <v>23.5703</v>
      </c>
      <c r="HQ343">
        <v>101.083</v>
      </c>
      <c r="HR343">
        <v>102.202</v>
      </c>
    </row>
    <row r="344" spans="1:226">
      <c r="A344">
        <v>328</v>
      </c>
      <c r="B344">
        <v>1679514086</v>
      </c>
      <c r="C344">
        <v>8829.900000095367</v>
      </c>
      <c r="D344" t="s">
        <v>1016</v>
      </c>
      <c r="E344" t="s">
        <v>1017</v>
      </c>
      <c r="F344">
        <v>5</v>
      </c>
      <c r="G344" t="s">
        <v>353</v>
      </c>
      <c r="H344" t="s">
        <v>747</v>
      </c>
      <c r="I344">
        <v>1679514078.214286</v>
      </c>
      <c r="J344">
        <f>(K344)/1000</f>
        <v>0</v>
      </c>
      <c r="K344">
        <f>IF(BF344, AN344, AH344)</f>
        <v>0</v>
      </c>
      <c r="L344">
        <f>IF(BF344, AI344, AG344)</f>
        <v>0</v>
      </c>
      <c r="M344">
        <f>BH344 - IF(AU344&gt;1, L344*BB344*100.0/(AW344*BV344), 0)</f>
        <v>0</v>
      </c>
      <c r="N344">
        <f>((T344-J344/2)*M344-L344)/(T344+J344/2)</f>
        <v>0</v>
      </c>
      <c r="O344">
        <f>N344*(BO344+BP344)/1000.0</f>
        <v>0</v>
      </c>
      <c r="P344">
        <f>(BH344 - IF(AU344&gt;1, L344*BB344*100.0/(AW344*BV344), 0))*(BO344+BP344)/1000.0</f>
        <v>0</v>
      </c>
      <c r="Q344">
        <f>2.0/((1/S344-1/R344)+SIGN(S344)*SQRT((1/S344-1/R344)*(1/S344-1/R344) + 4*BC344/((BC344+1)*(BC344+1))*(2*1/S344*1/R344-1/R344*1/R344)))</f>
        <v>0</v>
      </c>
      <c r="R344">
        <f>IF(LEFT(BD344,1)&lt;&gt;"0",IF(LEFT(BD344,1)="1",3.0,BE344),$D$5+$E$5*(BV344*BO344/($K$5*1000))+$F$5*(BV344*BO344/($K$5*1000))*MAX(MIN(BB344,$J$5),$I$5)*MAX(MIN(BB344,$J$5),$I$5)+$G$5*MAX(MIN(BB344,$J$5),$I$5)*(BV344*BO344/($K$5*1000))+$H$5*(BV344*BO344/($K$5*1000))*(BV344*BO344/($K$5*1000)))</f>
        <v>0</v>
      </c>
      <c r="S344">
        <f>J344*(1000-(1000*0.61365*exp(17.502*W344/(240.97+W344))/(BO344+BP344)+BJ344)/2)/(1000*0.61365*exp(17.502*W344/(240.97+W344))/(BO344+BP344)-BJ344)</f>
        <v>0</v>
      </c>
      <c r="T344">
        <f>1/((BC344+1)/(Q344/1.6)+1/(R344/1.37)) + BC344/((BC344+1)/(Q344/1.6) + BC344/(R344/1.37))</f>
        <v>0</v>
      </c>
      <c r="U344">
        <f>(AX344*BA344)</f>
        <v>0</v>
      </c>
      <c r="V344">
        <f>(BQ344+(U344+2*0.95*5.67E-8*(((BQ344+$B$7)+273)^4-(BQ344+273)^4)-44100*J344)/(1.84*29.3*R344+8*0.95*5.67E-8*(BQ344+273)^3))</f>
        <v>0</v>
      </c>
      <c r="W344">
        <f>($C$7*BR344+$D$7*BS344+$E$7*V344)</f>
        <v>0</v>
      </c>
      <c r="X344">
        <f>0.61365*exp(17.502*W344/(240.97+W344))</f>
        <v>0</v>
      </c>
      <c r="Y344">
        <f>(Z344/AA344*100)</f>
        <v>0</v>
      </c>
      <c r="Z344">
        <f>BJ344*(BO344+BP344)/1000</f>
        <v>0</v>
      </c>
      <c r="AA344">
        <f>0.61365*exp(17.502*BQ344/(240.97+BQ344))</f>
        <v>0</v>
      </c>
      <c r="AB344">
        <f>(X344-BJ344*(BO344+BP344)/1000)</f>
        <v>0</v>
      </c>
      <c r="AC344">
        <f>(-J344*44100)</f>
        <v>0</v>
      </c>
      <c r="AD344">
        <f>2*29.3*R344*0.92*(BQ344-W344)</f>
        <v>0</v>
      </c>
      <c r="AE344">
        <f>2*0.95*5.67E-8*(((BQ344+$B$7)+273)^4-(W344+273)^4)</f>
        <v>0</v>
      </c>
      <c r="AF344">
        <f>U344+AE344+AC344+AD344</f>
        <v>0</v>
      </c>
      <c r="AG344">
        <f>BN344*AU344*(BI344-BH344*(1000-AU344*BK344)/(1000-AU344*BJ344))/(100*BB344)</f>
        <v>0</v>
      </c>
      <c r="AH344">
        <f>1000*BN344*AU344*(BJ344-BK344)/(100*BB344*(1000-AU344*BJ344))</f>
        <v>0</v>
      </c>
      <c r="AI344">
        <f>(AJ344 - AK344 - BO344*1E3/(8.314*(BQ344+273.15)) * AM344/BN344 * AL344) * BN344/(100*BB344) * (1000 - BK344)/1000</f>
        <v>0</v>
      </c>
      <c r="AJ344">
        <v>657.018556982195</v>
      </c>
      <c r="AK344">
        <v>631.430521212121</v>
      </c>
      <c r="AL344">
        <v>3.396119353754651</v>
      </c>
      <c r="AM344">
        <v>63.74903472312772</v>
      </c>
      <c r="AN344">
        <f>(AP344 - AO344 + BO344*1E3/(8.314*(BQ344+273.15)) * AR344/BN344 * AQ344) * BN344/(100*BB344) * 1000/(1000 - AP344)</f>
        <v>0</v>
      </c>
      <c r="AO344">
        <v>23.51488821906362</v>
      </c>
      <c r="AP344">
        <v>24.24168909090909</v>
      </c>
      <c r="AQ344">
        <v>4.706547870216183E-07</v>
      </c>
      <c r="AR344">
        <v>101.983239414424</v>
      </c>
      <c r="AS344">
        <v>2</v>
      </c>
      <c r="AT344">
        <v>0</v>
      </c>
      <c r="AU344">
        <f>IF(AS344*$H$13&gt;=AW344,1.0,(AW344/(AW344-AS344*$H$13)))</f>
        <v>0</v>
      </c>
      <c r="AV344">
        <f>(AU344-1)*100</f>
        <v>0</v>
      </c>
      <c r="AW344">
        <f>MAX(0,($B$13+$C$13*BV344)/(1+$D$13*BV344)*BO344/(BQ344+273)*$E$13)</f>
        <v>0</v>
      </c>
      <c r="AX344">
        <f>$B$11*BW344+$C$11*BX344+$F$11*CI344*(1-CL344)</f>
        <v>0</v>
      </c>
      <c r="AY344">
        <f>AX344*AZ344</f>
        <v>0</v>
      </c>
      <c r="AZ344">
        <f>($B$11*$D$9+$C$11*$D$9+$F$11*((CV344+CN344)/MAX(CV344+CN344+CW344, 0.1)*$I$9+CW344/MAX(CV344+CN344+CW344, 0.1)*$J$9))/($B$11+$C$11+$F$11)</f>
        <v>0</v>
      </c>
      <c r="BA344">
        <f>($B$11*$K$9+$C$11*$K$9+$F$11*((CV344+CN344)/MAX(CV344+CN344+CW344, 0.1)*$P$9+CW344/MAX(CV344+CN344+CW344, 0.1)*$Q$9))/($B$11+$C$11+$F$11)</f>
        <v>0</v>
      </c>
      <c r="BB344">
        <v>1.91</v>
      </c>
      <c r="BC344">
        <v>0.5</v>
      </c>
      <c r="BD344" t="s">
        <v>355</v>
      </c>
      <c r="BE344">
        <v>2</v>
      </c>
      <c r="BF344" t="b">
        <v>1</v>
      </c>
      <c r="BG344">
        <v>1679514078.214286</v>
      </c>
      <c r="BH344">
        <v>591.9711785714284</v>
      </c>
      <c r="BI344">
        <v>625.1925714285715</v>
      </c>
      <c r="BJ344">
        <v>24.23199285714285</v>
      </c>
      <c r="BK344">
        <v>23.51762142857143</v>
      </c>
      <c r="BL344">
        <v>587.9207500000001</v>
      </c>
      <c r="BM344">
        <v>23.86850357142857</v>
      </c>
      <c r="BN344">
        <v>500.0282142857143</v>
      </c>
      <c r="BO344">
        <v>89.94250000000001</v>
      </c>
      <c r="BP344">
        <v>0.1000520607142857</v>
      </c>
      <c r="BQ344">
        <v>26.62998214285714</v>
      </c>
      <c r="BR344">
        <v>27.503425</v>
      </c>
      <c r="BS344">
        <v>999.9000000000002</v>
      </c>
      <c r="BT344">
        <v>0</v>
      </c>
      <c r="BU344">
        <v>0</v>
      </c>
      <c r="BV344">
        <v>10004.49535714285</v>
      </c>
      <c r="BW344">
        <v>0</v>
      </c>
      <c r="BX344">
        <v>9.352573928571429</v>
      </c>
      <c r="BY344">
        <v>-33.22141428571429</v>
      </c>
      <c r="BZ344">
        <v>606.6721785714286</v>
      </c>
      <c r="CA344">
        <v>640.2495714285714</v>
      </c>
      <c r="CB344">
        <v>0.7143686071428571</v>
      </c>
      <c r="CC344">
        <v>625.1925714285715</v>
      </c>
      <c r="CD344">
        <v>23.51762142857143</v>
      </c>
      <c r="CE344">
        <v>2.179484285714286</v>
      </c>
      <c r="CF344">
        <v>2.115233214285714</v>
      </c>
      <c r="CG344">
        <v>18.81230714285714</v>
      </c>
      <c r="CH344">
        <v>18.33435714285714</v>
      </c>
      <c r="CI344">
        <v>2000.0525</v>
      </c>
      <c r="CJ344">
        <v>0.9799980357142856</v>
      </c>
      <c r="CK344">
        <v>0.02000183928571428</v>
      </c>
      <c r="CL344">
        <v>0</v>
      </c>
      <c r="CM344">
        <v>2.053946428571428</v>
      </c>
      <c r="CN344">
        <v>0</v>
      </c>
      <c r="CO344">
        <v>3791.375</v>
      </c>
      <c r="CP344">
        <v>17338.675</v>
      </c>
      <c r="CQ344">
        <v>40.93507142857142</v>
      </c>
      <c r="CR344">
        <v>41.73642857142857</v>
      </c>
      <c r="CS344">
        <v>40.54892857142857</v>
      </c>
      <c r="CT344">
        <v>40.62260714285714</v>
      </c>
      <c r="CU344">
        <v>40.35914285714286</v>
      </c>
      <c r="CV344">
        <v>1960.046785714286</v>
      </c>
      <c r="CW344">
        <v>40.00535714285714</v>
      </c>
      <c r="CX344">
        <v>0</v>
      </c>
      <c r="CY344">
        <v>1679514116.1</v>
      </c>
      <c r="CZ344">
        <v>0</v>
      </c>
      <c r="DA344">
        <v>0</v>
      </c>
      <c r="DB344" t="s">
        <v>356</v>
      </c>
      <c r="DC344">
        <v>1679454360.5</v>
      </c>
      <c r="DD344">
        <v>1679454360.5</v>
      </c>
      <c r="DE344">
        <v>0</v>
      </c>
      <c r="DF344">
        <v>-0.152</v>
      </c>
      <c r="DG344">
        <v>-0.046</v>
      </c>
      <c r="DH344">
        <v>3.296</v>
      </c>
      <c r="DI344">
        <v>0.35</v>
      </c>
      <c r="DJ344">
        <v>420</v>
      </c>
      <c r="DK344">
        <v>24</v>
      </c>
      <c r="DL344">
        <v>0.27</v>
      </c>
      <c r="DM344">
        <v>0.09</v>
      </c>
      <c r="DN344">
        <v>-33.11487317073171</v>
      </c>
      <c r="DO344">
        <v>-2.022982578397234</v>
      </c>
      <c r="DP344">
        <v>0.2036321528404448</v>
      </c>
      <c r="DQ344">
        <v>0</v>
      </c>
      <c r="DR344">
        <v>0.709550731707317</v>
      </c>
      <c r="DS344">
        <v>0.1004186341463427</v>
      </c>
      <c r="DT344">
        <v>0.01051302012958656</v>
      </c>
      <c r="DU344">
        <v>0</v>
      </c>
      <c r="DV344">
        <v>0</v>
      </c>
      <c r="DW344">
        <v>2</v>
      </c>
      <c r="DX344" t="s">
        <v>397</v>
      </c>
      <c r="DY344">
        <v>2.98065</v>
      </c>
      <c r="DZ344">
        <v>2.72859</v>
      </c>
      <c r="EA344">
        <v>0.11313</v>
      </c>
      <c r="EB344">
        <v>0.118577</v>
      </c>
      <c r="EC344">
        <v>0.107471</v>
      </c>
      <c r="ED344">
        <v>0.106149</v>
      </c>
      <c r="EE344">
        <v>26655.1</v>
      </c>
      <c r="EF344">
        <v>26131.1</v>
      </c>
      <c r="EG344">
        <v>30581.9</v>
      </c>
      <c r="EH344">
        <v>29889.8</v>
      </c>
      <c r="EI344">
        <v>37648.4</v>
      </c>
      <c r="EJ344">
        <v>35165</v>
      </c>
      <c r="EK344">
        <v>46769.2</v>
      </c>
      <c r="EL344">
        <v>44444.5</v>
      </c>
      <c r="EM344">
        <v>1.88337</v>
      </c>
      <c r="EN344">
        <v>1.90088</v>
      </c>
      <c r="EO344">
        <v>0.118613</v>
      </c>
      <c r="EP344">
        <v>0</v>
      </c>
      <c r="EQ344">
        <v>25.5649</v>
      </c>
      <c r="ER344">
        <v>999.9</v>
      </c>
      <c r="ES344">
        <v>49.5</v>
      </c>
      <c r="ET344">
        <v>30.3</v>
      </c>
      <c r="EU344">
        <v>23.8536</v>
      </c>
      <c r="EV344">
        <v>63.2309</v>
      </c>
      <c r="EW344">
        <v>22.2396</v>
      </c>
      <c r="EX344">
        <v>1</v>
      </c>
      <c r="EY344">
        <v>-0.0989558</v>
      </c>
      <c r="EZ344">
        <v>0.16543</v>
      </c>
      <c r="FA344">
        <v>20.2037</v>
      </c>
      <c r="FB344">
        <v>5.23017</v>
      </c>
      <c r="FC344">
        <v>11.968</v>
      </c>
      <c r="FD344">
        <v>4.97095</v>
      </c>
      <c r="FE344">
        <v>3.2895</v>
      </c>
      <c r="FF344">
        <v>9999</v>
      </c>
      <c r="FG344">
        <v>9999</v>
      </c>
      <c r="FH344">
        <v>9999</v>
      </c>
      <c r="FI344">
        <v>999.9</v>
      </c>
      <c r="FJ344">
        <v>4.97293</v>
      </c>
      <c r="FK344">
        <v>1.87712</v>
      </c>
      <c r="FL344">
        <v>1.87517</v>
      </c>
      <c r="FM344">
        <v>1.87803</v>
      </c>
      <c r="FN344">
        <v>1.87469</v>
      </c>
      <c r="FO344">
        <v>1.87836</v>
      </c>
      <c r="FP344">
        <v>1.87542</v>
      </c>
      <c r="FQ344">
        <v>1.87655</v>
      </c>
      <c r="FR344">
        <v>0</v>
      </c>
      <c r="FS344">
        <v>0</v>
      </c>
      <c r="FT344">
        <v>0</v>
      </c>
      <c r="FU344">
        <v>0</v>
      </c>
      <c r="FV344" t="s">
        <v>358</v>
      </c>
      <c r="FW344" t="s">
        <v>359</v>
      </c>
      <c r="FX344" t="s">
        <v>360</v>
      </c>
      <c r="FY344" t="s">
        <v>360</v>
      </c>
      <c r="FZ344" t="s">
        <v>360</v>
      </c>
      <c r="GA344" t="s">
        <v>360</v>
      </c>
      <c r="GB344">
        <v>0</v>
      </c>
      <c r="GC344">
        <v>100</v>
      </c>
      <c r="GD344">
        <v>100</v>
      </c>
      <c r="GE344">
        <v>4.122</v>
      </c>
      <c r="GF344">
        <v>0.3637</v>
      </c>
      <c r="GG344">
        <v>1.972114183739502</v>
      </c>
      <c r="GH344">
        <v>0.004449671774874308</v>
      </c>
      <c r="GI344">
        <v>-1.829466635312074E-06</v>
      </c>
      <c r="GJ344">
        <v>4.661545964856727E-10</v>
      </c>
      <c r="GK344">
        <v>0.005649818396270764</v>
      </c>
      <c r="GL344">
        <v>0.003047750899037379</v>
      </c>
      <c r="GM344">
        <v>0.0005145890388989142</v>
      </c>
      <c r="GN344">
        <v>-5.930110997495773E-07</v>
      </c>
      <c r="GO344">
        <v>0</v>
      </c>
      <c r="GP344">
        <v>2134</v>
      </c>
      <c r="GQ344">
        <v>1</v>
      </c>
      <c r="GR344">
        <v>23</v>
      </c>
      <c r="GS344">
        <v>995.4</v>
      </c>
      <c r="GT344">
        <v>995.4</v>
      </c>
      <c r="GU344">
        <v>1.61865</v>
      </c>
      <c r="GV344">
        <v>2.55005</v>
      </c>
      <c r="GW344">
        <v>1.39893</v>
      </c>
      <c r="GX344">
        <v>2.35962</v>
      </c>
      <c r="GY344">
        <v>1.44897</v>
      </c>
      <c r="GZ344">
        <v>2.50732</v>
      </c>
      <c r="HA344">
        <v>36.4814</v>
      </c>
      <c r="HB344">
        <v>24.0612</v>
      </c>
      <c r="HC344">
        <v>18</v>
      </c>
      <c r="HD344">
        <v>489.546</v>
      </c>
      <c r="HE344">
        <v>471.886</v>
      </c>
      <c r="HF344">
        <v>24.491</v>
      </c>
      <c r="HG344">
        <v>25.8327</v>
      </c>
      <c r="HH344">
        <v>29.9998</v>
      </c>
      <c r="HI344">
        <v>25.683</v>
      </c>
      <c r="HJ344">
        <v>25.7621</v>
      </c>
      <c r="HK344">
        <v>32.4646</v>
      </c>
      <c r="HL344">
        <v>7.08494</v>
      </c>
      <c r="HM344">
        <v>100</v>
      </c>
      <c r="HN344">
        <v>24.4679</v>
      </c>
      <c r="HO344">
        <v>674.421</v>
      </c>
      <c r="HP344">
        <v>23.5703</v>
      </c>
      <c r="HQ344">
        <v>101.084</v>
      </c>
      <c r="HR344">
        <v>102.202</v>
      </c>
    </row>
    <row r="345" spans="1:226">
      <c r="A345">
        <v>329</v>
      </c>
      <c r="B345">
        <v>1679514091</v>
      </c>
      <c r="C345">
        <v>8834.900000095367</v>
      </c>
      <c r="D345" t="s">
        <v>1018</v>
      </c>
      <c r="E345" t="s">
        <v>1019</v>
      </c>
      <c r="F345">
        <v>5</v>
      </c>
      <c r="G345" t="s">
        <v>353</v>
      </c>
      <c r="H345" t="s">
        <v>747</v>
      </c>
      <c r="I345">
        <v>1679514083.5</v>
      </c>
      <c r="J345">
        <f>(K345)/1000</f>
        <v>0</v>
      </c>
      <c r="K345">
        <f>IF(BF345, AN345, AH345)</f>
        <v>0</v>
      </c>
      <c r="L345">
        <f>IF(BF345, AI345, AG345)</f>
        <v>0</v>
      </c>
      <c r="M345">
        <f>BH345 - IF(AU345&gt;1, L345*BB345*100.0/(AW345*BV345), 0)</f>
        <v>0</v>
      </c>
      <c r="N345">
        <f>((T345-J345/2)*M345-L345)/(T345+J345/2)</f>
        <v>0</v>
      </c>
      <c r="O345">
        <f>N345*(BO345+BP345)/1000.0</f>
        <v>0</v>
      </c>
      <c r="P345">
        <f>(BH345 - IF(AU345&gt;1, L345*BB345*100.0/(AW345*BV345), 0))*(BO345+BP345)/1000.0</f>
        <v>0</v>
      </c>
      <c r="Q345">
        <f>2.0/((1/S345-1/R345)+SIGN(S345)*SQRT((1/S345-1/R345)*(1/S345-1/R345) + 4*BC345/((BC345+1)*(BC345+1))*(2*1/S345*1/R345-1/R345*1/R345)))</f>
        <v>0</v>
      </c>
      <c r="R345">
        <f>IF(LEFT(BD345,1)&lt;&gt;"0",IF(LEFT(BD345,1)="1",3.0,BE345),$D$5+$E$5*(BV345*BO345/($K$5*1000))+$F$5*(BV345*BO345/($K$5*1000))*MAX(MIN(BB345,$J$5),$I$5)*MAX(MIN(BB345,$J$5),$I$5)+$G$5*MAX(MIN(BB345,$J$5),$I$5)*(BV345*BO345/($K$5*1000))+$H$5*(BV345*BO345/($K$5*1000))*(BV345*BO345/($K$5*1000)))</f>
        <v>0</v>
      </c>
      <c r="S345">
        <f>J345*(1000-(1000*0.61365*exp(17.502*W345/(240.97+W345))/(BO345+BP345)+BJ345)/2)/(1000*0.61365*exp(17.502*W345/(240.97+W345))/(BO345+BP345)-BJ345)</f>
        <v>0</v>
      </c>
      <c r="T345">
        <f>1/((BC345+1)/(Q345/1.6)+1/(R345/1.37)) + BC345/((BC345+1)/(Q345/1.6) + BC345/(R345/1.37))</f>
        <v>0</v>
      </c>
      <c r="U345">
        <f>(AX345*BA345)</f>
        <v>0</v>
      </c>
      <c r="V345">
        <f>(BQ345+(U345+2*0.95*5.67E-8*(((BQ345+$B$7)+273)^4-(BQ345+273)^4)-44100*J345)/(1.84*29.3*R345+8*0.95*5.67E-8*(BQ345+273)^3))</f>
        <v>0</v>
      </c>
      <c r="W345">
        <f>($C$7*BR345+$D$7*BS345+$E$7*V345)</f>
        <v>0</v>
      </c>
      <c r="X345">
        <f>0.61365*exp(17.502*W345/(240.97+W345))</f>
        <v>0</v>
      </c>
      <c r="Y345">
        <f>(Z345/AA345*100)</f>
        <v>0</v>
      </c>
      <c r="Z345">
        <f>BJ345*(BO345+BP345)/1000</f>
        <v>0</v>
      </c>
      <c r="AA345">
        <f>0.61365*exp(17.502*BQ345/(240.97+BQ345))</f>
        <v>0</v>
      </c>
      <c r="AB345">
        <f>(X345-BJ345*(BO345+BP345)/1000)</f>
        <v>0</v>
      </c>
      <c r="AC345">
        <f>(-J345*44100)</f>
        <v>0</v>
      </c>
      <c r="AD345">
        <f>2*29.3*R345*0.92*(BQ345-W345)</f>
        <v>0</v>
      </c>
      <c r="AE345">
        <f>2*0.95*5.67E-8*(((BQ345+$B$7)+273)^4-(W345+273)^4)</f>
        <v>0</v>
      </c>
      <c r="AF345">
        <f>U345+AE345+AC345+AD345</f>
        <v>0</v>
      </c>
      <c r="AG345">
        <f>BN345*AU345*(BI345-BH345*(1000-AU345*BK345)/(1000-AU345*BJ345))/(100*BB345)</f>
        <v>0</v>
      </c>
      <c r="AH345">
        <f>1000*BN345*AU345*(BJ345-BK345)/(100*BB345*(1000-AU345*BJ345))</f>
        <v>0</v>
      </c>
      <c r="AI345">
        <f>(AJ345 - AK345 - BO345*1E3/(8.314*(BQ345+273.15)) * AM345/BN345 * AL345) * BN345/(100*BB345) * (1000 - BK345)/1000</f>
        <v>0</v>
      </c>
      <c r="AJ345">
        <v>674.2293703237351</v>
      </c>
      <c r="AK345">
        <v>648.3938484848485</v>
      </c>
      <c r="AL345">
        <v>3.386391847743538</v>
      </c>
      <c r="AM345">
        <v>63.74903472312772</v>
      </c>
      <c r="AN345">
        <f>(AP345 - AO345 + BO345*1E3/(8.314*(BQ345+273.15)) * AR345/BN345 * AQ345) * BN345/(100*BB345) * 1000/(1000 - AP345)</f>
        <v>0</v>
      </c>
      <c r="AO345">
        <v>23.51395552884186</v>
      </c>
      <c r="AP345">
        <v>24.24243454545454</v>
      </c>
      <c r="AQ345">
        <v>4.494719681893795E-07</v>
      </c>
      <c r="AR345">
        <v>101.983239414424</v>
      </c>
      <c r="AS345">
        <v>2</v>
      </c>
      <c r="AT345">
        <v>0</v>
      </c>
      <c r="AU345">
        <f>IF(AS345*$H$13&gt;=AW345,1.0,(AW345/(AW345-AS345*$H$13)))</f>
        <v>0</v>
      </c>
      <c r="AV345">
        <f>(AU345-1)*100</f>
        <v>0</v>
      </c>
      <c r="AW345">
        <f>MAX(0,($B$13+$C$13*BV345)/(1+$D$13*BV345)*BO345/(BQ345+273)*$E$13)</f>
        <v>0</v>
      </c>
      <c r="AX345">
        <f>$B$11*BW345+$C$11*BX345+$F$11*CI345*(1-CL345)</f>
        <v>0</v>
      </c>
      <c r="AY345">
        <f>AX345*AZ345</f>
        <v>0</v>
      </c>
      <c r="AZ345">
        <f>($B$11*$D$9+$C$11*$D$9+$F$11*((CV345+CN345)/MAX(CV345+CN345+CW345, 0.1)*$I$9+CW345/MAX(CV345+CN345+CW345, 0.1)*$J$9))/($B$11+$C$11+$F$11)</f>
        <v>0</v>
      </c>
      <c r="BA345">
        <f>($B$11*$K$9+$C$11*$K$9+$F$11*((CV345+CN345)/MAX(CV345+CN345+CW345, 0.1)*$P$9+CW345/MAX(CV345+CN345+CW345, 0.1)*$Q$9))/($B$11+$C$11+$F$11)</f>
        <v>0</v>
      </c>
      <c r="BB345">
        <v>1.91</v>
      </c>
      <c r="BC345">
        <v>0.5</v>
      </c>
      <c r="BD345" t="s">
        <v>355</v>
      </c>
      <c r="BE345">
        <v>2</v>
      </c>
      <c r="BF345" t="b">
        <v>1</v>
      </c>
      <c r="BG345">
        <v>1679514083.5</v>
      </c>
      <c r="BH345">
        <v>609.4999259259259</v>
      </c>
      <c r="BI345">
        <v>642.9276296296296</v>
      </c>
      <c r="BJ345">
        <v>24.23891111111111</v>
      </c>
      <c r="BK345">
        <v>23.51582592592593</v>
      </c>
      <c r="BL345">
        <v>605.4011481481482</v>
      </c>
      <c r="BM345">
        <v>23.87523333333333</v>
      </c>
      <c r="BN345">
        <v>500.0384074074074</v>
      </c>
      <c r="BO345">
        <v>89.94299259259259</v>
      </c>
      <c r="BP345">
        <v>0.1000827851851852</v>
      </c>
      <c r="BQ345">
        <v>26.63447777777778</v>
      </c>
      <c r="BR345">
        <v>27.50451851851852</v>
      </c>
      <c r="BS345">
        <v>999.9000000000001</v>
      </c>
      <c r="BT345">
        <v>0</v>
      </c>
      <c r="BU345">
        <v>0</v>
      </c>
      <c r="BV345">
        <v>10003.40777777778</v>
      </c>
      <c r="BW345">
        <v>0</v>
      </c>
      <c r="BX345">
        <v>9.343921111111111</v>
      </c>
      <c r="BY345">
        <v>-33.42774814814815</v>
      </c>
      <c r="BZ345">
        <v>624.6405185185185</v>
      </c>
      <c r="CA345">
        <v>658.4106296296296</v>
      </c>
      <c r="CB345">
        <v>0.7230795185185186</v>
      </c>
      <c r="CC345">
        <v>642.9276296296296</v>
      </c>
      <c r="CD345">
        <v>23.51582592592593</v>
      </c>
      <c r="CE345">
        <v>2.180119259259259</v>
      </c>
      <c r="CF345">
        <v>2.115084444444444</v>
      </c>
      <c r="CG345">
        <v>18.81696666666667</v>
      </c>
      <c r="CH345">
        <v>18.33323333333334</v>
      </c>
      <c r="CI345">
        <v>2000.024074074074</v>
      </c>
      <c r="CJ345">
        <v>0.9799956296296296</v>
      </c>
      <c r="CK345">
        <v>0.02000395925925926</v>
      </c>
      <c r="CL345">
        <v>0</v>
      </c>
      <c r="CM345">
        <v>2.057411111111111</v>
      </c>
      <c r="CN345">
        <v>0</v>
      </c>
      <c r="CO345">
        <v>3801.415555555555</v>
      </c>
      <c r="CP345">
        <v>17338.41111111111</v>
      </c>
      <c r="CQ345">
        <v>40.76596296296297</v>
      </c>
      <c r="CR345">
        <v>41.62485185185186</v>
      </c>
      <c r="CS345">
        <v>40.50222222222222</v>
      </c>
      <c r="CT345">
        <v>40.4234074074074</v>
      </c>
      <c r="CU345">
        <v>40.27755555555555</v>
      </c>
      <c r="CV345">
        <v>1960.014074074074</v>
      </c>
      <c r="CW345">
        <v>40.00962962962963</v>
      </c>
      <c r="CX345">
        <v>0</v>
      </c>
      <c r="CY345">
        <v>1679514120.9</v>
      </c>
      <c r="CZ345">
        <v>0</v>
      </c>
      <c r="DA345">
        <v>0</v>
      </c>
      <c r="DB345" t="s">
        <v>356</v>
      </c>
      <c r="DC345">
        <v>1679454360.5</v>
      </c>
      <c r="DD345">
        <v>1679454360.5</v>
      </c>
      <c r="DE345">
        <v>0</v>
      </c>
      <c r="DF345">
        <v>-0.152</v>
      </c>
      <c r="DG345">
        <v>-0.046</v>
      </c>
      <c r="DH345">
        <v>3.296</v>
      </c>
      <c r="DI345">
        <v>0.35</v>
      </c>
      <c r="DJ345">
        <v>420</v>
      </c>
      <c r="DK345">
        <v>24</v>
      </c>
      <c r="DL345">
        <v>0.27</v>
      </c>
      <c r="DM345">
        <v>0.09</v>
      </c>
      <c r="DN345">
        <v>-33.322175</v>
      </c>
      <c r="DO345">
        <v>-2.275341838649032</v>
      </c>
      <c r="DP345">
        <v>0.2237640048689686</v>
      </c>
      <c r="DQ345">
        <v>0</v>
      </c>
      <c r="DR345">
        <v>0.718006075</v>
      </c>
      <c r="DS345">
        <v>0.1038224127579721</v>
      </c>
      <c r="DT345">
        <v>0.01039664136244849</v>
      </c>
      <c r="DU345">
        <v>0</v>
      </c>
      <c r="DV345">
        <v>0</v>
      </c>
      <c r="DW345">
        <v>2</v>
      </c>
      <c r="DX345" t="s">
        <v>397</v>
      </c>
      <c r="DY345">
        <v>2.98056</v>
      </c>
      <c r="DZ345">
        <v>2.72845</v>
      </c>
      <c r="EA345">
        <v>0.115234</v>
      </c>
      <c r="EB345">
        <v>0.12068</v>
      </c>
      <c r="EC345">
        <v>0.10747</v>
      </c>
      <c r="ED345">
        <v>0.106146</v>
      </c>
      <c r="EE345">
        <v>26591.6</v>
      </c>
      <c r="EF345">
        <v>26068.8</v>
      </c>
      <c r="EG345">
        <v>30581.7</v>
      </c>
      <c r="EH345">
        <v>29889.9</v>
      </c>
      <c r="EI345">
        <v>37648.3</v>
      </c>
      <c r="EJ345">
        <v>35165.4</v>
      </c>
      <c r="EK345">
        <v>46768.8</v>
      </c>
      <c r="EL345">
        <v>44444.6</v>
      </c>
      <c r="EM345">
        <v>1.8833</v>
      </c>
      <c r="EN345">
        <v>1.90103</v>
      </c>
      <c r="EO345">
        <v>0.119284</v>
      </c>
      <c r="EP345">
        <v>0</v>
      </c>
      <c r="EQ345">
        <v>25.5627</v>
      </c>
      <c r="ER345">
        <v>999.9</v>
      </c>
      <c r="ES345">
        <v>49.5</v>
      </c>
      <c r="ET345">
        <v>30.3</v>
      </c>
      <c r="EU345">
        <v>23.8524</v>
      </c>
      <c r="EV345">
        <v>62.9709</v>
      </c>
      <c r="EW345">
        <v>22.4439</v>
      </c>
      <c r="EX345">
        <v>1</v>
      </c>
      <c r="EY345">
        <v>-0.0991667</v>
      </c>
      <c r="EZ345">
        <v>0.236307</v>
      </c>
      <c r="FA345">
        <v>20.2039</v>
      </c>
      <c r="FB345">
        <v>5.23032</v>
      </c>
      <c r="FC345">
        <v>11.968</v>
      </c>
      <c r="FD345">
        <v>4.97075</v>
      </c>
      <c r="FE345">
        <v>3.2895</v>
      </c>
      <c r="FF345">
        <v>9999</v>
      </c>
      <c r="FG345">
        <v>9999</v>
      </c>
      <c r="FH345">
        <v>9999</v>
      </c>
      <c r="FI345">
        <v>999.9</v>
      </c>
      <c r="FJ345">
        <v>4.97292</v>
      </c>
      <c r="FK345">
        <v>1.8771</v>
      </c>
      <c r="FL345">
        <v>1.87516</v>
      </c>
      <c r="FM345">
        <v>1.87804</v>
      </c>
      <c r="FN345">
        <v>1.87469</v>
      </c>
      <c r="FO345">
        <v>1.87836</v>
      </c>
      <c r="FP345">
        <v>1.8754</v>
      </c>
      <c r="FQ345">
        <v>1.87653</v>
      </c>
      <c r="FR345">
        <v>0</v>
      </c>
      <c r="FS345">
        <v>0</v>
      </c>
      <c r="FT345">
        <v>0</v>
      </c>
      <c r="FU345">
        <v>0</v>
      </c>
      <c r="FV345" t="s">
        <v>358</v>
      </c>
      <c r="FW345" t="s">
        <v>359</v>
      </c>
      <c r="FX345" t="s">
        <v>360</v>
      </c>
      <c r="FY345" t="s">
        <v>360</v>
      </c>
      <c r="FZ345" t="s">
        <v>360</v>
      </c>
      <c r="GA345" t="s">
        <v>360</v>
      </c>
      <c r="GB345">
        <v>0</v>
      </c>
      <c r="GC345">
        <v>100</v>
      </c>
      <c r="GD345">
        <v>100</v>
      </c>
      <c r="GE345">
        <v>4.166</v>
      </c>
      <c r="GF345">
        <v>0.3637</v>
      </c>
      <c r="GG345">
        <v>1.972114183739502</v>
      </c>
      <c r="GH345">
        <v>0.004449671774874308</v>
      </c>
      <c r="GI345">
        <v>-1.829466635312074E-06</v>
      </c>
      <c r="GJ345">
        <v>4.661545964856727E-10</v>
      </c>
      <c r="GK345">
        <v>0.005649818396270764</v>
      </c>
      <c r="GL345">
        <v>0.003047750899037379</v>
      </c>
      <c r="GM345">
        <v>0.0005145890388989142</v>
      </c>
      <c r="GN345">
        <v>-5.930110997495773E-07</v>
      </c>
      <c r="GO345">
        <v>0</v>
      </c>
      <c r="GP345">
        <v>2134</v>
      </c>
      <c r="GQ345">
        <v>1</v>
      </c>
      <c r="GR345">
        <v>23</v>
      </c>
      <c r="GS345">
        <v>995.5</v>
      </c>
      <c r="GT345">
        <v>995.5</v>
      </c>
      <c r="GU345">
        <v>1.64917</v>
      </c>
      <c r="GV345">
        <v>2.55981</v>
      </c>
      <c r="GW345">
        <v>1.39893</v>
      </c>
      <c r="GX345">
        <v>2.3584</v>
      </c>
      <c r="GY345">
        <v>1.44897</v>
      </c>
      <c r="GZ345">
        <v>2.43042</v>
      </c>
      <c r="HA345">
        <v>36.4814</v>
      </c>
      <c r="HB345">
        <v>24.0525</v>
      </c>
      <c r="HC345">
        <v>18</v>
      </c>
      <c r="HD345">
        <v>489.498</v>
      </c>
      <c r="HE345">
        <v>471.966</v>
      </c>
      <c r="HF345">
        <v>24.4825</v>
      </c>
      <c r="HG345">
        <v>25.8317</v>
      </c>
      <c r="HH345">
        <v>30</v>
      </c>
      <c r="HI345">
        <v>25.682</v>
      </c>
      <c r="HJ345">
        <v>25.7601</v>
      </c>
      <c r="HK345">
        <v>33.0772</v>
      </c>
      <c r="HL345">
        <v>7.08494</v>
      </c>
      <c r="HM345">
        <v>100</v>
      </c>
      <c r="HN345">
        <v>24.4643</v>
      </c>
      <c r="HO345">
        <v>687.777</v>
      </c>
      <c r="HP345">
        <v>23.5703</v>
      </c>
      <c r="HQ345">
        <v>101.083</v>
      </c>
      <c r="HR345">
        <v>102.202</v>
      </c>
    </row>
    <row r="346" spans="1:226">
      <c r="A346">
        <v>330</v>
      </c>
      <c r="B346">
        <v>1679514096</v>
      </c>
      <c r="C346">
        <v>8839.900000095367</v>
      </c>
      <c r="D346" t="s">
        <v>1020</v>
      </c>
      <c r="E346" t="s">
        <v>1021</v>
      </c>
      <c r="F346">
        <v>5</v>
      </c>
      <c r="G346" t="s">
        <v>353</v>
      </c>
      <c r="H346" t="s">
        <v>747</v>
      </c>
      <c r="I346">
        <v>1679514088.214286</v>
      </c>
      <c r="J346">
        <f>(K346)/1000</f>
        <v>0</v>
      </c>
      <c r="K346">
        <f>IF(BF346, AN346, AH346)</f>
        <v>0</v>
      </c>
      <c r="L346">
        <f>IF(BF346, AI346, AG346)</f>
        <v>0</v>
      </c>
      <c r="M346">
        <f>BH346 - IF(AU346&gt;1, L346*BB346*100.0/(AW346*BV346), 0)</f>
        <v>0</v>
      </c>
      <c r="N346">
        <f>((T346-J346/2)*M346-L346)/(T346+J346/2)</f>
        <v>0</v>
      </c>
      <c r="O346">
        <f>N346*(BO346+BP346)/1000.0</f>
        <v>0</v>
      </c>
      <c r="P346">
        <f>(BH346 - IF(AU346&gt;1, L346*BB346*100.0/(AW346*BV346), 0))*(BO346+BP346)/1000.0</f>
        <v>0</v>
      </c>
      <c r="Q346">
        <f>2.0/((1/S346-1/R346)+SIGN(S346)*SQRT((1/S346-1/R346)*(1/S346-1/R346) + 4*BC346/((BC346+1)*(BC346+1))*(2*1/S346*1/R346-1/R346*1/R346)))</f>
        <v>0</v>
      </c>
      <c r="R346">
        <f>IF(LEFT(BD346,1)&lt;&gt;"0",IF(LEFT(BD346,1)="1",3.0,BE346),$D$5+$E$5*(BV346*BO346/($K$5*1000))+$F$5*(BV346*BO346/($K$5*1000))*MAX(MIN(BB346,$J$5),$I$5)*MAX(MIN(BB346,$J$5),$I$5)+$G$5*MAX(MIN(BB346,$J$5),$I$5)*(BV346*BO346/($K$5*1000))+$H$5*(BV346*BO346/($K$5*1000))*(BV346*BO346/($K$5*1000)))</f>
        <v>0</v>
      </c>
      <c r="S346">
        <f>J346*(1000-(1000*0.61365*exp(17.502*W346/(240.97+W346))/(BO346+BP346)+BJ346)/2)/(1000*0.61365*exp(17.502*W346/(240.97+W346))/(BO346+BP346)-BJ346)</f>
        <v>0</v>
      </c>
      <c r="T346">
        <f>1/((BC346+1)/(Q346/1.6)+1/(R346/1.37)) + BC346/((BC346+1)/(Q346/1.6) + BC346/(R346/1.37))</f>
        <v>0</v>
      </c>
      <c r="U346">
        <f>(AX346*BA346)</f>
        <v>0</v>
      </c>
      <c r="V346">
        <f>(BQ346+(U346+2*0.95*5.67E-8*(((BQ346+$B$7)+273)^4-(BQ346+273)^4)-44100*J346)/(1.84*29.3*R346+8*0.95*5.67E-8*(BQ346+273)^3))</f>
        <v>0</v>
      </c>
      <c r="W346">
        <f>($C$7*BR346+$D$7*BS346+$E$7*V346)</f>
        <v>0</v>
      </c>
      <c r="X346">
        <f>0.61365*exp(17.502*W346/(240.97+W346))</f>
        <v>0</v>
      </c>
      <c r="Y346">
        <f>(Z346/AA346*100)</f>
        <v>0</v>
      </c>
      <c r="Z346">
        <f>BJ346*(BO346+BP346)/1000</f>
        <v>0</v>
      </c>
      <c r="AA346">
        <f>0.61365*exp(17.502*BQ346/(240.97+BQ346))</f>
        <v>0</v>
      </c>
      <c r="AB346">
        <f>(X346-BJ346*(BO346+BP346)/1000)</f>
        <v>0</v>
      </c>
      <c r="AC346">
        <f>(-J346*44100)</f>
        <v>0</v>
      </c>
      <c r="AD346">
        <f>2*29.3*R346*0.92*(BQ346-W346)</f>
        <v>0</v>
      </c>
      <c r="AE346">
        <f>2*0.95*5.67E-8*(((BQ346+$B$7)+273)^4-(W346+273)^4)</f>
        <v>0</v>
      </c>
      <c r="AF346">
        <f>U346+AE346+AC346+AD346</f>
        <v>0</v>
      </c>
      <c r="AG346">
        <f>BN346*AU346*(BI346-BH346*(1000-AU346*BK346)/(1000-AU346*BJ346))/(100*BB346)</f>
        <v>0</v>
      </c>
      <c r="AH346">
        <f>1000*BN346*AU346*(BJ346-BK346)/(100*BB346*(1000-AU346*BJ346))</f>
        <v>0</v>
      </c>
      <c r="AI346">
        <f>(AJ346 - AK346 - BO346*1E3/(8.314*(BQ346+273.15)) * AM346/BN346 * AL346) * BN346/(100*BB346) * (1000 - BK346)/1000</f>
        <v>0</v>
      </c>
      <c r="AJ346">
        <v>691.4749639858804</v>
      </c>
      <c r="AK346">
        <v>665.5119272727269</v>
      </c>
      <c r="AL346">
        <v>3.42309435247657</v>
      </c>
      <c r="AM346">
        <v>63.74903472312772</v>
      </c>
      <c r="AN346">
        <f>(AP346 - AO346 + BO346*1E3/(8.314*(BQ346+273.15)) * AR346/BN346 * AQ346) * BN346/(100*BB346) * 1000/(1000 - AP346)</f>
        <v>0</v>
      </c>
      <c r="AO346">
        <v>23.51188096263047</v>
      </c>
      <c r="AP346">
        <v>24.23989151515152</v>
      </c>
      <c r="AQ346">
        <v>-1.188143000591547E-06</v>
      </c>
      <c r="AR346">
        <v>101.983239414424</v>
      </c>
      <c r="AS346">
        <v>2</v>
      </c>
      <c r="AT346">
        <v>0</v>
      </c>
      <c r="AU346">
        <f>IF(AS346*$H$13&gt;=AW346,1.0,(AW346/(AW346-AS346*$H$13)))</f>
        <v>0</v>
      </c>
      <c r="AV346">
        <f>(AU346-1)*100</f>
        <v>0</v>
      </c>
      <c r="AW346">
        <f>MAX(0,($B$13+$C$13*BV346)/(1+$D$13*BV346)*BO346/(BQ346+273)*$E$13)</f>
        <v>0</v>
      </c>
      <c r="AX346">
        <f>$B$11*BW346+$C$11*BX346+$F$11*CI346*(1-CL346)</f>
        <v>0</v>
      </c>
      <c r="AY346">
        <f>AX346*AZ346</f>
        <v>0</v>
      </c>
      <c r="AZ346">
        <f>($B$11*$D$9+$C$11*$D$9+$F$11*((CV346+CN346)/MAX(CV346+CN346+CW346, 0.1)*$I$9+CW346/MAX(CV346+CN346+CW346, 0.1)*$J$9))/($B$11+$C$11+$F$11)</f>
        <v>0</v>
      </c>
      <c r="BA346">
        <f>($B$11*$K$9+$C$11*$K$9+$F$11*((CV346+CN346)/MAX(CV346+CN346+CW346, 0.1)*$P$9+CW346/MAX(CV346+CN346+CW346, 0.1)*$Q$9))/($B$11+$C$11+$F$11)</f>
        <v>0</v>
      </c>
      <c r="BB346">
        <v>1.91</v>
      </c>
      <c r="BC346">
        <v>0.5</v>
      </c>
      <c r="BD346" t="s">
        <v>355</v>
      </c>
      <c r="BE346">
        <v>2</v>
      </c>
      <c r="BF346" t="b">
        <v>1</v>
      </c>
      <c r="BG346">
        <v>1679514088.214286</v>
      </c>
      <c r="BH346">
        <v>625.1466071428571</v>
      </c>
      <c r="BI346">
        <v>658.7484999999999</v>
      </c>
      <c r="BJ346">
        <v>24.24141428571429</v>
      </c>
      <c r="BK346">
        <v>23.51371428571428</v>
      </c>
      <c r="BL346">
        <v>621.0052857142857</v>
      </c>
      <c r="BM346">
        <v>23.87766785714286</v>
      </c>
      <c r="BN346">
        <v>500.0286428571429</v>
      </c>
      <c r="BO346">
        <v>89.94305357142858</v>
      </c>
      <c r="BP346">
        <v>0.09992690357142857</v>
      </c>
      <c r="BQ346">
        <v>26.639325</v>
      </c>
      <c r="BR346">
        <v>27.50796071428572</v>
      </c>
      <c r="BS346">
        <v>999.9000000000002</v>
      </c>
      <c r="BT346">
        <v>0</v>
      </c>
      <c r="BU346">
        <v>0</v>
      </c>
      <c r="BV346">
        <v>10009.15535714286</v>
      </c>
      <c r="BW346">
        <v>0</v>
      </c>
      <c r="BX346">
        <v>9.332868214285714</v>
      </c>
      <c r="BY346">
        <v>-33.60190357142857</v>
      </c>
      <c r="BZ346">
        <v>640.6775</v>
      </c>
      <c r="CA346">
        <v>674.6110714285716</v>
      </c>
      <c r="CB346">
        <v>0.7276925357142858</v>
      </c>
      <c r="CC346">
        <v>658.7484999999999</v>
      </c>
      <c r="CD346">
        <v>23.51371428571428</v>
      </c>
      <c r="CE346">
        <v>2.180346785714286</v>
      </c>
      <c r="CF346">
        <v>2.114895714285714</v>
      </c>
      <c r="CG346">
        <v>18.81863214285714</v>
      </c>
      <c r="CH346">
        <v>18.33181071428572</v>
      </c>
      <c r="CI346">
        <v>2000.026785714286</v>
      </c>
      <c r="CJ346">
        <v>0.9799946071428572</v>
      </c>
      <c r="CK346">
        <v>0.02000493928571428</v>
      </c>
      <c r="CL346">
        <v>0</v>
      </c>
      <c r="CM346">
        <v>2.0983</v>
      </c>
      <c r="CN346">
        <v>0</v>
      </c>
      <c r="CO346">
        <v>3809.888214285715</v>
      </c>
      <c r="CP346">
        <v>17338.42857142857</v>
      </c>
      <c r="CQ346">
        <v>40.75860714285714</v>
      </c>
      <c r="CR346">
        <v>41.51771428571428</v>
      </c>
      <c r="CS346">
        <v>40.45971428571428</v>
      </c>
      <c r="CT346">
        <v>40.25192857142856</v>
      </c>
      <c r="CU346">
        <v>40.21628571428571</v>
      </c>
      <c r="CV346">
        <v>1960.016071428571</v>
      </c>
      <c r="CW346">
        <v>40.01071428571429</v>
      </c>
      <c r="CX346">
        <v>0</v>
      </c>
      <c r="CY346">
        <v>1679514126.3</v>
      </c>
      <c r="CZ346">
        <v>0</v>
      </c>
      <c r="DA346">
        <v>0</v>
      </c>
      <c r="DB346" t="s">
        <v>356</v>
      </c>
      <c r="DC346">
        <v>1679454360.5</v>
      </c>
      <c r="DD346">
        <v>1679454360.5</v>
      </c>
      <c r="DE346">
        <v>0</v>
      </c>
      <c r="DF346">
        <v>-0.152</v>
      </c>
      <c r="DG346">
        <v>-0.046</v>
      </c>
      <c r="DH346">
        <v>3.296</v>
      </c>
      <c r="DI346">
        <v>0.35</v>
      </c>
      <c r="DJ346">
        <v>420</v>
      </c>
      <c r="DK346">
        <v>24</v>
      </c>
      <c r="DL346">
        <v>0.27</v>
      </c>
      <c r="DM346">
        <v>0.09</v>
      </c>
      <c r="DN346">
        <v>-33.51202</v>
      </c>
      <c r="DO346">
        <v>-2.308196622889207</v>
      </c>
      <c r="DP346">
        <v>0.2277767692281192</v>
      </c>
      <c r="DQ346">
        <v>0</v>
      </c>
      <c r="DR346">
        <v>0.72416445</v>
      </c>
      <c r="DS346">
        <v>0.05893936210131199</v>
      </c>
      <c r="DT346">
        <v>0.006926660197923672</v>
      </c>
      <c r="DU346">
        <v>1</v>
      </c>
      <c r="DV346">
        <v>1</v>
      </c>
      <c r="DW346">
        <v>2</v>
      </c>
      <c r="DX346" t="s">
        <v>357</v>
      </c>
      <c r="DY346">
        <v>2.98044</v>
      </c>
      <c r="DZ346">
        <v>2.72824</v>
      </c>
      <c r="EA346">
        <v>0.117326</v>
      </c>
      <c r="EB346">
        <v>0.122732</v>
      </c>
      <c r="EC346">
        <v>0.10746</v>
      </c>
      <c r="ED346">
        <v>0.106141</v>
      </c>
      <c r="EE346">
        <v>26528.6</v>
      </c>
      <c r="EF346">
        <v>26008.3</v>
      </c>
      <c r="EG346">
        <v>30581.5</v>
      </c>
      <c r="EH346">
        <v>29890.2</v>
      </c>
      <c r="EI346">
        <v>37648.8</v>
      </c>
      <c r="EJ346">
        <v>35166.3</v>
      </c>
      <c r="EK346">
        <v>46768.7</v>
      </c>
      <c r="EL346">
        <v>44445.3</v>
      </c>
      <c r="EM346">
        <v>1.88305</v>
      </c>
      <c r="EN346">
        <v>1.90138</v>
      </c>
      <c r="EO346">
        <v>0.119135</v>
      </c>
      <c r="EP346">
        <v>0</v>
      </c>
      <c r="EQ346">
        <v>25.5627</v>
      </c>
      <c r="ER346">
        <v>999.9</v>
      </c>
      <c r="ES346">
        <v>49.5</v>
      </c>
      <c r="ET346">
        <v>30.2</v>
      </c>
      <c r="EU346">
        <v>23.7196</v>
      </c>
      <c r="EV346">
        <v>63.0409</v>
      </c>
      <c r="EW346">
        <v>22.2115</v>
      </c>
      <c r="EX346">
        <v>1</v>
      </c>
      <c r="EY346">
        <v>-0.0984807</v>
      </c>
      <c r="EZ346">
        <v>0.291904</v>
      </c>
      <c r="FA346">
        <v>20.2035</v>
      </c>
      <c r="FB346">
        <v>5.23002</v>
      </c>
      <c r="FC346">
        <v>11.968</v>
      </c>
      <c r="FD346">
        <v>4.9708</v>
      </c>
      <c r="FE346">
        <v>3.2895</v>
      </c>
      <c r="FF346">
        <v>9999</v>
      </c>
      <c r="FG346">
        <v>9999</v>
      </c>
      <c r="FH346">
        <v>9999</v>
      </c>
      <c r="FI346">
        <v>999.9</v>
      </c>
      <c r="FJ346">
        <v>4.97293</v>
      </c>
      <c r="FK346">
        <v>1.87709</v>
      </c>
      <c r="FL346">
        <v>1.87515</v>
      </c>
      <c r="FM346">
        <v>1.87803</v>
      </c>
      <c r="FN346">
        <v>1.87469</v>
      </c>
      <c r="FO346">
        <v>1.87836</v>
      </c>
      <c r="FP346">
        <v>1.87537</v>
      </c>
      <c r="FQ346">
        <v>1.87654</v>
      </c>
      <c r="FR346">
        <v>0</v>
      </c>
      <c r="FS346">
        <v>0</v>
      </c>
      <c r="FT346">
        <v>0</v>
      </c>
      <c r="FU346">
        <v>0</v>
      </c>
      <c r="FV346" t="s">
        <v>358</v>
      </c>
      <c r="FW346" t="s">
        <v>359</v>
      </c>
      <c r="FX346" t="s">
        <v>360</v>
      </c>
      <c r="FY346" t="s">
        <v>360</v>
      </c>
      <c r="FZ346" t="s">
        <v>360</v>
      </c>
      <c r="GA346" t="s">
        <v>360</v>
      </c>
      <c r="GB346">
        <v>0</v>
      </c>
      <c r="GC346">
        <v>100</v>
      </c>
      <c r="GD346">
        <v>100</v>
      </c>
      <c r="GE346">
        <v>4.211</v>
      </c>
      <c r="GF346">
        <v>0.3637</v>
      </c>
      <c r="GG346">
        <v>1.972114183739502</v>
      </c>
      <c r="GH346">
        <v>0.004449671774874308</v>
      </c>
      <c r="GI346">
        <v>-1.829466635312074E-06</v>
      </c>
      <c r="GJ346">
        <v>4.661545964856727E-10</v>
      </c>
      <c r="GK346">
        <v>0.005649818396270764</v>
      </c>
      <c r="GL346">
        <v>0.003047750899037379</v>
      </c>
      <c r="GM346">
        <v>0.0005145890388989142</v>
      </c>
      <c r="GN346">
        <v>-5.930110997495773E-07</v>
      </c>
      <c r="GO346">
        <v>0</v>
      </c>
      <c r="GP346">
        <v>2134</v>
      </c>
      <c r="GQ346">
        <v>1</v>
      </c>
      <c r="GR346">
        <v>23</v>
      </c>
      <c r="GS346">
        <v>995.6</v>
      </c>
      <c r="GT346">
        <v>995.6</v>
      </c>
      <c r="GU346">
        <v>1.68335</v>
      </c>
      <c r="GV346">
        <v>2.5415</v>
      </c>
      <c r="GW346">
        <v>1.39893</v>
      </c>
      <c r="GX346">
        <v>2.35962</v>
      </c>
      <c r="GY346">
        <v>1.44897</v>
      </c>
      <c r="GZ346">
        <v>2.46582</v>
      </c>
      <c r="HA346">
        <v>36.4814</v>
      </c>
      <c r="HB346">
        <v>24.0525</v>
      </c>
      <c r="HC346">
        <v>18</v>
      </c>
      <c r="HD346">
        <v>489.354</v>
      </c>
      <c r="HE346">
        <v>472.187</v>
      </c>
      <c r="HF346">
        <v>24.4686</v>
      </c>
      <c r="HG346">
        <v>25.8311</v>
      </c>
      <c r="HH346">
        <v>30.0003</v>
      </c>
      <c r="HI346">
        <v>25.6809</v>
      </c>
      <c r="HJ346">
        <v>25.7596</v>
      </c>
      <c r="HK346">
        <v>33.7677</v>
      </c>
      <c r="HL346">
        <v>7.08494</v>
      </c>
      <c r="HM346">
        <v>100</v>
      </c>
      <c r="HN346">
        <v>24.4508</v>
      </c>
      <c r="HO346">
        <v>707.811</v>
      </c>
      <c r="HP346">
        <v>23.5703</v>
      </c>
      <c r="HQ346">
        <v>101.083</v>
      </c>
      <c r="HR346">
        <v>102.204</v>
      </c>
    </row>
    <row r="347" spans="1:226">
      <c r="A347">
        <v>331</v>
      </c>
      <c r="B347">
        <v>1679514101</v>
      </c>
      <c r="C347">
        <v>8844.900000095367</v>
      </c>
      <c r="D347" t="s">
        <v>1022</v>
      </c>
      <c r="E347" t="s">
        <v>1023</v>
      </c>
      <c r="F347">
        <v>5</v>
      </c>
      <c r="G347" t="s">
        <v>353</v>
      </c>
      <c r="H347" t="s">
        <v>747</v>
      </c>
      <c r="I347">
        <v>1679514093.5</v>
      </c>
      <c r="J347">
        <f>(K347)/1000</f>
        <v>0</v>
      </c>
      <c r="K347">
        <f>IF(BF347, AN347, AH347)</f>
        <v>0</v>
      </c>
      <c r="L347">
        <f>IF(BF347, AI347, AG347)</f>
        <v>0</v>
      </c>
      <c r="M347">
        <f>BH347 - IF(AU347&gt;1, L347*BB347*100.0/(AW347*BV347), 0)</f>
        <v>0</v>
      </c>
      <c r="N347">
        <f>((T347-J347/2)*M347-L347)/(T347+J347/2)</f>
        <v>0</v>
      </c>
      <c r="O347">
        <f>N347*(BO347+BP347)/1000.0</f>
        <v>0</v>
      </c>
      <c r="P347">
        <f>(BH347 - IF(AU347&gt;1, L347*BB347*100.0/(AW347*BV347), 0))*(BO347+BP347)/1000.0</f>
        <v>0</v>
      </c>
      <c r="Q347">
        <f>2.0/((1/S347-1/R347)+SIGN(S347)*SQRT((1/S347-1/R347)*(1/S347-1/R347) + 4*BC347/((BC347+1)*(BC347+1))*(2*1/S347*1/R347-1/R347*1/R347)))</f>
        <v>0</v>
      </c>
      <c r="R347">
        <f>IF(LEFT(BD347,1)&lt;&gt;"0",IF(LEFT(BD347,1)="1",3.0,BE347),$D$5+$E$5*(BV347*BO347/($K$5*1000))+$F$5*(BV347*BO347/($K$5*1000))*MAX(MIN(BB347,$J$5),$I$5)*MAX(MIN(BB347,$J$5),$I$5)+$G$5*MAX(MIN(BB347,$J$5),$I$5)*(BV347*BO347/($K$5*1000))+$H$5*(BV347*BO347/($K$5*1000))*(BV347*BO347/($K$5*1000)))</f>
        <v>0</v>
      </c>
      <c r="S347">
        <f>J347*(1000-(1000*0.61365*exp(17.502*W347/(240.97+W347))/(BO347+BP347)+BJ347)/2)/(1000*0.61365*exp(17.502*W347/(240.97+W347))/(BO347+BP347)-BJ347)</f>
        <v>0</v>
      </c>
      <c r="T347">
        <f>1/((BC347+1)/(Q347/1.6)+1/(R347/1.37)) + BC347/((BC347+1)/(Q347/1.6) + BC347/(R347/1.37))</f>
        <v>0</v>
      </c>
      <c r="U347">
        <f>(AX347*BA347)</f>
        <v>0</v>
      </c>
      <c r="V347">
        <f>(BQ347+(U347+2*0.95*5.67E-8*(((BQ347+$B$7)+273)^4-(BQ347+273)^4)-44100*J347)/(1.84*29.3*R347+8*0.95*5.67E-8*(BQ347+273)^3))</f>
        <v>0</v>
      </c>
      <c r="W347">
        <f>($C$7*BR347+$D$7*BS347+$E$7*V347)</f>
        <v>0</v>
      </c>
      <c r="X347">
        <f>0.61365*exp(17.502*W347/(240.97+W347))</f>
        <v>0</v>
      </c>
      <c r="Y347">
        <f>(Z347/AA347*100)</f>
        <v>0</v>
      </c>
      <c r="Z347">
        <f>BJ347*(BO347+BP347)/1000</f>
        <v>0</v>
      </c>
      <c r="AA347">
        <f>0.61365*exp(17.502*BQ347/(240.97+BQ347))</f>
        <v>0</v>
      </c>
      <c r="AB347">
        <f>(X347-BJ347*(BO347+BP347)/1000)</f>
        <v>0</v>
      </c>
      <c r="AC347">
        <f>(-J347*44100)</f>
        <v>0</v>
      </c>
      <c r="AD347">
        <f>2*29.3*R347*0.92*(BQ347-W347)</f>
        <v>0</v>
      </c>
      <c r="AE347">
        <f>2*0.95*5.67E-8*(((BQ347+$B$7)+273)^4-(W347+273)^4)</f>
        <v>0</v>
      </c>
      <c r="AF347">
        <f>U347+AE347+AC347+AD347</f>
        <v>0</v>
      </c>
      <c r="AG347">
        <f>BN347*AU347*(BI347-BH347*(1000-AU347*BK347)/(1000-AU347*BJ347))/(100*BB347)</f>
        <v>0</v>
      </c>
      <c r="AH347">
        <f>1000*BN347*AU347*(BJ347-BK347)/(100*BB347*(1000-AU347*BJ347))</f>
        <v>0</v>
      </c>
      <c r="AI347">
        <f>(AJ347 - AK347 - BO347*1E3/(8.314*(BQ347+273.15)) * AM347/BN347 * AL347) * BN347/(100*BB347) * (1000 - BK347)/1000</f>
        <v>0</v>
      </c>
      <c r="AJ347">
        <v>708.5444148447103</v>
      </c>
      <c r="AK347">
        <v>682.5004909090908</v>
      </c>
      <c r="AL347">
        <v>3.399416159799549</v>
      </c>
      <c r="AM347">
        <v>63.74903472312772</v>
      </c>
      <c r="AN347">
        <f>(AP347 - AO347 + BO347*1E3/(8.314*(BQ347+273.15)) * AR347/BN347 * AQ347) * BN347/(100*BB347) * 1000/(1000 - AP347)</f>
        <v>0</v>
      </c>
      <c r="AO347">
        <v>23.50932907620459</v>
      </c>
      <c r="AP347">
        <v>24.2347109090909</v>
      </c>
      <c r="AQ347">
        <v>-2.850838129073585E-06</v>
      </c>
      <c r="AR347">
        <v>101.983239414424</v>
      </c>
      <c r="AS347">
        <v>2</v>
      </c>
      <c r="AT347">
        <v>0</v>
      </c>
      <c r="AU347">
        <f>IF(AS347*$H$13&gt;=AW347,1.0,(AW347/(AW347-AS347*$H$13)))</f>
        <v>0</v>
      </c>
      <c r="AV347">
        <f>(AU347-1)*100</f>
        <v>0</v>
      </c>
      <c r="AW347">
        <f>MAX(0,($B$13+$C$13*BV347)/(1+$D$13*BV347)*BO347/(BQ347+273)*$E$13)</f>
        <v>0</v>
      </c>
      <c r="AX347">
        <f>$B$11*BW347+$C$11*BX347+$F$11*CI347*(1-CL347)</f>
        <v>0</v>
      </c>
      <c r="AY347">
        <f>AX347*AZ347</f>
        <v>0</v>
      </c>
      <c r="AZ347">
        <f>($B$11*$D$9+$C$11*$D$9+$F$11*((CV347+CN347)/MAX(CV347+CN347+CW347, 0.1)*$I$9+CW347/MAX(CV347+CN347+CW347, 0.1)*$J$9))/($B$11+$C$11+$F$11)</f>
        <v>0</v>
      </c>
      <c r="BA347">
        <f>($B$11*$K$9+$C$11*$K$9+$F$11*((CV347+CN347)/MAX(CV347+CN347+CW347, 0.1)*$P$9+CW347/MAX(CV347+CN347+CW347, 0.1)*$Q$9))/($B$11+$C$11+$F$11)</f>
        <v>0</v>
      </c>
      <c r="BB347">
        <v>1.91</v>
      </c>
      <c r="BC347">
        <v>0.5</v>
      </c>
      <c r="BD347" t="s">
        <v>355</v>
      </c>
      <c r="BE347">
        <v>2</v>
      </c>
      <c r="BF347" t="b">
        <v>1</v>
      </c>
      <c r="BG347">
        <v>1679514093.5</v>
      </c>
      <c r="BH347">
        <v>642.7018148148148</v>
      </c>
      <c r="BI347">
        <v>676.4877777777778</v>
      </c>
      <c r="BJ347">
        <v>24.2398925925926</v>
      </c>
      <c r="BK347">
        <v>23.51171851851852</v>
      </c>
      <c r="BL347">
        <v>638.5132222222221</v>
      </c>
      <c r="BM347">
        <v>23.87619259259259</v>
      </c>
      <c r="BN347">
        <v>500.0289999999999</v>
      </c>
      <c r="BO347">
        <v>89.94199629629631</v>
      </c>
      <c r="BP347">
        <v>0.09990010740740742</v>
      </c>
      <c r="BQ347">
        <v>26.64265925925926</v>
      </c>
      <c r="BR347">
        <v>27.51375925925926</v>
      </c>
      <c r="BS347">
        <v>999.9000000000001</v>
      </c>
      <c r="BT347">
        <v>0</v>
      </c>
      <c r="BU347">
        <v>0</v>
      </c>
      <c r="BV347">
        <v>10007.38185185185</v>
      </c>
      <c r="BW347">
        <v>0</v>
      </c>
      <c r="BX347">
        <v>9.323180000000001</v>
      </c>
      <c r="BY347">
        <v>-33.78607777777778</v>
      </c>
      <c r="BZ347">
        <v>658.6677777777776</v>
      </c>
      <c r="CA347">
        <v>692.7762592592594</v>
      </c>
      <c r="CB347">
        <v>0.7281757777777778</v>
      </c>
      <c r="CC347">
        <v>676.4877777777778</v>
      </c>
      <c r="CD347">
        <v>23.51171851851852</v>
      </c>
      <c r="CE347">
        <v>2.180185555555556</v>
      </c>
      <c r="CF347">
        <v>2.114691851851852</v>
      </c>
      <c r="CG347">
        <v>18.81745555555555</v>
      </c>
      <c r="CH347">
        <v>18.33027777777778</v>
      </c>
      <c r="CI347">
        <v>2000.014444444445</v>
      </c>
      <c r="CJ347">
        <v>0.9799935555555556</v>
      </c>
      <c r="CK347">
        <v>0.02000602592592593</v>
      </c>
      <c r="CL347">
        <v>0</v>
      </c>
      <c r="CM347">
        <v>2.088018518518519</v>
      </c>
      <c r="CN347">
        <v>0</v>
      </c>
      <c r="CO347">
        <v>3818.703333333334</v>
      </c>
      <c r="CP347">
        <v>17338.32222222222</v>
      </c>
      <c r="CQ347">
        <v>40.66874074074074</v>
      </c>
      <c r="CR347">
        <v>41.4118148148148</v>
      </c>
      <c r="CS347">
        <v>40.4072962962963</v>
      </c>
      <c r="CT347">
        <v>40.07844444444444</v>
      </c>
      <c r="CU347">
        <v>40.13866666666667</v>
      </c>
      <c r="CV347">
        <v>1960.003703703703</v>
      </c>
      <c r="CW347">
        <v>40.01074074074074</v>
      </c>
      <c r="CX347">
        <v>0</v>
      </c>
      <c r="CY347">
        <v>1679514131.1</v>
      </c>
      <c r="CZ347">
        <v>0</v>
      </c>
      <c r="DA347">
        <v>0</v>
      </c>
      <c r="DB347" t="s">
        <v>356</v>
      </c>
      <c r="DC347">
        <v>1679454360.5</v>
      </c>
      <c r="DD347">
        <v>1679454360.5</v>
      </c>
      <c r="DE347">
        <v>0</v>
      </c>
      <c r="DF347">
        <v>-0.152</v>
      </c>
      <c r="DG347">
        <v>-0.046</v>
      </c>
      <c r="DH347">
        <v>3.296</v>
      </c>
      <c r="DI347">
        <v>0.35</v>
      </c>
      <c r="DJ347">
        <v>420</v>
      </c>
      <c r="DK347">
        <v>24</v>
      </c>
      <c r="DL347">
        <v>0.27</v>
      </c>
      <c r="DM347">
        <v>0.09</v>
      </c>
      <c r="DN347">
        <v>-33.64525</v>
      </c>
      <c r="DO347">
        <v>-1.984212382739126</v>
      </c>
      <c r="DP347">
        <v>0.2000023387363257</v>
      </c>
      <c r="DQ347">
        <v>0</v>
      </c>
      <c r="DR347">
        <v>0.72734645</v>
      </c>
      <c r="DS347">
        <v>0.01171445403376916</v>
      </c>
      <c r="DT347">
        <v>0.002210569609286256</v>
      </c>
      <c r="DU347">
        <v>1</v>
      </c>
      <c r="DV347">
        <v>1</v>
      </c>
      <c r="DW347">
        <v>2</v>
      </c>
      <c r="DX347" t="s">
        <v>357</v>
      </c>
      <c r="DY347">
        <v>2.98038</v>
      </c>
      <c r="DZ347">
        <v>2.72842</v>
      </c>
      <c r="EA347">
        <v>0.119385</v>
      </c>
      <c r="EB347">
        <v>0.124787</v>
      </c>
      <c r="EC347">
        <v>0.107445</v>
      </c>
      <c r="ED347">
        <v>0.106131</v>
      </c>
      <c r="EE347">
        <v>26466.7</v>
      </c>
      <c r="EF347">
        <v>25947.2</v>
      </c>
      <c r="EG347">
        <v>30581.5</v>
      </c>
      <c r="EH347">
        <v>29890</v>
      </c>
      <c r="EI347">
        <v>37649.7</v>
      </c>
      <c r="EJ347">
        <v>35166.6</v>
      </c>
      <c r="EK347">
        <v>46768.8</v>
      </c>
      <c r="EL347">
        <v>44445</v>
      </c>
      <c r="EM347">
        <v>1.8831</v>
      </c>
      <c r="EN347">
        <v>1.90128</v>
      </c>
      <c r="EO347">
        <v>0.119172</v>
      </c>
      <c r="EP347">
        <v>0</v>
      </c>
      <c r="EQ347">
        <v>25.5607</v>
      </c>
      <c r="ER347">
        <v>999.9</v>
      </c>
      <c r="ES347">
        <v>49.5</v>
      </c>
      <c r="ET347">
        <v>30.3</v>
      </c>
      <c r="EU347">
        <v>23.8532</v>
      </c>
      <c r="EV347">
        <v>62.7209</v>
      </c>
      <c r="EW347">
        <v>22.5641</v>
      </c>
      <c r="EX347">
        <v>1</v>
      </c>
      <c r="EY347">
        <v>-0.09844</v>
      </c>
      <c r="EZ347">
        <v>0.319567</v>
      </c>
      <c r="FA347">
        <v>20.2033</v>
      </c>
      <c r="FB347">
        <v>5.23002</v>
      </c>
      <c r="FC347">
        <v>11.968</v>
      </c>
      <c r="FD347">
        <v>4.97075</v>
      </c>
      <c r="FE347">
        <v>3.2895</v>
      </c>
      <c r="FF347">
        <v>9999</v>
      </c>
      <c r="FG347">
        <v>9999</v>
      </c>
      <c r="FH347">
        <v>9999</v>
      </c>
      <c r="FI347">
        <v>999.9</v>
      </c>
      <c r="FJ347">
        <v>4.97293</v>
      </c>
      <c r="FK347">
        <v>1.87713</v>
      </c>
      <c r="FL347">
        <v>1.87518</v>
      </c>
      <c r="FM347">
        <v>1.87805</v>
      </c>
      <c r="FN347">
        <v>1.87471</v>
      </c>
      <c r="FO347">
        <v>1.87836</v>
      </c>
      <c r="FP347">
        <v>1.87545</v>
      </c>
      <c r="FQ347">
        <v>1.87658</v>
      </c>
      <c r="FR347">
        <v>0</v>
      </c>
      <c r="FS347">
        <v>0</v>
      </c>
      <c r="FT347">
        <v>0</v>
      </c>
      <c r="FU347">
        <v>0</v>
      </c>
      <c r="FV347" t="s">
        <v>358</v>
      </c>
      <c r="FW347" t="s">
        <v>359</v>
      </c>
      <c r="FX347" t="s">
        <v>360</v>
      </c>
      <c r="FY347" t="s">
        <v>360</v>
      </c>
      <c r="FZ347" t="s">
        <v>360</v>
      </c>
      <c r="GA347" t="s">
        <v>360</v>
      </c>
      <c r="GB347">
        <v>0</v>
      </c>
      <c r="GC347">
        <v>100</v>
      </c>
      <c r="GD347">
        <v>100</v>
      </c>
      <c r="GE347">
        <v>4.255</v>
      </c>
      <c r="GF347">
        <v>0.3635</v>
      </c>
      <c r="GG347">
        <v>1.972114183739502</v>
      </c>
      <c r="GH347">
        <v>0.004449671774874308</v>
      </c>
      <c r="GI347">
        <v>-1.829466635312074E-06</v>
      </c>
      <c r="GJ347">
        <v>4.661545964856727E-10</v>
      </c>
      <c r="GK347">
        <v>0.005649818396270764</v>
      </c>
      <c r="GL347">
        <v>0.003047750899037379</v>
      </c>
      <c r="GM347">
        <v>0.0005145890388989142</v>
      </c>
      <c r="GN347">
        <v>-5.930110997495773E-07</v>
      </c>
      <c r="GO347">
        <v>0</v>
      </c>
      <c r="GP347">
        <v>2134</v>
      </c>
      <c r="GQ347">
        <v>1</v>
      </c>
      <c r="GR347">
        <v>23</v>
      </c>
      <c r="GS347">
        <v>995.7</v>
      </c>
      <c r="GT347">
        <v>995.7</v>
      </c>
      <c r="GU347">
        <v>1.71509</v>
      </c>
      <c r="GV347">
        <v>2.55005</v>
      </c>
      <c r="GW347">
        <v>1.39893</v>
      </c>
      <c r="GX347">
        <v>2.3584</v>
      </c>
      <c r="GY347">
        <v>1.44897</v>
      </c>
      <c r="GZ347">
        <v>2.48535</v>
      </c>
      <c r="HA347">
        <v>36.5051</v>
      </c>
      <c r="HB347">
        <v>24.0612</v>
      </c>
      <c r="HC347">
        <v>18</v>
      </c>
      <c r="HD347">
        <v>489.37</v>
      </c>
      <c r="HE347">
        <v>472.107</v>
      </c>
      <c r="HF347">
        <v>24.4498</v>
      </c>
      <c r="HG347">
        <v>25.8294</v>
      </c>
      <c r="HH347">
        <v>30.0003</v>
      </c>
      <c r="HI347">
        <v>25.6793</v>
      </c>
      <c r="HJ347">
        <v>25.7578</v>
      </c>
      <c r="HK347">
        <v>34.3748</v>
      </c>
      <c r="HL347">
        <v>7.08494</v>
      </c>
      <c r="HM347">
        <v>100</v>
      </c>
      <c r="HN347">
        <v>24.4371</v>
      </c>
      <c r="HO347">
        <v>721.171</v>
      </c>
      <c r="HP347">
        <v>23.5703</v>
      </c>
      <c r="HQ347">
        <v>101.083</v>
      </c>
      <c r="HR347">
        <v>102.203</v>
      </c>
    </row>
    <row r="348" spans="1:226">
      <c r="A348">
        <v>332</v>
      </c>
      <c r="B348">
        <v>1679514106</v>
      </c>
      <c r="C348">
        <v>8849.900000095367</v>
      </c>
      <c r="D348" t="s">
        <v>1024</v>
      </c>
      <c r="E348" t="s">
        <v>1025</v>
      </c>
      <c r="F348">
        <v>5</v>
      </c>
      <c r="G348" t="s">
        <v>353</v>
      </c>
      <c r="H348" t="s">
        <v>747</v>
      </c>
      <c r="I348">
        <v>1679514098.214286</v>
      </c>
      <c r="J348">
        <f>(K348)/1000</f>
        <v>0</v>
      </c>
      <c r="K348">
        <f>IF(BF348, AN348, AH348)</f>
        <v>0</v>
      </c>
      <c r="L348">
        <f>IF(BF348, AI348, AG348)</f>
        <v>0</v>
      </c>
      <c r="M348">
        <f>BH348 - IF(AU348&gt;1, L348*BB348*100.0/(AW348*BV348), 0)</f>
        <v>0</v>
      </c>
      <c r="N348">
        <f>((T348-J348/2)*M348-L348)/(T348+J348/2)</f>
        <v>0</v>
      </c>
      <c r="O348">
        <f>N348*(BO348+BP348)/1000.0</f>
        <v>0</v>
      </c>
      <c r="P348">
        <f>(BH348 - IF(AU348&gt;1, L348*BB348*100.0/(AW348*BV348), 0))*(BO348+BP348)/1000.0</f>
        <v>0</v>
      </c>
      <c r="Q348">
        <f>2.0/((1/S348-1/R348)+SIGN(S348)*SQRT((1/S348-1/R348)*(1/S348-1/R348) + 4*BC348/((BC348+1)*(BC348+1))*(2*1/S348*1/R348-1/R348*1/R348)))</f>
        <v>0</v>
      </c>
      <c r="R348">
        <f>IF(LEFT(BD348,1)&lt;&gt;"0",IF(LEFT(BD348,1)="1",3.0,BE348),$D$5+$E$5*(BV348*BO348/($K$5*1000))+$F$5*(BV348*BO348/($K$5*1000))*MAX(MIN(BB348,$J$5),$I$5)*MAX(MIN(BB348,$J$5),$I$5)+$G$5*MAX(MIN(BB348,$J$5),$I$5)*(BV348*BO348/($K$5*1000))+$H$5*(BV348*BO348/($K$5*1000))*(BV348*BO348/($K$5*1000)))</f>
        <v>0</v>
      </c>
      <c r="S348">
        <f>J348*(1000-(1000*0.61365*exp(17.502*W348/(240.97+W348))/(BO348+BP348)+BJ348)/2)/(1000*0.61365*exp(17.502*W348/(240.97+W348))/(BO348+BP348)-BJ348)</f>
        <v>0</v>
      </c>
      <c r="T348">
        <f>1/((BC348+1)/(Q348/1.6)+1/(R348/1.37)) + BC348/((BC348+1)/(Q348/1.6) + BC348/(R348/1.37))</f>
        <v>0</v>
      </c>
      <c r="U348">
        <f>(AX348*BA348)</f>
        <v>0</v>
      </c>
      <c r="V348">
        <f>(BQ348+(U348+2*0.95*5.67E-8*(((BQ348+$B$7)+273)^4-(BQ348+273)^4)-44100*J348)/(1.84*29.3*R348+8*0.95*5.67E-8*(BQ348+273)^3))</f>
        <v>0</v>
      </c>
      <c r="W348">
        <f>($C$7*BR348+$D$7*BS348+$E$7*V348)</f>
        <v>0</v>
      </c>
      <c r="X348">
        <f>0.61365*exp(17.502*W348/(240.97+W348))</f>
        <v>0</v>
      </c>
      <c r="Y348">
        <f>(Z348/AA348*100)</f>
        <v>0</v>
      </c>
      <c r="Z348">
        <f>BJ348*(BO348+BP348)/1000</f>
        <v>0</v>
      </c>
      <c r="AA348">
        <f>0.61365*exp(17.502*BQ348/(240.97+BQ348))</f>
        <v>0</v>
      </c>
      <c r="AB348">
        <f>(X348-BJ348*(BO348+BP348)/1000)</f>
        <v>0</v>
      </c>
      <c r="AC348">
        <f>(-J348*44100)</f>
        <v>0</v>
      </c>
      <c r="AD348">
        <f>2*29.3*R348*0.92*(BQ348-W348)</f>
        <v>0</v>
      </c>
      <c r="AE348">
        <f>2*0.95*5.67E-8*(((BQ348+$B$7)+273)^4-(W348+273)^4)</f>
        <v>0</v>
      </c>
      <c r="AF348">
        <f>U348+AE348+AC348+AD348</f>
        <v>0</v>
      </c>
      <c r="AG348">
        <f>BN348*AU348*(BI348-BH348*(1000-AU348*BK348)/(1000-AU348*BJ348))/(100*BB348)</f>
        <v>0</v>
      </c>
      <c r="AH348">
        <f>1000*BN348*AU348*(BJ348-BK348)/(100*BB348*(1000-AU348*BJ348))</f>
        <v>0</v>
      </c>
      <c r="AI348">
        <f>(AJ348 - AK348 - BO348*1E3/(8.314*(BQ348+273.15)) * AM348/BN348 * AL348) * BN348/(100*BB348) * (1000 - BK348)/1000</f>
        <v>0</v>
      </c>
      <c r="AJ348">
        <v>725.7442759284863</v>
      </c>
      <c r="AK348">
        <v>699.5987878787879</v>
      </c>
      <c r="AL348">
        <v>3.414417465887193</v>
      </c>
      <c r="AM348">
        <v>63.74903472312772</v>
      </c>
      <c r="AN348">
        <f>(AP348 - AO348 + BO348*1E3/(8.314*(BQ348+273.15)) * AR348/BN348 * AQ348) * BN348/(100*BB348) * 1000/(1000 - AP348)</f>
        <v>0</v>
      </c>
      <c r="AO348">
        <v>23.50715882089426</v>
      </c>
      <c r="AP348">
        <v>24.22746</v>
      </c>
      <c r="AQ348">
        <v>-3.900588887326705E-06</v>
      </c>
      <c r="AR348">
        <v>101.983239414424</v>
      </c>
      <c r="AS348">
        <v>2</v>
      </c>
      <c r="AT348">
        <v>0</v>
      </c>
      <c r="AU348">
        <f>IF(AS348*$H$13&gt;=AW348,1.0,(AW348/(AW348-AS348*$H$13)))</f>
        <v>0</v>
      </c>
      <c r="AV348">
        <f>(AU348-1)*100</f>
        <v>0</v>
      </c>
      <c r="AW348">
        <f>MAX(0,($B$13+$C$13*BV348)/(1+$D$13*BV348)*BO348/(BQ348+273)*$E$13)</f>
        <v>0</v>
      </c>
      <c r="AX348">
        <f>$B$11*BW348+$C$11*BX348+$F$11*CI348*(1-CL348)</f>
        <v>0</v>
      </c>
      <c r="AY348">
        <f>AX348*AZ348</f>
        <v>0</v>
      </c>
      <c r="AZ348">
        <f>($B$11*$D$9+$C$11*$D$9+$F$11*((CV348+CN348)/MAX(CV348+CN348+CW348, 0.1)*$I$9+CW348/MAX(CV348+CN348+CW348, 0.1)*$J$9))/($B$11+$C$11+$F$11)</f>
        <v>0</v>
      </c>
      <c r="BA348">
        <f>($B$11*$K$9+$C$11*$K$9+$F$11*((CV348+CN348)/MAX(CV348+CN348+CW348, 0.1)*$P$9+CW348/MAX(CV348+CN348+CW348, 0.1)*$Q$9))/($B$11+$C$11+$F$11)</f>
        <v>0</v>
      </c>
      <c r="BB348">
        <v>1.91</v>
      </c>
      <c r="BC348">
        <v>0.5</v>
      </c>
      <c r="BD348" t="s">
        <v>355</v>
      </c>
      <c r="BE348">
        <v>2</v>
      </c>
      <c r="BF348" t="b">
        <v>1</v>
      </c>
      <c r="BG348">
        <v>1679514098.214286</v>
      </c>
      <c r="BH348">
        <v>658.3891428571429</v>
      </c>
      <c r="BI348">
        <v>692.2985714285713</v>
      </c>
      <c r="BJ348">
        <v>24.23640714285714</v>
      </c>
      <c r="BK348">
        <v>23.50969642857143</v>
      </c>
      <c r="BL348">
        <v>654.1587857142857</v>
      </c>
      <c r="BM348">
        <v>23.87279642857143</v>
      </c>
      <c r="BN348">
        <v>500.0293571428571</v>
      </c>
      <c r="BO348">
        <v>89.94182857142856</v>
      </c>
      <c r="BP348">
        <v>0.09989228928571427</v>
      </c>
      <c r="BQ348">
        <v>26.64431785714286</v>
      </c>
      <c r="BR348">
        <v>27.51732142857143</v>
      </c>
      <c r="BS348">
        <v>999.9000000000002</v>
      </c>
      <c r="BT348">
        <v>0</v>
      </c>
      <c r="BU348">
        <v>0</v>
      </c>
      <c r="BV348">
        <v>10005.2225</v>
      </c>
      <c r="BW348">
        <v>0</v>
      </c>
      <c r="BX348">
        <v>9.32272</v>
      </c>
      <c r="BY348">
        <v>-33.90961428571428</v>
      </c>
      <c r="BZ348">
        <v>674.7422857142857</v>
      </c>
      <c r="CA348">
        <v>708.9662499999998</v>
      </c>
      <c r="CB348">
        <v>0.7267137142857142</v>
      </c>
      <c r="CC348">
        <v>692.2985714285713</v>
      </c>
      <c r="CD348">
        <v>23.50969642857143</v>
      </c>
      <c r="CE348">
        <v>2.1798675</v>
      </c>
      <c r="CF348">
        <v>2.114505357142857</v>
      </c>
      <c r="CG348">
        <v>18.81512857142857</v>
      </c>
      <c r="CH348">
        <v>18.328875</v>
      </c>
      <c r="CI348">
        <v>2000.03</v>
      </c>
      <c r="CJ348">
        <v>0.9799932142857143</v>
      </c>
      <c r="CK348">
        <v>0.02000637857142857</v>
      </c>
      <c r="CL348">
        <v>0</v>
      </c>
      <c r="CM348">
        <v>2.125092857142857</v>
      </c>
      <c r="CN348">
        <v>0</v>
      </c>
      <c r="CO348">
        <v>3825.941785714286</v>
      </c>
      <c r="CP348">
        <v>17338.45</v>
      </c>
      <c r="CQ348">
        <v>40.56007142857142</v>
      </c>
      <c r="CR348">
        <v>41.319</v>
      </c>
      <c r="CS348">
        <v>40.35707142857142</v>
      </c>
      <c r="CT348">
        <v>39.94842857142857</v>
      </c>
      <c r="CU348">
        <v>40.08235714285713</v>
      </c>
      <c r="CV348">
        <v>1960.016785714286</v>
      </c>
      <c r="CW348">
        <v>40.01178571428571</v>
      </c>
      <c r="CX348">
        <v>0</v>
      </c>
      <c r="CY348">
        <v>1679514135.9</v>
      </c>
      <c r="CZ348">
        <v>0</v>
      </c>
      <c r="DA348">
        <v>0</v>
      </c>
      <c r="DB348" t="s">
        <v>356</v>
      </c>
      <c r="DC348">
        <v>1679454360.5</v>
      </c>
      <c r="DD348">
        <v>1679454360.5</v>
      </c>
      <c r="DE348">
        <v>0</v>
      </c>
      <c r="DF348">
        <v>-0.152</v>
      </c>
      <c r="DG348">
        <v>-0.046</v>
      </c>
      <c r="DH348">
        <v>3.296</v>
      </c>
      <c r="DI348">
        <v>0.35</v>
      </c>
      <c r="DJ348">
        <v>420</v>
      </c>
      <c r="DK348">
        <v>24</v>
      </c>
      <c r="DL348">
        <v>0.27</v>
      </c>
      <c r="DM348">
        <v>0.09</v>
      </c>
      <c r="DN348">
        <v>-33.81519512195122</v>
      </c>
      <c r="DO348">
        <v>-1.716010452961668</v>
      </c>
      <c r="DP348">
        <v>0.1815131856410727</v>
      </c>
      <c r="DQ348">
        <v>0</v>
      </c>
      <c r="DR348">
        <v>0.7273751707317072</v>
      </c>
      <c r="DS348">
        <v>-0.0155962787456465</v>
      </c>
      <c r="DT348">
        <v>0.001815427046480959</v>
      </c>
      <c r="DU348">
        <v>1</v>
      </c>
      <c r="DV348">
        <v>1</v>
      </c>
      <c r="DW348">
        <v>2</v>
      </c>
      <c r="DX348" t="s">
        <v>357</v>
      </c>
      <c r="DY348">
        <v>2.98037</v>
      </c>
      <c r="DZ348">
        <v>2.72823</v>
      </c>
      <c r="EA348">
        <v>0.121432</v>
      </c>
      <c r="EB348">
        <v>0.126796</v>
      </c>
      <c r="EC348">
        <v>0.107429</v>
      </c>
      <c r="ED348">
        <v>0.106127</v>
      </c>
      <c r="EE348">
        <v>26405.5</v>
      </c>
      <c r="EF348">
        <v>25887</v>
      </c>
      <c r="EG348">
        <v>30581.8</v>
      </c>
      <c r="EH348">
        <v>29889.3</v>
      </c>
      <c r="EI348">
        <v>37650.6</v>
      </c>
      <c r="EJ348">
        <v>35165.9</v>
      </c>
      <c r="EK348">
        <v>46768.9</v>
      </c>
      <c r="EL348">
        <v>44443.8</v>
      </c>
      <c r="EM348">
        <v>1.88293</v>
      </c>
      <c r="EN348">
        <v>1.90152</v>
      </c>
      <c r="EO348">
        <v>0.120401</v>
      </c>
      <c r="EP348">
        <v>0</v>
      </c>
      <c r="EQ348">
        <v>25.5605</v>
      </c>
      <c r="ER348">
        <v>999.9</v>
      </c>
      <c r="ES348">
        <v>49.5</v>
      </c>
      <c r="ET348">
        <v>30.3</v>
      </c>
      <c r="EU348">
        <v>23.8553</v>
      </c>
      <c r="EV348">
        <v>63.1209</v>
      </c>
      <c r="EW348">
        <v>22.3678</v>
      </c>
      <c r="EX348">
        <v>1</v>
      </c>
      <c r="EY348">
        <v>-0.09837650000000001</v>
      </c>
      <c r="EZ348">
        <v>0.334548</v>
      </c>
      <c r="FA348">
        <v>20.2032</v>
      </c>
      <c r="FB348">
        <v>5.23032</v>
      </c>
      <c r="FC348">
        <v>11.968</v>
      </c>
      <c r="FD348">
        <v>4.97085</v>
      </c>
      <c r="FE348">
        <v>3.28948</v>
      </c>
      <c r="FF348">
        <v>9999</v>
      </c>
      <c r="FG348">
        <v>9999</v>
      </c>
      <c r="FH348">
        <v>9999</v>
      </c>
      <c r="FI348">
        <v>999.9</v>
      </c>
      <c r="FJ348">
        <v>4.97294</v>
      </c>
      <c r="FK348">
        <v>1.87714</v>
      </c>
      <c r="FL348">
        <v>1.87517</v>
      </c>
      <c r="FM348">
        <v>1.87803</v>
      </c>
      <c r="FN348">
        <v>1.87469</v>
      </c>
      <c r="FO348">
        <v>1.87836</v>
      </c>
      <c r="FP348">
        <v>1.87542</v>
      </c>
      <c r="FQ348">
        <v>1.87654</v>
      </c>
      <c r="FR348">
        <v>0</v>
      </c>
      <c r="FS348">
        <v>0</v>
      </c>
      <c r="FT348">
        <v>0</v>
      </c>
      <c r="FU348">
        <v>0</v>
      </c>
      <c r="FV348" t="s">
        <v>358</v>
      </c>
      <c r="FW348" t="s">
        <v>359</v>
      </c>
      <c r="FX348" t="s">
        <v>360</v>
      </c>
      <c r="FY348" t="s">
        <v>360</v>
      </c>
      <c r="FZ348" t="s">
        <v>360</v>
      </c>
      <c r="GA348" t="s">
        <v>360</v>
      </c>
      <c r="GB348">
        <v>0</v>
      </c>
      <c r="GC348">
        <v>100</v>
      </c>
      <c r="GD348">
        <v>100</v>
      </c>
      <c r="GE348">
        <v>4.298</v>
      </c>
      <c r="GF348">
        <v>0.3634</v>
      </c>
      <c r="GG348">
        <v>1.972114183739502</v>
      </c>
      <c r="GH348">
        <v>0.004449671774874308</v>
      </c>
      <c r="GI348">
        <v>-1.829466635312074E-06</v>
      </c>
      <c r="GJ348">
        <v>4.661545964856727E-10</v>
      </c>
      <c r="GK348">
        <v>0.005649818396270764</v>
      </c>
      <c r="GL348">
        <v>0.003047750899037379</v>
      </c>
      <c r="GM348">
        <v>0.0005145890388989142</v>
      </c>
      <c r="GN348">
        <v>-5.930110997495773E-07</v>
      </c>
      <c r="GO348">
        <v>0</v>
      </c>
      <c r="GP348">
        <v>2134</v>
      </c>
      <c r="GQ348">
        <v>1</v>
      </c>
      <c r="GR348">
        <v>23</v>
      </c>
      <c r="GS348">
        <v>995.8</v>
      </c>
      <c r="GT348">
        <v>995.8</v>
      </c>
      <c r="GU348">
        <v>1.74805</v>
      </c>
      <c r="GV348">
        <v>2.55615</v>
      </c>
      <c r="GW348">
        <v>1.39893</v>
      </c>
      <c r="GX348">
        <v>2.3584</v>
      </c>
      <c r="GY348">
        <v>1.44897</v>
      </c>
      <c r="GZ348">
        <v>2.39624</v>
      </c>
      <c r="HA348">
        <v>36.4814</v>
      </c>
      <c r="HB348">
        <v>24.0525</v>
      </c>
      <c r="HC348">
        <v>18</v>
      </c>
      <c r="HD348">
        <v>489.271</v>
      </c>
      <c r="HE348">
        <v>472.261</v>
      </c>
      <c r="HF348">
        <v>24.4311</v>
      </c>
      <c r="HG348">
        <v>25.8289</v>
      </c>
      <c r="HH348">
        <v>30.0002</v>
      </c>
      <c r="HI348">
        <v>25.6787</v>
      </c>
      <c r="HJ348">
        <v>25.7569</v>
      </c>
      <c r="HK348">
        <v>35.0586</v>
      </c>
      <c r="HL348">
        <v>7.08494</v>
      </c>
      <c r="HM348">
        <v>100</v>
      </c>
      <c r="HN348">
        <v>24.4208</v>
      </c>
      <c r="HO348">
        <v>741.207</v>
      </c>
      <c r="HP348">
        <v>23.5703</v>
      </c>
      <c r="HQ348">
        <v>101.083</v>
      </c>
      <c r="HR348">
        <v>102.201</v>
      </c>
    </row>
    <row r="349" spans="1:226">
      <c r="A349">
        <v>333</v>
      </c>
      <c r="B349">
        <v>1679514111</v>
      </c>
      <c r="C349">
        <v>8854.900000095367</v>
      </c>
      <c r="D349" t="s">
        <v>1026</v>
      </c>
      <c r="E349" t="s">
        <v>1027</v>
      </c>
      <c r="F349">
        <v>5</v>
      </c>
      <c r="G349" t="s">
        <v>353</v>
      </c>
      <c r="H349" t="s">
        <v>747</v>
      </c>
      <c r="I349">
        <v>1679514103.5</v>
      </c>
      <c r="J349">
        <f>(K349)/1000</f>
        <v>0</v>
      </c>
      <c r="K349">
        <f>IF(BF349, AN349, AH349)</f>
        <v>0</v>
      </c>
      <c r="L349">
        <f>IF(BF349, AI349, AG349)</f>
        <v>0</v>
      </c>
      <c r="M349">
        <f>BH349 - IF(AU349&gt;1, L349*BB349*100.0/(AW349*BV349), 0)</f>
        <v>0</v>
      </c>
      <c r="N349">
        <f>((T349-J349/2)*M349-L349)/(T349+J349/2)</f>
        <v>0</v>
      </c>
      <c r="O349">
        <f>N349*(BO349+BP349)/1000.0</f>
        <v>0</v>
      </c>
      <c r="P349">
        <f>(BH349 - IF(AU349&gt;1, L349*BB349*100.0/(AW349*BV349), 0))*(BO349+BP349)/1000.0</f>
        <v>0</v>
      </c>
      <c r="Q349">
        <f>2.0/((1/S349-1/R349)+SIGN(S349)*SQRT((1/S349-1/R349)*(1/S349-1/R349) + 4*BC349/((BC349+1)*(BC349+1))*(2*1/S349*1/R349-1/R349*1/R349)))</f>
        <v>0</v>
      </c>
      <c r="R349">
        <f>IF(LEFT(BD349,1)&lt;&gt;"0",IF(LEFT(BD349,1)="1",3.0,BE349),$D$5+$E$5*(BV349*BO349/($K$5*1000))+$F$5*(BV349*BO349/($K$5*1000))*MAX(MIN(BB349,$J$5),$I$5)*MAX(MIN(BB349,$J$5),$I$5)+$G$5*MAX(MIN(BB349,$J$5),$I$5)*(BV349*BO349/($K$5*1000))+$H$5*(BV349*BO349/($K$5*1000))*(BV349*BO349/($K$5*1000)))</f>
        <v>0</v>
      </c>
      <c r="S349">
        <f>J349*(1000-(1000*0.61365*exp(17.502*W349/(240.97+W349))/(BO349+BP349)+BJ349)/2)/(1000*0.61365*exp(17.502*W349/(240.97+W349))/(BO349+BP349)-BJ349)</f>
        <v>0</v>
      </c>
      <c r="T349">
        <f>1/((BC349+1)/(Q349/1.6)+1/(R349/1.37)) + BC349/((BC349+1)/(Q349/1.6) + BC349/(R349/1.37))</f>
        <v>0</v>
      </c>
      <c r="U349">
        <f>(AX349*BA349)</f>
        <v>0</v>
      </c>
      <c r="V349">
        <f>(BQ349+(U349+2*0.95*5.67E-8*(((BQ349+$B$7)+273)^4-(BQ349+273)^4)-44100*J349)/(1.84*29.3*R349+8*0.95*5.67E-8*(BQ349+273)^3))</f>
        <v>0</v>
      </c>
      <c r="W349">
        <f>($C$7*BR349+$D$7*BS349+$E$7*V349)</f>
        <v>0</v>
      </c>
      <c r="X349">
        <f>0.61365*exp(17.502*W349/(240.97+W349))</f>
        <v>0</v>
      </c>
      <c r="Y349">
        <f>(Z349/AA349*100)</f>
        <v>0</v>
      </c>
      <c r="Z349">
        <f>BJ349*(BO349+BP349)/1000</f>
        <v>0</v>
      </c>
      <c r="AA349">
        <f>0.61365*exp(17.502*BQ349/(240.97+BQ349))</f>
        <v>0</v>
      </c>
      <c r="AB349">
        <f>(X349-BJ349*(BO349+BP349)/1000)</f>
        <v>0</v>
      </c>
      <c r="AC349">
        <f>(-J349*44100)</f>
        <v>0</v>
      </c>
      <c r="AD349">
        <f>2*29.3*R349*0.92*(BQ349-W349)</f>
        <v>0</v>
      </c>
      <c r="AE349">
        <f>2*0.95*5.67E-8*(((BQ349+$B$7)+273)^4-(W349+273)^4)</f>
        <v>0</v>
      </c>
      <c r="AF349">
        <f>U349+AE349+AC349+AD349</f>
        <v>0</v>
      </c>
      <c r="AG349">
        <f>BN349*AU349*(BI349-BH349*(1000-AU349*BK349)/(1000-AU349*BJ349))/(100*BB349)</f>
        <v>0</v>
      </c>
      <c r="AH349">
        <f>1000*BN349*AU349*(BJ349-BK349)/(100*BB349*(1000-AU349*BJ349))</f>
        <v>0</v>
      </c>
      <c r="AI349">
        <f>(AJ349 - AK349 - BO349*1E3/(8.314*(BQ349+273.15)) * AM349/BN349 * AL349) * BN349/(100*BB349) * (1000 - BK349)/1000</f>
        <v>0</v>
      </c>
      <c r="AJ349">
        <v>742.9537723250824</v>
      </c>
      <c r="AK349">
        <v>716.6647636363635</v>
      </c>
      <c r="AL349">
        <v>3.403141276559393</v>
      </c>
      <c r="AM349">
        <v>63.74903472312772</v>
      </c>
      <c r="AN349">
        <f>(AP349 - AO349 + BO349*1E3/(8.314*(BQ349+273.15)) * AR349/BN349 * AQ349) * BN349/(100*BB349) * 1000/(1000 - AP349)</f>
        <v>0</v>
      </c>
      <c r="AO349">
        <v>23.50449093178952</v>
      </c>
      <c r="AP349">
        <v>24.22450606060606</v>
      </c>
      <c r="AQ349">
        <v>-1.2776868753014E-06</v>
      </c>
      <c r="AR349">
        <v>101.983239414424</v>
      </c>
      <c r="AS349">
        <v>2</v>
      </c>
      <c r="AT349">
        <v>0</v>
      </c>
      <c r="AU349">
        <f>IF(AS349*$H$13&gt;=AW349,1.0,(AW349/(AW349-AS349*$H$13)))</f>
        <v>0</v>
      </c>
      <c r="AV349">
        <f>(AU349-1)*100</f>
        <v>0</v>
      </c>
      <c r="AW349">
        <f>MAX(0,($B$13+$C$13*BV349)/(1+$D$13*BV349)*BO349/(BQ349+273)*$E$13)</f>
        <v>0</v>
      </c>
      <c r="AX349">
        <f>$B$11*BW349+$C$11*BX349+$F$11*CI349*(1-CL349)</f>
        <v>0</v>
      </c>
      <c r="AY349">
        <f>AX349*AZ349</f>
        <v>0</v>
      </c>
      <c r="AZ349">
        <f>($B$11*$D$9+$C$11*$D$9+$F$11*((CV349+CN349)/MAX(CV349+CN349+CW349, 0.1)*$I$9+CW349/MAX(CV349+CN349+CW349, 0.1)*$J$9))/($B$11+$C$11+$F$11)</f>
        <v>0</v>
      </c>
      <c r="BA349">
        <f>($B$11*$K$9+$C$11*$K$9+$F$11*((CV349+CN349)/MAX(CV349+CN349+CW349, 0.1)*$P$9+CW349/MAX(CV349+CN349+CW349, 0.1)*$Q$9))/($B$11+$C$11+$F$11)</f>
        <v>0</v>
      </c>
      <c r="BB349">
        <v>1.91</v>
      </c>
      <c r="BC349">
        <v>0.5</v>
      </c>
      <c r="BD349" t="s">
        <v>355</v>
      </c>
      <c r="BE349">
        <v>2</v>
      </c>
      <c r="BF349" t="b">
        <v>1</v>
      </c>
      <c r="BG349">
        <v>1679514103.5</v>
      </c>
      <c r="BH349">
        <v>675.9944444444444</v>
      </c>
      <c r="BI349">
        <v>710.0167037037036</v>
      </c>
      <c r="BJ349">
        <v>24.23142592592592</v>
      </c>
      <c r="BK349">
        <v>23.50754074074074</v>
      </c>
      <c r="BL349">
        <v>671.7176666666667</v>
      </c>
      <c r="BM349">
        <v>23.86794074074075</v>
      </c>
      <c r="BN349">
        <v>500.0318148148148</v>
      </c>
      <c r="BO349">
        <v>89.94192962962963</v>
      </c>
      <c r="BP349">
        <v>0.1000185296296296</v>
      </c>
      <c r="BQ349">
        <v>26.64448888888889</v>
      </c>
      <c r="BR349">
        <v>27.52207407407408</v>
      </c>
      <c r="BS349">
        <v>999.9000000000001</v>
      </c>
      <c r="BT349">
        <v>0</v>
      </c>
      <c r="BU349">
        <v>0</v>
      </c>
      <c r="BV349">
        <v>9995.225185185185</v>
      </c>
      <c r="BW349">
        <v>0</v>
      </c>
      <c r="BX349">
        <v>9.32272</v>
      </c>
      <c r="BY349">
        <v>-34.02245185185185</v>
      </c>
      <c r="BZ349">
        <v>692.7812962962962</v>
      </c>
      <c r="CA349">
        <v>727.1093333333333</v>
      </c>
      <c r="CB349">
        <v>0.7238919629629629</v>
      </c>
      <c r="CC349">
        <v>710.0167037037036</v>
      </c>
      <c r="CD349">
        <v>23.50754074074074</v>
      </c>
      <c r="CE349">
        <v>2.179421111111111</v>
      </c>
      <c r="CF349">
        <v>2.114314074074074</v>
      </c>
      <c r="CG349">
        <v>18.81186296296296</v>
      </c>
      <c r="CH349">
        <v>18.32742962962963</v>
      </c>
      <c r="CI349">
        <v>2000.045555555555</v>
      </c>
      <c r="CJ349">
        <v>0.9799944814814815</v>
      </c>
      <c r="CK349">
        <v>0.02000522962962963</v>
      </c>
      <c r="CL349">
        <v>0</v>
      </c>
      <c r="CM349">
        <v>2.060840740740741</v>
      </c>
      <c r="CN349">
        <v>0</v>
      </c>
      <c r="CO349">
        <v>3833.249259259259</v>
      </c>
      <c r="CP349">
        <v>17338.58518518518</v>
      </c>
      <c r="CQ349">
        <v>40.35396296296296</v>
      </c>
      <c r="CR349">
        <v>41.23355555555555</v>
      </c>
      <c r="CS349">
        <v>40.30540740740741</v>
      </c>
      <c r="CT349">
        <v>39.80533333333333</v>
      </c>
      <c r="CU349">
        <v>40.01125925925926</v>
      </c>
      <c r="CV349">
        <v>1960.033333333333</v>
      </c>
      <c r="CW349">
        <v>40.01074074074074</v>
      </c>
      <c r="CX349">
        <v>0</v>
      </c>
      <c r="CY349">
        <v>1679514141.3</v>
      </c>
      <c r="CZ349">
        <v>0</v>
      </c>
      <c r="DA349">
        <v>0</v>
      </c>
      <c r="DB349" t="s">
        <v>356</v>
      </c>
      <c r="DC349">
        <v>1679454360.5</v>
      </c>
      <c r="DD349">
        <v>1679454360.5</v>
      </c>
      <c r="DE349">
        <v>0</v>
      </c>
      <c r="DF349">
        <v>-0.152</v>
      </c>
      <c r="DG349">
        <v>-0.046</v>
      </c>
      <c r="DH349">
        <v>3.296</v>
      </c>
      <c r="DI349">
        <v>0.35</v>
      </c>
      <c r="DJ349">
        <v>420</v>
      </c>
      <c r="DK349">
        <v>24</v>
      </c>
      <c r="DL349">
        <v>0.27</v>
      </c>
      <c r="DM349">
        <v>0.09</v>
      </c>
      <c r="DN349">
        <v>-33.96398749999999</v>
      </c>
      <c r="DO349">
        <v>-1.272109193245706</v>
      </c>
      <c r="DP349">
        <v>0.1339412020020353</v>
      </c>
      <c r="DQ349">
        <v>0</v>
      </c>
      <c r="DR349">
        <v>0.7251448500000001</v>
      </c>
      <c r="DS349">
        <v>-0.03344233395872644</v>
      </c>
      <c r="DT349">
        <v>0.003507416410621926</v>
      </c>
      <c r="DU349">
        <v>1</v>
      </c>
      <c r="DV349">
        <v>1</v>
      </c>
      <c r="DW349">
        <v>2</v>
      </c>
      <c r="DX349" t="s">
        <v>357</v>
      </c>
      <c r="DY349">
        <v>2.98051</v>
      </c>
      <c r="DZ349">
        <v>2.72829</v>
      </c>
      <c r="EA349">
        <v>0.123437</v>
      </c>
      <c r="EB349">
        <v>0.128777</v>
      </c>
      <c r="EC349">
        <v>0.107417</v>
      </c>
      <c r="ED349">
        <v>0.10615</v>
      </c>
      <c r="EE349">
        <v>26345.2</v>
      </c>
      <c r="EF349">
        <v>25828.6</v>
      </c>
      <c r="EG349">
        <v>30581.7</v>
      </c>
      <c r="EH349">
        <v>29889.6</v>
      </c>
      <c r="EI349">
        <v>37651.3</v>
      </c>
      <c r="EJ349">
        <v>35165.6</v>
      </c>
      <c r="EK349">
        <v>46769</v>
      </c>
      <c r="EL349">
        <v>44444.3</v>
      </c>
      <c r="EM349">
        <v>1.88323</v>
      </c>
      <c r="EN349">
        <v>1.9016</v>
      </c>
      <c r="EO349">
        <v>0.119321</v>
      </c>
      <c r="EP349">
        <v>0</v>
      </c>
      <c r="EQ349">
        <v>25.5591</v>
      </c>
      <c r="ER349">
        <v>999.9</v>
      </c>
      <c r="ES349">
        <v>49.5</v>
      </c>
      <c r="ET349">
        <v>30.3</v>
      </c>
      <c r="EU349">
        <v>23.8546</v>
      </c>
      <c r="EV349">
        <v>63.1609</v>
      </c>
      <c r="EW349">
        <v>22.2837</v>
      </c>
      <c r="EX349">
        <v>1</v>
      </c>
      <c r="EY349">
        <v>-0.09852130000000001</v>
      </c>
      <c r="EZ349">
        <v>0.394766</v>
      </c>
      <c r="FA349">
        <v>20.2028</v>
      </c>
      <c r="FB349">
        <v>5.22837</v>
      </c>
      <c r="FC349">
        <v>11.968</v>
      </c>
      <c r="FD349">
        <v>4.97025</v>
      </c>
      <c r="FE349">
        <v>3.28927</v>
      </c>
      <c r="FF349">
        <v>9999</v>
      </c>
      <c r="FG349">
        <v>9999</v>
      </c>
      <c r="FH349">
        <v>9999</v>
      </c>
      <c r="FI349">
        <v>999.9</v>
      </c>
      <c r="FJ349">
        <v>4.97292</v>
      </c>
      <c r="FK349">
        <v>1.87712</v>
      </c>
      <c r="FL349">
        <v>1.87516</v>
      </c>
      <c r="FM349">
        <v>1.87803</v>
      </c>
      <c r="FN349">
        <v>1.87469</v>
      </c>
      <c r="FO349">
        <v>1.87835</v>
      </c>
      <c r="FP349">
        <v>1.8754</v>
      </c>
      <c r="FQ349">
        <v>1.87654</v>
      </c>
      <c r="FR349">
        <v>0</v>
      </c>
      <c r="FS349">
        <v>0</v>
      </c>
      <c r="FT349">
        <v>0</v>
      </c>
      <c r="FU349">
        <v>0</v>
      </c>
      <c r="FV349" t="s">
        <v>358</v>
      </c>
      <c r="FW349" t="s">
        <v>359</v>
      </c>
      <c r="FX349" t="s">
        <v>360</v>
      </c>
      <c r="FY349" t="s">
        <v>360</v>
      </c>
      <c r="FZ349" t="s">
        <v>360</v>
      </c>
      <c r="GA349" t="s">
        <v>360</v>
      </c>
      <c r="GB349">
        <v>0</v>
      </c>
      <c r="GC349">
        <v>100</v>
      </c>
      <c r="GD349">
        <v>100</v>
      </c>
      <c r="GE349">
        <v>4.342</v>
      </c>
      <c r="GF349">
        <v>0.3633</v>
      </c>
      <c r="GG349">
        <v>1.972114183739502</v>
      </c>
      <c r="GH349">
        <v>0.004449671774874308</v>
      </c>
      <c r="GI349">
        <v>-1.829466635312074E-06</v>
      </c>
      <c r="GJ349">
        <v>4.661545964856727E-10</v>
      </c>
      <c r="GK349">
        <v>0.005649818396270764</v>
      </c>
      <c r="GL349">
        <v>0.003047750899037379</v>
      </c>
      <c r="GM349">
        <v>0.0005145890388989142</v>
      </c>
      <c r="GN349">
        <v>-5.930110997495773E-07</v>
      </c>
      <c r="GO349">
        <v>0</v>
      </c>
      <c r="GP349">
        <v>2134</v>
      </c>
      <c r="GQ349">
        <v>1</v>
      </c>
      <c r="GR349">
        <v>23</v>
      </c>
      <c r="GS349">
        <v>995.8</v>
      </c>
      <c r="GT349">
        <v>995.8</v>
      </c>
      <c r="GU349">
        <v>1.77856</v>
      </c>
      <c r="GV349">
        <v>2.54028</v>
      </c>
      <c r="GW349">
        <v>1.39893</v>
      </c>
      <c r="GX349">
        <v>2.3584</v>
      </c>
      <c r="GY349">
        <v>1.44897</v>
      </c>
      <c r="GZ349">
        <v>2.50366</v>
      </c>
      <c r="HA349">
        <v>36.5051</v>
      </c>
      <c r="HB349">
        <v>24.07</v>
      </c>
      <c r="HC349">
        <v>18</v>
      </c>
      <c r="HD349">
        <v>489.419</v>
      </c>
      <c r="HE349">
        <v>472.299</v>
      </c>
      <c r="HF349">
        <v>24.4106</v>
      </c>
      <c r="HG349">
        <v>25.8273</v>
      </c>
      <c r="HH349">
        <v>30.0001</v>
      </c>
      <c r="HI349">
        <v>25.6765</v>
      </c>
      <c r="HJ349">
        <v>25.7556</v>
      </c>
      <c r="HK349">
        <v>35.662</v>
      </c>
      <c r="HL349">
        <v>6.52955</v>
      </c>
      <c r="HM349">
        <v>100</v>
      </c>
      <c r="HN349">
        <v>24.3907</v>
      </c>
      <c r="HO349">
        <v>754.564</v>
      </c>
      <c r="HP349">
        <v>23.6661</v>
      </c>
      <c r="HQ349">
        <v>101.083</v>
      </c>
      <c r="HR349">
        <v>102.202</v>
      </c>
    </row>
    <row r="350" spans="1:226">
      <c r="A350">
        <v>334</v>
      </c>
      <c r="B350">
        <v>1679514116</v>
      </c>
      <c r="C350">
        <v>8859.900000095367</v>
      </c>
      <c r="D350" t="s">
        <v>1028</v>
      </c>
      <c r="E350" t="s">
        <v>1029</v>
      </c>
      <c r="F350">
        <v>5</v>
      </c>
      <c r="G350" t="s">
        <v>353</v>
      </c>
      <c r="H350" t="s">
        <v>747</v>
      </c>
      <c r="I350">
        <v>1679514108.214286</v>
      </c>
      <c r="J350">
        <f>(K350)/1000</f>
        <v>0</v>
      </c>
      <c r="K350">
        <f>IF(BF350, AN350, AH350)</f>
        <v>0</v>
      </c>
      <c r="L350">
        <f>IF(BF350, AI350, AG350)</f>
        <v>0</v>
      </c>
      <c r="M350">
        <f>BH350 - IF(AU350&gt;1, L350*BB350*100.0/(AW350*BV350), 0)</f>
        <v>0</v>
      </c>
      <c r="N350">
        <f>((T350-J350/2)*M350-L350)/(T350+J350/2)</f>
        <v>0</v>
      </c>
      <c r="O350">
        <f>N350*(BO350+BP350)/1000.0</f>
        <v>0</v>
      </c>
      <c r="P350">
        <f>(BH350 - IF(AU350&gt;1, L350*BB350*100.0/(AW350*BV350), 0))*(BO350+BP350)/1000.0</f>
        <v>0</v>
      </c>
      <c r="Q350">
        <f>2.0/((1/S350-1/R350)+SIGN(S350)*SQRT((1/S350-1/R350)*(1/S350-1/R350) + 4*BC350/((BC350+1)*(BC350+1))*(2*1/S350*1/R350-1/R350*1/R350)))</f>
        <v>0</v>
      </c>
      <c r="R350">
        <f>IF(LEFT(BD350,1)&lt;&gt;"0",IF(LEFT(BD350,1)="1",3.0,BE350),$D$5+$E$5*(BV350*BO350/($K$5*1000))+$F$5*(BV350*BO350/($K$5*1000))*MAX(MIN(BB350,$J$5),$I$5)*MAX(MIN(BB350,$J$5),$I$5)+$G$5*MAX(MIN(BB350,$J$5),$I$5)*(BV350*BO350/($K$5*1000))+$H$5*(BV350*BO350/($K$5*1000))*(BV350*BO350/($K$5*1000)))</f>
        <v>0</v>
      </c>
      <c r="S350">
        <f>J350*(1000-(1000*0.61365*exp(17.502*W350/(240.97+W350))/(BO350+BP350)+BJ350)/2)/(1000*0.61365*exp(17.502*W350/(240.97+W350))/(BO350+BP350)-BJ350)</f>
        <v>0</v>
      </c>
      <c r="T350">
        <f>1/((BC350+1)/(Q350/1.6)+1/(R350/1.37)) + BC350/((BC350+1)/(Q350/1.6) + BC350/(R350/1.37))</f>
        <v>0</v>
      </c>
      <c r="U350">
        <f>(AX350*BA350)</f>
        <v>0</v>
      </c>
      <c r="V350">
        <f>(BQ350+(U350+2*0.95*5.67E-8*(((BQ350+$B$7)+273)^4-(BQ350+273)^4)-44100*J350)/(1.84*29.3*R350+8*0.95*5.67E-8*(BQ350+273)^3))</f>
        <v>0</v>
      </c>
      <c r="W350">
        <f>($C$7*BR350+$D$7*BS350+$E$7*V350)</f>
        <v>0</v>
      </c>
      <c r="X350">
        <f>0.61365*exp(17.502*W350/(240.97+W350))</f>
        <v>0</v>
      </c>
      <c r="Y350">
        <f>(Z350/AA350*100)</f>
        <v>0</v>
      </c>
      <c r="Z350">
        <f>BJ350*(BO350+BP350)/1000</f>
        <v>0</v>
      </c>
      <c r="AA350">
        <f>0.61365*exp(17.502*BQ350/(240.97+BQ350))</f>
        <v>0</v>
      </c>
      <c r="AB350">
        <f>(X350-BJ350*(BO350+BP350)/1000)</f>
        <v>0</v>
      </c>
      <c r="AC350">
        <f>(-J350*44100)</f>
        <v>0</v>
      </c>
      <c r="AD350">
        <f>2*29.3*R350*0.92*(BQ350-W350)</f>
        <v>0</v>
      </c>
      <c r="AE350">
        <f>2*0.95*5.67E-8*(((BQ350+$B$7)+273)^4-(W350+273)^4)</f>
        <v>0</v>
      </c>
      <c r="AF350">
        <f>U350+AE350+AC350+AD350</f>
        <v>0</v>
      </c>
      <c r="AG350">
        <f>BN350*AU350*(BI350-BH350*(1000-AU350*BK350)/(1000-AU350*BJ350))/(100*BB350)</f>
        <v>0</v>
      </c>
      <c r="AH350">
        <f>1000*BN350*AU350*(BJ350-BK350)/(100*BB350*(1000-AU350*BJ350))</f>
        <v>0</v>
      </c>
      <c r="AI350">
        <f>(AJ350 - AK350 - BO350*1E3/(8.314*(BQ350+273.15)) * AM350/BN350 * AL350) * BN350/(100*BB350) * (1000 - BK350)/1000</f>
        <v>0</v>
      </c>
      <c r="AJ350">
        <v>760.0854309700676</v>
      </c>
      <c r="AK350">
        <v>733.7511333333332</v>
      </c>
      <c r="AL350">
        <v>3.420172979293215</v>
      </c>
      <c r="AM350">
        <v>63.74903472312772</v>
      </c>
      <c r="AN350">
        <f>(AP350 - AO350 + BO350*1E3/(8.314*(BQ350+273.15)) * AR350/BN350 * AQ350) * BN350/(100*BB350) * 1000/(1000 - AP350)</f>
        <v>0</v>
      </c>
      <c r="AO350">
        <v>23.53570166811566</v>
      </c>
      <c r="AP350">
        <v>24.22925393939394</v>
      </c>
      <c r="AQ350">
        <v>3.266361954558313E-06</v>
      </c>
      <c r="AR350">
        <v>101.983239414424</v>
      </c>
      <c r="AS350">
        <v>2</v>
      </c>
      <c r="AT350">
        <v>0</v>
      </c>
      <c r="AU350">
        <f>IF(AS350*$H$13&gt;=AW350,1.0,(AW350/(AW350-AS350*$H$13)))</f>
        <v>0</v>
      </c>
      <c r="AV350">
        <f>(AU350-1)*100</f>
        <v>0</v>
      </c>
      <c r="AW350">
        <f>MAX(0,($B$13+$C$13*BV350)/(1+$D$13*BV350)*BO350/(BQ350+273)*$E$13)</f>
        <v>0</v>
      </c>
      <c r="AX350">
        <f>$B$11*BW350+$C$11*BX350+$F$11*CI350*(1-CL350)</f>
        <v>0</v>
      </c>
      <c r="AY350">
        <f>AX350*AZ350</f>
        <v>0</v>
      </c>
      <c r="AZ350">
        <f>($B$11*$D$9+$C$11*$D$9+$F$11*((CV350+CN350)/MAX(CV350+CN350+CW350, 0.1)*$I$9+CW350/MAX(CV350+CN350+CW350, 0.1)*$J$9))/($B$11+$C$11+$F$11)</f>
        <v>0</v>
      </c>
      <c r="BA350">
        <f>($B$11*$K$9+$C$11*$K$9+$F$11*((CV350+CN350)/MAX(CV350+CN350+CW350, 0.1)*$P$9+CW350/MAX(CV350+CN350+CW350, 0.1)*$Q$9))/($B$11+$C$11+$F$11)</f>
        <v>0</v>
      </c>
      <c r="BB350">
        <v>1.91</v>
      </c>
      <c r="BC350">
        <v>0.5</v>
      </c>
      <c r="BD350" t="s">
        <v>355</v>
      </c>
      <c r="BE350">
        <v>2</v>
      </c>
      <c r="BF350" t="b">
        <v>1</v>
      </c>
      <c r="BG350">
        <v>1679514108.214286</v>
      </c>
      <c r="BH350">
        <v>691.6987857142857</v>
      </c>
      <c r="BI350">
        <v>725.819642857143</v>
      </c>
      <c r="BJ350">
        <v>24.22792857142857</v>
      </c>
      <c r="BK350">
        <v>23.51509285714286</v>
      </c>
      <c r="BL350">
        <v>687.3811785714286</v>
      </c>
      <c r="BM350">
        <v>23.86452857142857</v>
      </c>
      <c r="BN350">
        <v>500.0449642857142</v>
      </c>
      <c r="BO350">
        <v>89.94203214285714</v>
      </c>
      <c r="BP350">
        <v>0.1000724964285714</v>
      </c>
      <c r="BQ350">
        <v>26.64408571428571</v>
      </c>
      <c r="BR350">
        <v>27.51665000000001</v>
      </c>
      <c r="BS350">
        <v>999.9000000000002</v>
      </c>
      <c r="BT350">
        <v>0</v>
      </c>
      <c r="BU350">
        <v>0</v>
      </c>
      <c r="BV350">
        <v>9988.790714285715</v>
      </c>
      <c r="BW350">
        <v>0</v>
      </c>
      <c r="BX350">
        <v>9.32272</v>
      </c>
      <c r="BY350">
        <v>-34.12096785714285</v>
      </c>
      <c r="BZ350">
        <v>708.8731785714286</v>
      </c>
      <c r="CA350">
        <v>743.2985357142858</v>
      </c>
      <c r="CB350">
        <v>0.7128361071428573</v>
      </c>
      <c r="CC350">
        <v>725.819642857143</v>
      </c>
      <c r="CD350">
        <v>23.51509285714286</v>
      </c>
      <c r="CE350">
        <v>2.179108928571428</v>
      </c>
      <c r="CF350">
        <v>2.114995357142857</v>
      </c>
      <c r="CG350">
        <v>18.80955714285714</v>
      </c>
      <c r="CH350">
        <v>18.33256785714286</v>
      </c>
      <c r="CI350">
        <v>2000.007857142857</v>
      </c>
      <c r="CJ350">
        <v>0.9799983571428571</v>
      </c>
      <c r="CK350">
        <v>0.02000155000000001</v>
      </c>
      <c r="CL350">
        <v>0</v>
      </c>
      <c r="CM350">
        <v>2.071864285714286</v>
      </c>
      <c r="CN350">
        <v>0</v>
      </c>
      <c r="CO350">
        <v>3839.076785714286</v>
      </c>
      <c r="CP350">
        <v>17338.26428571429</v>
      </c>
      <c r="CQ350">
        <v>40.16267857142856</v>
      </c>
      <c r="CR350">
        <v>41.15599999999998</v>
      </c>
      <c r="CS350">
        <v>40.27882142857142</v>
      </c>
      <c r="CT350">
        <v>39.67607142857143</v>
      </c>
      <c r="CU350">
        <v>39.94389285714284</v>
      </c>
      <c r="CV350">
        <v>1960.003214285714</v>
      </c>
      <c r="CW350">
        <v>40.00321428571429</v>
      </c>
      <c r="CX350">
        <v>0</v>
      </c>
      <c r="CY350">
        <v>1679514146.1</v>
      </c>
      <c r="CZ350">
        <v>0</v>
      </c>
      <c r="DA350">
        <v>0</v>
      </c>
      <c r="DB350" t="s">
        <v>356</v>
      </c>
      <c r="DC350">
        <v>1679454360.5</v>
      </c>
      <c r="DD350">
        <v>1679454360.5</v>
      </c>
      <c r="DE350">
        <v>0</v>
      </c>
      <c r="DF350">
        <v>-0.152</v>
      </c>
      <c r="DG350">
        <v>-0.046</v>
      </c>
      <c r="DH350">
        <v>3.296</v>
      </c>
      <c r="DI350">
        <v>0.35</v>
      </c>
      <c r="DJ350">
        <v>420</v>
      </c>
      <c r="DK350">
        <v>24</v>
      </c>
      <c r="DL350">
        <v>0.27</v>
      </c>
      <c r="DM350">
        <v>0.09</v>
      </c>
      <c r="DN350">
        <v>-34.0665475</v>
      </c>
      <c r="DO350">
        <v>-1.225646904315129</v>
      </c>
      <c r="DP350">
        <v>0.128885982533983</v>
      </c>
      <c r="DQ350">
        <v>0</v>
      </c>
      <c r="DR350">
        <v>0.716588025</v>
      </c>
      <c r="DS350">
        <v>-0.1232457748592878</v>
      </c>
      <c r="DT350">
        <v>0.01385152852303221</v>
      </c>
      <c r="DU350">
        <v>0</v>
      </c>
      <c r="DV350">
        <v>0</v>
      </c>
      <c r="DW350">
        <v>2</v>
      </c>
      <c r="DX350" t="s">
        <v>397</v>
      </c>
      <c r="DY350">
        <v>2.98056</v>
      </c>
      <c r="DZ350">
        <v>2.72844</v>
      </c>
      <c r="EA350">
        <v>0.125425</v>
      </c>
      <c r="EB350">
        <v>0.130748</v>
      </c>
      <c r="EC350">
        <v>0.107434</v>
      </c>
      <c r="ED350">
        <v>0.106256</v>
      </c>
      <c r="EE350">
        <v>26285.3</v>
      </c>
      <c r="EF350">
        <v>25770.6</v>
      </c>
      <c r="EG350">
        <v>30581.6</v>
      </c>
      <c r="EH350">
        <v>29890.2</v>
      </c>
      <c r="EI350">
        <v>37650.3</v>
      </c>
      <c r="EJ350">
        <v>35162.2</v>
      </c>
      <c r="EK350">
        <v>46768.4</v>
      </c>
      <c r="EL350">
        <v>44445.3</v>
      </c>
      <c r="EM350">
        <v>1.8832</v>
      </c>
      <c r="EN350">
        <v>1.9016</v>
      </c>
      <c r="EO350">
        <v>0.118427</v>
      </c>
      <c r="EP350">
        <v>0</v>
      </c>
      <c r="EQ350">
        <v>25.5574</v>
      </c>
      <c r="ER350">
        <v>999.9</v>
      </c>
      <c r="ES350">
        <v>49.5</v>
      </c>
      <c r="ET350">
        <v>30.2</v>
      </c>
      <c r="EU350">
        <v>23.7178</v>
      </c>
      <c r="EV350">
        <v>62.5709</v>
      </c>
      <c r="EW350">
        <v>22.508</v>
      </c>
      <c r="EX350">
        <v>1</v>
      </c>
      <c r="EY350">
        <v>-0.0980462</v>
      </c>
      <c r="EZ350">
        <v>0.374632</v>
      </c>
      <c r="FA350">
        <v>20.2032</v>
      </c>
      <c r="FB350">
        <v>5.23092</v>
      </c>
      <c r="FC350">
        <v>11.968</v>
      </c>
      <c r="FD350">
        <v>4.971</v>
      </c>
      <c r="FE350">
        <v>3.28965</v>
      </c>
      <c r="FF350">
        <v>9999</v>
      </c>
      <c r="FG350">
        <v>9999</v>
      </c>
      <c r="FH350">
        <v>9999</v>
      </c>
      <c r="FI350">
        <v>999.9</v>
      </c>
      <c r="FJ350">
        <v>4.97293</v>
      </c>
      <c r="FK350">
        <v>1.87713</v>
      </c>
      <c r="FL350">
        <v>1.87518</v>
      </c>
      <c r="FM350">
        <v>1.87805</v>
      </c>
      <c r="FN350">
        <v>1.87472</v>
      </c>
      <c r="FO350">
        <v>1.87836</v>
      </c>
      <c r="FP350">
        <v>1.87544</v>
      </c>
      <c r="FQ350">
        <v>1.87654</v>
      </c>
      <c r="FR350">
        <v>0</v>
      </c>
      <c r="FS350">
        <v>0</v>
      </c>
      <c r="FT350">
        <v>0</v>
      </c>
      <c r="FU350">
        <v>0</v>
      </c>
      <c r="FV350" t="s">
        <v>358</v>
      </c>
      <c r="FW350" t="s">
        <v>359</v>
      </c>
      <c r="FX350" t="s">
        <v>360</v>
      </c>
      <c r="FY350" t="s">
        <v>360</v>
      </c>
      <c r="FZ350" t="s">
        <v>360</v>
      </c>
      <c r="GA350" t="s">
        <v>360</v>
      </c>
      <c r="GB350">
        <v>0</v>
      </c>
      <c r="GC350">
        <v>100</v>
      </c>
      <c r="GD350">
        <v>100</v>
      </c>
      <c r="GE350">
        <v>4.384</v>
      </c>
      <c r="GF350">
        <v>0.3634</v>
      </c>
      <c r="GG350">
        <v>1.972114183739502</v>
      </c>
      <c r="GH350">
        <v>0.004449671774874308</v>
      </c>
      <c r="GI350">
        <v>-1.829466635312074E-06</v>
      </c>
      <c r="GJ350">
        <v>4.661545964856727E-10</v>
      </c>
      <c r="GK350">
        <v>0.005649818396270764</v>
      </c>
      <c r="GL350">
        <v>0.003047750899037379</v>
      </c>
      <c r="GM350">
        <v>0.0005145890388989142</v>
      </c>
      <c r="GN350">
        <v>-5.930110997495773E-07</v>
      </c>
      <c r="GO350">
        <v>0</v>
      </c>
      <c r="GP350">
        <v>2134</v>
      </c>
      <c r="GQ350">
        <v>1</v>
      </c>
      <c r="GR350">
        <v>23</v>
      </c>
      <c r="GS350">
        <v>995.9</v>
      </c>
      <c r="GT350">
        <v>995.9</v>
      </c>
      <c r="GU350">
        <v>1.81274</v>
      </c>
      <c r="GV350">
        <v>2.55127</v>
      </c>
      <c r="GW350">
        <v>1.39893</v>
      </c>
      <c r="GX350">
        <v>2.35962</v>
      </c>
      <c r="GY350">
        <v>1.44897</v>
      </c>
      <c r="GZ350">
        <v>2.45239</v>
      </c>
      <c r="HA350">
        <v>36.5051</v>
      </c>
      <c r="HB350">
        <v>24.0437</v>
      </c>
      <c r="HC350">
        <v>18</v>
      </c>
      <c r="HD350">
        <v>489.405</v>
      </c>
      <c r="HE350">
        <v>472.287</v>
      </c>
      <c r="HF350">
        <v>24.3821</v>
      </c>
      <c r="HG350">
        <v>25.8268</v>
      </c>
      <c r="HH350">
        <v>30.0001</v>
      </c>
      <c r="HI350">
        <v>25.6765</v>
      </c>
      <c r="HJ350">
        <v>25.7542</v>
      </c>
      <c r="HK350">
        <v>36.341</v>
      </c>
      <c r="HL350">
        <v>6.25375</v>
      </c>
      <c r="HM350">
        <v>100</v>
      </c>
      <c r="HN350">
        <v>24.3768</v>
      </c>
      <c r="HO350">
        <v>774.597</v>
      </c>
      <c r="HP350">
        <v>23.6898</v>
      </c>
      <c r="HQ350">
        <v>101.082</v>
      </c>
      <c r="HR350">
        <v>102.204</v>
      </c>
    </row>
    <row r="351" spans="1:226">
      <c r="A351">
        <v>335</v>
      </c>
      <c r="B351">
        <v>1679514121</v>
      </c>
      <c r="C351">
        <v>8864.900000095367</v>
      </c>
      <c r="D351" t="s">
        <v>1030</v>
      </c>
      <c r="E351" t="s">
        <v>1031</v>
      </c>
      <c r="F351">
        <v>5</v>
      </c>
      <c r="G351" t="s">
        <v>353</v>
      </c>
      <c r="H351" t="s">
        <v>747</v>
      </c>
      <c r="I351">
        <v>1679514113.5</v>
      </c>
      <c r="J351">
        <f>(K351)/1000</f>
        <v>0</v>
      </c>
      <c r="K351">
        <f>IF(BF351, AN351, AH351)</f>
        <v>0</v>
      </c>
      <c r="L351">
        <f>IF(BF351, AI351, AG351)</f>
        <v>0</v>
      </c>
      <c r="M351">
        <f>BH351 - IF(AU351&gt;1, L351*BB351*100.0/(AW351*BV351), 0)</f>
        <v>0</v>
      </c>
      <c r="N351">
        <f>((T351-J351/2)*M351-L351)/(T351+J351/2)</f>
        <v>0</v>
      </c>
      <c r="O351">
        <f>N351*(BO351+BP351)/1000.0</f>
        <v>0</v>
      </c>
      <c r="P351">
        <f>(BH351 - IF(AU351&gt;1, L351*BB351*100.0/(AW351*BV351), 0))*(BO351+BP351)/1000.0</f>
        <v>0</v>
      </c>
      <c r="Q351">
        <f>2.0/((1/S351-1/R351)+SIGN(S351)*SQRT((1/S351-1/R351)*(1/S351-1/R351) + 4*BC351/((BC351+1)*(BC351+1))*(2*1/S351*1/R351-1/R351*1/R351)))</f>
        <v>0</v>
      </c>
      <c r="R351">
        <f>IF(LEFT(BD351,1)&lt;&gt;"0",IF(LEFT(BD351,1)="1",3.0,BE351),$D$5+$E$5*(BV351*BO351/($K$5*1000))+$F$5*(BV351*BO351/($K$5*1000))*MAX(MIN(BB351,$J$5),$I$5)*MAX(MIN(BB351,$J$5),$I$5)+$G$5*MAX(MIN(BB351,$J$5),$I$5)*(BV351*BO351/($K$5*1000))+$H$5*(BV351*BO351/($K$5*1000))*(BV351*BO351/($K$5*1000)))</f>
        <v>0</v>
      </c>
      <c r="S351">
        <f>J351*(1000-(1000*0.61365*exp(17.502*W351/(240.97+W351))/(BO351+BP351)+BJ351)/2)/(1000*0.61365*exp(17.502*W351/(240.97+W351))/(BO351+BP351)-BJ351)</f>
        <v>0</v>
      </c>
      <c r="T351">
        <f>1/((BC351+1)/(Q351/1.6)+1/(R351/1.37)) + BC351/((BC351+1)/(Q351/1.6) + BC351/(R351/1.37))</f>
        <v>0</v>
      </c>
      <c r="U351">
        <f>(AX351*BA351)</f>
        <v>0</v>
      </c>
      <c r="V351">
        <f>(BQ351+(U351+2*0.95*5.67E-8*(((BQ351+$B$7)+273)^4-(BQ351+273)^4)-44100*J351)/(1.84*29.3*R351+8*0.95*5.67E-8*(BQ351+273)^3))</f>
        <v>0</v>
      </c>
      <c r="W351">
        <f>($C$7*BR351+$D$7*BS351+$E$7*V351)</f>
        <v>0</v>
      </c>
      <c r="X351">
        <f>0.61365*exp(17.502*W351/(240.97+W351))</f>
        <v>0</v>
      </c>
      <c r="Y351">
        <f>(Z351/AA351*100)</f>
        <v>0</v>
      </c>
      <c r="Z351">
        <f>BJ351*(BO351+BP351)/1000</f>
        <v>0</v>
      </c>
      <c r="AA351">
        <f>0.61365*exp(17.502*BQ351/(240.97+BQ351))</f>
        <v>0</v>
      </c>
      <c r="AB351">
        <f>(X351-BJ351*(BO351+BP351)/1000)</f>
        <v>0</v>
      </c>
      <c r="AC351">
        <f>(-J351*44100)</f>
        <v>0</v>
      </c>
      <c r="AD351">
        <f>2*29.3*R351*0.92*(BQ351-W351)</f>
        <v>0</v>
      </c>
      <c r="AE351">
        <f>2*0.95*5.67E-8*(((BQ351+$B$7)+273)^4-(W351+273)^4)</f>
        <v>0</v>
      </c>
      <c r="AF351">
        <f>U351+AE351+AC351+AD351</f>
        <v>0</v>
      </c>
      <c r="AG351">
        <f>BN351*AU351*(BI351-BH351*(1000-AU351*BK351)/(1000-AU351*BJ351))/(100*BB351)</f>
        <v>0</v>
      </c>
      <c r="AH351">
        <f>1000*BN351*AU351*(BJ351-BK351)/(100*BB351*(1000-AU351*BJ351))</f>
        <v>0</v>
      </c>
      <c r="AI351">
        <f>(AJ351 - AK351 - BO351*1E3/(8.314*(BQ351+273.15)) * AM351/BN351 * AL351) * BN351/(100*BB351) * (1000 - BK351)/1000</f>
        <v>0</v>
      </c>
      <c r="AJ351">
        <v>777.3327260416997</v>
      </c>
      <c r="AK351">
        <v>750.8834848484847</v>
      </c>
      <c r="AL351">
        <v>3.43360077765792</v>
      </c>
      <c r="AM351">
        <v>63.74903472312772</v>
      </c>
      <c r="AN351">
        <f>(AP351 - AO351 + BO351*1E3/(8.314*(BQ351+273.15)) * AR351/BN351 * AQ351) * BN351/(100*BB351) * 1000/(1000 - AP351)</f>
        <v>0</v>
      </c>
      <c r="AO351">
        <v>23.57132010353906</v>
      </c>
      <c r="AP351">
        <v>24.24756303030304</v>
      </c>
      <c r="AQ351">
        <v>9.197834065532039E-06</v>
      </c>
      <c r="AR351">
        <v>101.983239414424</v>
      </c>
      <c r="AS351">
        <v>2</v>
      </c>
      <c r="AT351">
        <v>0</v>
      </c>
      <c r="AU351">
        <f>IF(AS351*$H$13&gt;=AW351,1.0,(AW351/(AW351-AS351*$H$13)))</f>
        <v>0</v>
      </c>
      <c r="AV351">
        <f>(AU351-1)*100</f>
        <v>0</v>
      </c>
      <c r="AW351">
        <f>MAX(0,($B$13+$C$13*BV351)/(1+$D$13*BV351)*BO351/(BQ351+273)*$E$13)</f>
        <v>0</v>
      </c>
      <c r="AX351">
        <f>$B$11*BW351+$C$11*BX351+$F$11*CI351*(1-CL351)</f>
        <v>0</v>
      </c>
      <c r="AY351">
        <f>AX351*AZ351</f>
        <v>0</v>
      </c>
      <c r="AZ351">
        <f>($B$11*$D$9+$C$11*$D$9+$F$11*((CV351+CN351)/MAX(CV351+CN351+CW351, 0.1)*$I$9+CW351/MAX(CV351+CN351+CW351, 0.1)*$J$9))/($B$11+$C$11+$F$11)</f>
        <v>0</v>
      </c>
      <c r="BA351">
        <f>($B$11*$K$9+$C$11*$K$9+$F$11*((CV351+CN351)/MAX(CV351+CN351+CW351, 0.1)*$P$9+CW351/MAX(CV351+CN351+CW351, 0.1)*$Q$9))/($B$11+$C$11+$F$11)</f>
        <v>0</v>
      </c>
      <c r="BB351">
        <v>1.91</v>
      </c>
      <c r="BC351">
        <v>0.5</v>
      </c>
      <c r="BD351" t="s">
        <v>355</v>
      </c>
      <c r="BE351">
        <v>2</v>
      </c>
      <c r="BF351" t="b">
        <v>1</v>
      </c>
      <c r="BG351">
        <v>1679514113.5</v>
      </c>
      <c r="BH351">
        <v>709.3145555555557</v>
      </c>
      <c r="BI351">
        <v>743.5466666666667</v>
      </c>
      <c r="BJ351">
        <v>24.23008518518518</v>
      </c>
      <c r="BK351">
        <v>23.53591111111112</v>
      </c>
      <c r="BL351">
        <v>704.9516296296295</v>
      </c>
      <c r="BM351">
        <v>23.86662962962962</v>
      </c>
      <c r="BN351">
        <v>500.0447407407407</v>
      </c>
      <c r="BO351">
        <v>89.94187777777778</v>
      </c>
      <c r="BP351">
        <v>0.1000778185185185</v>
      </c>
      <c r="BQ351">
        <v>26.64294814814815</v>
      </c>
      <c r="BR351">
        <v>27.50908148148148</v>
      </c>
      <c r="BS351">
        <v>999.9000000000001</v>
      </c>
      <c r="BT351">
        <v>0</v>
      </c>
      <c r="BU351">
        <v>0</v>
      </c>
      <c r="BV351">
        <v>9985.204814814815</v>
      </c>
      <c r="BW351">
        <v>0</v>
      </c>
      <c r="BX351">
        <v>9.32272</v>
      </c>
      <c r="BY351">
        <v>-34.23217037037038</v>
      </c>
      <c r="BZ351">
        <v>726.9281481481482</v>
      </c>
      <c r="CA351">
        <v>761.4689259259258</v>
      </c>
      <c r="CB351">
        <v>0.6941704444444444</v>
      </c>
      <c r="CC351">
        <v>743.5466666666667</v>
      </c>
      <c r="CD351">
        <v>23.53591111111112</v>
      </c>
      <c r="CE351">
        <v>2.179299259259259</v>
      </c>
      <c r="CF351">
        <v>2.116864814814815</v>
      </c>
      <c r="CG351">
        <v>18.81093703703704</v>
      </c>
      <c r="CH351">
        <v>18.34664074074074</v>
      </c>
      <c r="CI351">
        <v>1999.994444444445</v>
      </c>
      <c r="CJ351">
        <v>0.980001</v>
      </c>
      <c r="CK351">
        <v>0.0199991</v>
      </c>
      <c r="CL351">
        <v>0</v>
      </c>
      <c r="CM351">
        <v>2.011325925925926</v>
      </c>
      <c r="CN351">
        <v>0</v>
      </c>
      <c r="CO351">
        <v>3844.827777777778</v>
      </c>
      <c r="CP351">
        <v>17338.16666666667</v>
      </c>
      <c r="CQ351">
        <v>40.03677777777778</v>
      </c>
      <c r="CR351">
        <v>41.06918518518518</v>
      </c>
      <c r="CS351">
        <v>40.24518518518518</v>
      </c>
      <c r="CT351">
        <v>39.53911111111111</v>
      </c>
      <c r="CU351">
        <v>39.85388888888888</v>
      </c>
      <c r="CV351">
        <v>1959.997407407408</v>
      </c>
      <c r="CW351">
        <v>39.99777777777778</v>
      </c>
      <c r="CX351">
        <v>0</v>
      </c>
      <c r="CY351">
        <v>1679514151.5</v>
      </c>
      <c r="CZ351">
        <v>0</v>
      </c>
      <c r="DA351">
        <v>0</v>
      </c>
      <c r="DB351" t="s">
        <v>356</v>
      </c>
      <c r="DC351">
        <v>1679454360.5</v>
      </c>
      <c r="DD351">
        <v>1679454360.5</v>
      </c>
      <c r="DE351">
        <v>0</v>
      </c>
      <c r="DF351">
        <v>-0.152</v>
      </c>
      <c r="DG351">
        <v>-0.046</v>
      </c>
      <c r="DH351">
        <v>3.296</v>
      </c>
      <c r="DI351">
        <v>0.35</v>
      </c>
      <c r="DJ351">
        <v>420</v>
      </c>
      <c r="DK351">
        <v>24</v>
      </c>
      <c r="DL351">
        <v>0.27</v>
      </c>
      <c r="DM351">
        <v>0.09</v>
      </c>
      <c r="DN351">
        <v>-34.1616125</v>
      </c>
      <c r="DO351">
        <v>-1.141095309568415</v>
      </c>
      <c r="DP351">
        <v>0.1172597697155762</v>
      </c>
      <c r="DQ351">
        <v>0</v>
      </c>
      <c r="DR351">
        <v>0.705593</v>
      </c>
      <c r="DS351">
        <v>-0.2061389043151984</v>
      </c>
      <c r="DT351">
        <v>0.02108865560200554</v>
      </c>
      <c r="DU351">
        <v>0</v>
      </c>
      <c r="DV351">
        <v>0</v>
      </c>
      <c r="DW351">
        <v>2</v>
      </c>
      <c r="DX351" t="s">
        <v>397</v>
      </c>
      <c r="DY351">
        <v>2.98042</v>
      </c>
      <c r="DZ351">
        <v>2.72825</v>
      </c>
      <c r="EA351">
        <v>0.127399</v>
      </c>
      <c r="EB351">
        <v>0.1327</v>
      </c>
      <c r="EC351">
        <v>0.107495</v>
      </c>
      <c r="ED351">
        <v>0.10637</v>
      </c>
      <c r="EE351">
        <v>26226.4</v>
      </c>
      <c r="EF351">
        <v>25713.3</v>
      </c>
      <c r="EG351">
        <v>30582</v>
      </c>
      <c r="EH351">
        <v>29890.8</v>
      </c>
      <c r="EI351">
        <v>37648.4</v>
      </c>
      <c r="EJ351">
        <v>35158.3</v>
      </c>
      <c r="EK351">
        <v>46769.2</v>
      </c>
      <c r="EL351">
        <v>44446</v>
      </c>
      <c r="EM351">
        <v>1.8832</v>
      </c>
      <c r="EN351">
        <v>1.90192</v>
      </c>
      <c r="EO351">
        <v>0.119321</v>
      </c>
      <c r="EP351">
        <v>0</v>
      </c>
      <c r="EQ351">
        <v>25.5562</v>
      </c>
      <c r="ER351">
        <v>999.9</v>
      </c>
      <c r="ES351">
        <v>49.5</v>
      </c>
      <c r="ET351">
        <v>30.2</v>
      </c>
      <c r="EU351">
        <v>23.7164</v>
      </c>
      <c r="EV351">
        <v>63.3009</v>
      </c>
      <c r="EW351">
        <v>22.1074</v>
      </c>
      <c r="EX351">
        <v>1</v>
      </c>
      <c r="EY351">
        <v>-0.0987729</v>
      </c>
      <c r="EZ351">
        <v>0.167446</v>
      </c>
      <c r="FA351">
        <v>20.2035</v>
      </c>
      <c r="FB351">
        <v>5.23077</v>
      </c>
      <c r="FC351">
        <v>11.968</v>
      </c>
      <c r="FD351">
        <v>4.9711</v>
      </c>
      <c r="FE351">
        <v>3.28965</v>
      </c>
      <c r="FF351">
        <v>9999</v>
      </c>
      <c r="FG351">
        <v>9999</v>
      </c>
      <c r="FH351">
        <v>9999</v>
      </c>
      <c r="FI351">
        <v>999.9</v>
      </c>
      <c r="FJ351">
        <v>4.97292</v>
      </c>
      <c r="FK351">
        <v>1.87713</v>
      </c>
      <c r="FL351">
        <v>1.87521</v>
      </c>
      <c r="FM351">
        <v>1.87805</v>
      </c>
      <c r="FN351">
        <v>1.8747</v>
      </c>
      <c r="FO351">
        <v>1.87836</v>
      </c>
      <c r="FP351">
        <v>1.87545</v>
      </c>
      <c r="FQ351">
        <v>1.87654</v>
      </c>
      <c r="FR351">
        <v>0</v>
      </c>
      <c r="FS351">
        <v>0</v>
      </c>
      <c r="FT351">
        <v>0</v>
      </c>
      <c r="FU351">
        <v>0</v>
      </c>
      <c r="FV351" t="s">
        <v>358</v>
      </c>
      <c r="FW351" t="s">
        <v>359</v>
      </c>
      <c r="FX351" t="s">
        <v>360</v>
      </c>
      <c r="FY351" t="s">
        <v>360</v>
      </c>
      <c r="FZ351" t="s">
        <v>360</v>
      </c>
      <c r="GA351" t="s">
        <v>360</v>
      </c>
      <c r="GB351">
        <v>0</v>
      </c>
      <c r="GC351">
        <v>100</v>
      </c>
      <c r="GD351">
        <v>100</v>
      </c>
      <c r="GE351">
        <v>4.427</v>
      </c>
      <c r="GF351">
        <v>0.3639</v>
      </c>
      <c r="GG351">
        <v>1.972114183739502</v>
      </c>
      <c r="GH351">
        <v>0.004449671774874308</v>
      </c>
      <c r="GI351">
        <v>-1.829466635312074E-06</v>
      </c>
      <c r="GJ351">
        <v>4.661545964856727E-10</v>
      </c>
      <c r="GK351">
        <v>0.005649818396270764</v>
      </c>
      <c r="GL351">
        <v>0.003047750899037379</v>
      </c>
      <c r="GM351">
        <v>0.0005145890388989142</v>
      </c>
      <c r="GN351">
        <v>-5.930110997495773E-07</v>
      </c>
      <c r="GO351">
        <v>0</v>
      </c>
      <c r="GP351">
        <v>2134</v>
      </c>
      <c r="GQ351">
        <v>1</v>
      </c>
      <c r="GR351">
        <v>23</v>
      </c>
      <c r="GS351">
        <v>996</v>
      </c>
      <c r="GT351">
        <v>996</v>
      </c>
      <c r="GU351">
        <v>1.84204</v>
      </c>
      <c r="GV351">
        <v>2.54028</v>
      </c>
      <c r="GW351">
        <v>1.39893</v>
      </c>
      <c r="GX351">
        <v>2.35962</v>
      </c>
      <c r="GY351">
        <v>1.44897</v>
      </c>
      <c r="GZ351">
        <v>2.4646</v>
      </c>
      <c r="HA351">
        <v>36.4814</v>
      </c>
      <c r="HB351">
        <v>24.0612</v>
      </c>
      <c r="HC351">
        <v>18</v>
      </c>
      <c r="HD351">
        <v>489.39</v>
      </c>
      <c r="HE351">
        <v>472.49</v>
      </c>
      <c r="HF351">
        <v>24.3799</v>
      </c>
      <c r="HG351">
        <v>25.8251</v>
      </c>
      <c r="HH351">
        <v>29.9999</v>
      </c>
      <c r="HI351">
        <v>25.6743</v>
      </c>
      <c r="HJ351">
        <v>25.7535</v>
      </c>
      <c r="HK351">
        <v>36.9372</v>
      </c>
      <c r="HL351">
        <v>5.98337</v>
      </c>
      <c r="HM351">
        <v>100</v>
      </c>
      <c r="HN351">
        <v>24.4225</v>
      </c>
      <c r="HO351">
        <v>787.954</v>
      </c>
      <c r="HP351">
        <v>23.6982</v>
      </c>
      <c r="HQ351">
        <v>101.084</v>
      </c>
      <c r="HR351">
        <v>102.205</v>
      </c>
    </row>
    <row r="352" spans="1:226">
      <c r="A352">
        <v>336</v>
      </c>
      <c r="B352">
        <v>1679514126</v>
      </c>
      <c r="C352">
        <v>8869.900000095367</v>
      </c>
      <c r="D352" t="s">
        <v>1032</v>
      </c>
      <c r="E352" t="s">
        <v>1033</v>
      </c>
      <c r="F352">
        <v>5</v>
      </c>
      <c r="G352" t="s">
        <v>353</v>
      </c>
      <c r="H352" t="s">
        <v>747</v>
      </c>
      <c r="I352">
        <v>1679514118.214286</v>
      </c>
      <c r="J352">
        <f>(K352)/1000</f>
        <v>0</v>
      </c>
      <c r="K352">
        <f>IF(BF352, AN352, AH352)</f>
        <v>0</v>
      </c>
      <c r="L352">
        <f>IF(BF352, AI352, AG352)</f>
        <v>0</v>
      </c>
      <c r="M352">
        <f>BH352 - IF(AU352&gt;1, L352*BB352*100.0/(AW352*BV352), 0)</f>
        <v>0</v>
      </c>
      <c r="N352">
        <f>((T352-J352/2)*M352-L352)/(T352+J352/2)</f>
        <v>0</v>
      </c>
      <c r="O352">
        <f>N352*(BO352+BP352)/1000.0</f>
        <v>0</v>
      </c>
      <c r="P352">
        <f>(BH352 - IF(AU352&gt;1, L352*BB352*100.0/(AW352*BV352), 0))*(BO352+BP352)/1000.0</f>
        <v>0</v>
      </c>
      <c r="Q352">
        <f>2.0/((1/S352-1/R352)+SIGN(S352)*SQRT((1/S352-1/R352)*(1/S352-1/R352) + 4*BC352/((BC352+1)*(BC352+1))*(2*1/S352*1/R352-1/R352*1/R352)))</f>
        <v>0</v>
      </c>
      <c r="R352">
        <f>IF(LEFT(BD352,1)&lt;&gt;"0",IF(LEFT(BD352,1)="1",3.0,BE352),$D$5+$E$5*(BV352*BO352/($K$5*1000))+$F$5*(BV352*BO352/($K$5*1000))*MAX(MIN(BB352,$J$5),$I$5)*MAX(MIN(BB352,$J$5),$I$5)+$G$5*MAX(MIN(BB352,$J$5),$I$5)*(BV352*BO352/($K$5*1000))+$H$5*(BV352*BO352/($K$5*1000))*(BV352*BO352/($K$5*1000)))</f>
        <v>0</v>
      </c>
      <c r="S352">
        <f>J352*(1000-(1000*0.61365*exp(17.502*W352/(240.97+W352))/(BO352+BP352)+BJ352)/2)/(1000*0.61365*exp(17.502*W352/(240.97+W352))/(BO352+BP352)-BJ352)</f>
        <v>0</v>
      </c>
      <c r="T352">
        <f>1/((BC352+1)/(Q352/1.6)+1/(R352/1.37)) + BC352/((BC352+1)/(Q352/1.6) + BC352/(R352/1.37))</f>
        <v>0</v>
      </c>
      <c r="U352">
        <f>(AX352*BA352)</f>
        <v>0</v>
      </c>
      <c r="V352">
        <f>(BQ352+(U352+2*0.95*5.67E-8*(((BQ352+$B$7)+273)^4-(BQ352+273)^4)-44100*J352)/(1.84*29.3*R352+8*0.95*5.67E-8*(BQ352+273)^3))</f>
        <v>0</v>
      </c>
      <c r="W352">
        <f>($C$7*BR352+$D$7*BS352+$E$7*V352)</f>
        <v>0</v>
      </c>
      <c r="X352">
        <f>0.61365*exp(17.502*W352/(240.97+W352))</f>
        <v>0</v>
      </c>
      <c r="Y352">
        <f>(Z352/AA352*100)</f>
        <v>0</v>
      </c>
      <c r="Z352">
        <f>BJ352*(BO352+BP352)/1000</f>
        <v>0</v>
      </c>
      <c r="AA352">
        <f>0.61365*exp(17.502*BQ352/(240.97+BQ352))</f>
        <v>0</v>
      </c>
      <c r="AB352">
        <f>(X352-BJ352*(BO352+BP352)/1000)</f>
        <v>0</v>
      </c>
      <c r="AC352">
        <f>(-J352*44100)</f>
        <v>0</v>
      </c>
      <c r="AD352">
        <f>2*29.3*R352*0.92*(BQ352-W352)</f>
        <v>0</v>
      </c>
      <c r="AE352">
        <f>2*0.95*5.67E-8*(((BQ352+$B$7)+273)^4-(W352+273)^4)</f>
        <v>0</v>
      </c>
      <c r="AF352">
        <f>U352+AE352+AC352+AD352</f>
        <v>0</v>
      </c>
      <c r="AG352">
        <f>BN352*AU352*(BI352-BH352*(1000-AU352*BK352)/(1000-AU352*BJ352))/(100*BB352)</f>
        <v>0</v>
      </c>
      <c r="AH352">
        <f>1000*BN352*AU352*(BJ352-BK352)/(100*BB352*(1000-AU352*BJ352))</f>
        <v>0</v>
      </c>
      <c r="AI352">
        <f>(AJ352 - AK352 - BO352*1E3/(8.314*(BQ352+273.15)) * AM352/BN352 * AL352) * BN352/(100*BB352) * (1000 - BK352)/1000</f>
        <v>0</v>
      </c>
      <c r="AJ352">
        <v>794.4346265498315</v>
      </c>
      <c r="AK352">
        <v>767.9687515151517</v>
      </c>
      <c r="AL352">
        <v>3.415323874989316</v>
      </c>
      <c r="AM352">
        <v>63.74903472312772</v>
      </c>
      <c r="AN352">
        <f>(AP352 - AO352 + BO352*1E3/(8.314*(BQ352+273.15)) * AR352/BN352 * AQ352) * BN352/(100*BB352) * 1000/(1000 - AP352)</f>
        <v>0</v>
      </c>
      <c r="AO352">
        <v>23.59456836953498</v>
      </c>
      <c r="AP352">
        <v>24.26996242424242</v>
      </c>
      <c r="AQ352">
        <v>1.078943710964957E-05</v>
      </c>
      <c r="AR352">
        <v>101.983239414424</v>
      </c>
      <c r="AS352">
        <v>2</v>
      </c>
      <c r="AT352">
        <v>0</v>
      </c>
      <c r="AU352">
        <f>IF(AS352*$H$13&gt;=AW352,1.0,(AW352/(AW352-AS352*$H$13)))</f>
        <v>0</v>
      </c>
      <c r="AV352">
        <f>(AU352-1)*100</f>
        <v>0</v>
      </c>
      <c r="AW352">
        <f>MAX(0,($B$13+$C$13*BV352)/(1+$D$13*BV352)*BO352/(BQ352+273)*$E$13)</f>
        <v>0</v>
      </c>
      <c r="AX352">
        <f>$B$11*BW352+$C$11*BX352+$F$11*CI352*(1-CL352)</f>
        <v>0</v>
      </c>
      <c r="AY352">
        <f>AX352*AZ352</f>
        <v>0</v>
      </c>
      <c r="AZ352">
        <f>($B$11*$D$9+$C$11*$D$9+$F$11*((CV352+CN352)/MAX(CV352+CN352+CW352, 0.1)*$I$9+CW352/MAX(CV352+CN352+CW352, 0.1)*$J$9))/($B$11+$C$11+$F$11)</f>
        <v>0</v>
      </c>
      <c r="BA352">
        <f>($B$11*$K$9+$C$11*$K$9+$F$11*((CV352+CN352)/MAX(CV352+CN352+CW352, 0.1)*$P$9+CW352/MAX(CV352+CN352+CW352, 0.1)*$Q$9))/($B$11+$C$11+$F$11)</f>
        <v>0</v>
      </c>
      <c r="BB352">
        <v>1.91</v>
      </c>
      <c r="BC352">
        <v>0.5</v>
      </c>
      <c r="BD352" t="s">
        <v>355</v>
      </c>
      <c r="BE352">
        <v>2</v>
      </c>
      <c r="BF352" t="b">
        <v>1</v>
      </c>
      <c r="BG352">
        <v>1679514118.214286</v>
      </c>
      <c r="BH352">
        <v>725.0277142857142</v>
      </c>
      <c r="BI352">
        <v>759.3277500000002</v>
      </c>
      <c r="BJ352">
        <v>24.24118571428571</v>
      </c>
      <c r="BK352">
        <v>23.56311071428571</v>
      </c>
      <c r="BL352">
        <v>720.6248214285714</v>
      </c>
      <c r="BM352">
        <v>23.87744642857143</v>
      </c>
      <c r="BN352">
        <v>500.0478928571429</v>
      </c>
      <c r="BO352">
        <v>89.94141428571427</v>
      </c>
      <c r="BP352">
        <v>0.1000508464285714</v>
      </c>
      <c r="BQ352">
        <v>26.64143214285715</v>
      </c>
      <c r="BR352">
        <v>27.50262500000001</v>
      </c>
      <c r="BS352">
        <v>999.9000000000002</v>
      </c>
      <c r="BT352">
        <v>0</v>
      </c>
      <c r="BU352">
        <v>0</v>
      </c>
      <c r="BV352">
        <v>9985.800357142858</v>
      </c>
      <c r="BW352">
        <v>0</v>
      </c>
      <c r="BX352">
        <v>9.32272</v>
      </c>
      <c r="BY352">
        <v>-34.30010357142857</v>
      </c>
      <c r="BZ352">
        <v>743.0400357142856</v>
      </c>
      <c r="CA352">
        <v>777.6520357142859</v>
      </c>
      <c r="CB352">
        <v>0.6780729642857143</v>
      </c>
      <c r="CC352">
        <v>759.3277500000002</v>
      </c>
      <c r="CD352">
        <v>23.56311071428571</v>
      </c>
      <c r="CE352">
        <v>2.180286785714286</v>
      </c>
      <c r="CF352">
        <v>2.119300357142857</v>
      </c>
      <c r="CG352">
        <v>18.81818571428571</v>
      </c>
      <c r="CH352">
        <v>18.364975</v>
      </c>
      <c r="CI352">
        <v>1999.9675</v>
      </c>
      <c r="CJ352">
        <v>0.9800037857142857</v>
      </c>
      <c r="CK352">
        <v>0.01999644642857143</v>
      </c>
      <c r="CL352">
        <v>0</v>
      </c>
      <c r="CM352">
        <v>2.049164285714286</v>
      </c>
      <c r="CN352">
        <v>0</v>
      </c>
      <c r="CO352">
        <v>3849.2175</v>
      </c>
      <c r="CP352">
        <v>17337.95357142857</v>
      </c>
      <c r="CQ352">
        <v>39.99307142857142</v>
      </c>
      <c r="CR352">
        <v>40.99082142857143</v>
      </c>
      <c r="CS352">
        <v>40.19853571428571</v>
      </c>
      <c r="CT352">
        <v>39.42164285714286</v>
      </c>
      <c r="CU352">
        <v>39.79214285714285</v>
      </c>
      <c r="CV352">
        <v>1959.9775</v>
      </c>
      <c r="CW352">
        <v>39.99285714285714</v>
      </c>
      <c r="CX352">
        <v>0</v>
      </c>
      <c r="CY352">
        <v>1679514156.3</v>
      </c>
      <c r="CZ352">
        <v>0</v>
      </c>
      <c r="DA352">
        <v>0</v>
      </c>
      <c r="DB352" t="s">
        <v>356</v>
      </c>
      <c r="DC352">
        <v>1679454360.5</v>
      </c>
      <c r="DD352">
        <v>1679454360.5</v>
      </c>
      <c r="DE352">
        <v>0</v>
      </c>
      <c r="DF352">
        <v>-0.152</v>
      </c>
      <c r="DG352">
        <v>-0.046</v>
      </c>
      <c r="DH352">
        <v>3.296</v>
      </c>
      <c r="DI352">
        <v>0.35</v>
      </c>
      <c r="DJ352">
        <v>420</v>
      </c>
      <c r="DK352">
        <v>24</v>
      </c>
      <c r="DL352">
        <v>0.27</v>
      </c>
      <c r="DM352">
        <v>0.09</v>
      </c>
      <c r="DN352">
        <v>-34.24454390243903</v>
      </c>
      <c r="DO352">
        <v>-1.050476655052367</v>
      </c>
      <c r="DP352">
        <v>0.1115822873625721</v>
      </c>
      <c r="DQ352">
        <v>0</v>
      </c>
      <c r="DR352">
        <v>0.690399756097561</v>
      </c>
      <c r="DS352">
        <v>-0.2192110034843206</v>
      </c>
      <c r="DT352">
        <v>0.02272495235207163</v>
      </c>
      <c r="DU352">
        <v>0</v>
      </c>
      <c r="DV352">
        <v>0</v>
      </c>
      <c r="DW352">
        <v>2</v>
      </c>
      <c r="DX352" t="s">
        <v>397</v>
      </c>
      <c r="DY352">
        <v>2.98052</v>
      </c>
      <c r="DZ352">
        <v>2.7282</v>
      </c>
      <c r="EA352">
        <v>0.129336</v>
      </c>
      <c r="EB352">
        <v>0.134602</v>
      </c>
      <c r="EC352">
        <v>0.107559</v>
      </c>
      <c r="ED352">
        <v>0.106409</v>
      </c>
      <c r="EE352">
        <v>26168.3</v>
      </c>
      <c r="EF352">
        <v>25656.6</v>
      </c>
      <c r="EG352">
        <v>30582.2</v>
      </c>
      <c r="EH352">
        <v>29890.5</v>
      </c>
      <c r="EI352">
        <v>37646.1</v>
      </c>
      <c r="EJ352">
        <v>35156.8</v>
      </c>
      <c r="EK352">
        <v>46769.5</v>
      </c>
      <c r="EL352">
        <v>44445.8</v>
      </c>
      <c r="EM352">
        <v>1.88315</v>
      </c>
      <c r="EN352">
        <v>1.90195</v>
      </c>
      <c r="EO352">
        <v>0.119247</v>
      </c>
      <c r="EP352">
        <v>0</v>
      </c>
      <c r="EQ352">
        <v>25.5562</v>
      </c>
      <c r="ER352">
        <v>999.9</v>
      </c>
      <c r="ES352">
        <v>49.5</v>
      </c>
      <c r="ET352">
        <v>30.2</v>
      </c>
      <c r="EU352">
        <v>23.7199</v>
      </c>
      <c r="EV352">
        <v>62.8009</v>
      </c>
      <c r="EW352">
        <v>22.492</v>
      </c>
      <c r="EX352">
        <v>1</v>
      </c>
      <c r="EY352">
        <v>-0.0990727</v>
      </c>
      <c r="EZ352">
        <v>0.234374</v>
      </c>
      <c r="FA352">
        <v>20.2036</v>
      </c>
      <c r="FB352">
        <v>5.23092</v>
      </c>
      <c r="FC352">
        <v>11.968</v>
      </c>
      <c r="FD352">
        <v>4.9712</v>
      </c>
      <c r="FE352">
        <v>3.28965</v>
      </c>
      <c r="FF352">
        <v>9999</v>
      </c>
      <c r="FG352">
        <v>9999</v>
      </c>
      <c r="FH352">
        <v>9999</v>
      </c>
      <c r="FI352">
        <v>999.9</v>
      </c>
      <c r="FJ352">
        <v>4.97292</v>
      </c>
      <c r="FK352">
        <v>1.87712</v>
      </c>
      <c r="FL352">
        <v>1.87519</v>
      </c>
      <c r="FM352">
        <v>1.87804</v>
      </c>
      <c r="FN352">
        <v>1.87471</v>
      </c>
      <c r="FO352">
        <v>1.87836</v>
      </c>
      <c r="FP352">
        <v>1.87545</v>
      </c>
      <c r="FQ352">
        <v>1.87653</v>
      </c>
      <c r="FR352">
        <v>0</v>
      </c>
      <c r="FS352">
        <v>0</v>
      </c>
      <c r="FT352">
        <v>0</v>
      </c>
      <c r="FU352">
        <v>0</v>
      </c>
      <c r="FV352" t="s">
        <v>358</v>
      </c>
      <c r="FW352" t="s">
        <v>359</v>
      </c>
      <c r="FX352" t="s">
        <v>360</v>
      </c>
      <c r="FY352" t="s">
        <v>360</v>
      </c>
      <c r="FZ352" t="s">
        <v>360</v>
      </c>
      <c r="GA352" t="s">
        <v>360</v>
      </c>
      <c r="GB352">
        <v>0</v>
      </c>
      <c r="GC352">
        <v>100</v>
      </c>
      <c r="GD352">
        <v>100</v>
      </c>
      <c r="GE352">
        <v>4.468</v>
      </c>
      <c r="GF352">
        <v>0.3645</v>
      </c>
      <c r="GG352">
        <v>1.972114183739502</v>
      </c>
      <c r="GH352">
        <v>0.004449671774874308</v>
      </c>
      <c r="GI352">
        <v>-1.829466635312074E-06</v>
      </c>
      <c r="GJ352">
        <v>4.661545964856727E-10</v>
      </c>
      <c r="GK352">
        <v>0.005649818396270764</v>
      </c>
      <c r="GL352">
        <v>0.003047750899037379</v>
      </c>
      <c r="GM352">
        <v>0.0005145890388989142</v>
      </c>
      <c r="GN352">
        <v>-5.930110997495773E-07</v>
      </c>
      <c r="GO352">
        <v>0</v>
      </c>
      <c r="GP352">
        <v>2134</v>
      </c>
      <c r="GQ352">
        <v>1</v>
      </c>
      <c r="GR352">
        <v>23</v>
      </c>
      <c r="GS352">
        <v>996.1</v>
      </c>
      <c r="GT352">
        <v>996.1</v>
      </c>
      <c r="GU352">
        <v>1.87622</v>
      </c>
      <c r="GV352">
        <v>2.54639</v>
      </c>
      <c r="GW352">
        <v>1.39893</v>
      </c>
      <c r="GX352">
        <v>2.3584</v>
      </c>
      <c r="GY352">
        <v>1.44897</v>
      </c>
      <c r="GZ352">
        <v>2.49634</v>
      </c>
      <c r="HA352">
        <v>36.5051</v>
      </c>
      <c r="HB352">
        <v>24.0525</v>
      </c>
      <c r="HC352">
        <v>18</v>
      </c>
      <c r="HD352">
        <v>489.362</v>
      </c>
      <c r="HE352">
        <v>472.499</v>
      </c>
      <c r="HF352">
        <v>24.4144</v>
      </c>
      <c r="HG352">
        <v>25.8251</v>
      </c>
      <c r="HH352">
        <v>29.9997</v>
      </c>
      <c r="HI352">
        <v>25.6743</v>
      </c>
      <c r="HJ352">
        <v>25.7525</v>
      </c>
      <c r="HK352">
        <v>37.6144</v>
      </c>
      <c r="HL352">
        <v>5.71125</v>
      </c>
      <c r="HM352">
        <v>100</v>
      </c>
      <c r="HN352">
        <v>24.4107</v>
      </c>
      <c r="HO352">
        <v>807.99</v>
      </c>
      <c r="HP352">
        <v>23.7044</v>
      </c>
      <c r="HQ352">
        <v>101.085</v>
      </c>
      <c r="HR352">
        <v>102.205</v>
      </c>
    </row>
    <row r="353" spans="1:226">
      <c r="A353">
        <v>337</v>
      </c>
      <c r="B353">
        <v>1679514131</v>
      </c>
      <c r="C353">
        <v>8874.900000095367</v>
      </c>
      <c r="D353" t="s">
        <v>1034</v>
      </c>
      <c r="E353" t="s">
        <v>1035</v>
      </c>
      <c r="F353">
        <v>5</v>
      </c>
      <c r="G353" t="s">
        <v>353</v>
      </c>
      <c r="H353" t="s">
        <v>747</v>
      </c>
      <c r="I353">
        <v>1679514123.5</v>
      </c>
      <c r="J353">
        <f>(K353)/1000</f>
        <v>0</v>
      </c>
      <c r="K353">
        <f>IF(BF353, AN353, AH353)</f>
        <v>0</v>
      </c>
      <c r="L353">
        <f>IF(BF353, AI353, AG353)</f>
        <v>0</v>
      </c>
      <c r="M353">
        <f>BH353 - IF(AU353&gt;1, L353*BB353*100.0/(AW353*BV353), 0)</f>
        <v>0</v>
      </c>
      <c r="N353">
        <f>((T353-J353/2)*M353-L353)/(T353+J353/2)</f>
        <v>0</v>
      </c>
      <c r="O353">
        <f>N353*(BO353+BP353)/1000.0</f>
        <v>0</v>
      </c>
      <c r="P353">
        <f>(BH353 - IF(AU353&gt;1, L353*BB353*100.0/(AW353*BV353), 0))*(BO353+BP353)/1000.0</f>
        <v>0</v>
      </c>
      <c r="Q353">
        <f>2.0/((1/S353-1/R353)+SIGN(S353)*SQRT((1/S353-1/R353)*(1/S353-1/R353) + 4*BC353/((BC353+1)*(BC353+1))*(2*1/S353*1/R353-1/R353*1/R353)))</f>
        <v>0</v>
      </c>
      <c r="R353">
        <f>IF(LEFT(BD353,1)&lt;&gt;"0",IF(LEFT(BD353,1)="1",3.0,BE353),$D$5+$E$5*(BV353*BO353/($K$5*1000))+$F$5*(BV353*BO353/($K$5*1000))*MAX(MIN(BB353,$J$5),$I$5)*MAX(MIN(BB353,$J$5),$I$5)+$G$5*MAX(MIN(BB353,$J$5),$I$5)*(BV353*BO353/($K$5*1000))+$H$5*(BV353*BO353/($K$5*1000))*(BV353*BO353/($K$5*1000)))</f>
        <v>0</v>
      </c>
      <c r="S353">
        <f>J353*(1000-(1000*0.61365*exp(17.502*W353/(240.97+W353))/(BO353+BP353)+BJ353)/2)/(1000*0.61365*exp(17.502*W353/(240.97+W353))/(BO353+BP353)-BJ353)</f>
        <v>0</v>
      </c>
      <c r="T353">
        <f>1/((BC353+1)/(Q353/1.6)+1/(R353/1.37)) + BC353/((BC353+1)/(Q353/1.6) + BC353/(R353/1.37))</f>
        <v>0</v>
      </c>
      <c r="U353">
        <f>(AX353*BA353)</f>
        <v>0</v>
      </c>
      <c r="V353">
        <f>(BQ353+(U353+2*0.95*5.67E-8*(((BQ353+$B$7)+273)^4-(BQ353+273)^4)-44100*J353)/(1.84*29.3*R353+8*0.95*5.67E-8*(BQ353+273)^3))</f>
        <v>0</v>
      </c>
      <c r="W353">
        <f>($C$7*BR353+$D$7*BS353+$E$7*V353)</f>
        <v>0</v>
      </c>
      <c r="X353">
        <f>0.61365*exp(17.502*W353/(240.97+W353))</f>
        <v>0</v>
      </c>
      <c r="Y353">
        <f>(Z353/AA353*100)</f>
        <v>0</v>
      </c>
      <c r="Z353">
        <f>BJ353*(BO353+BP353)/1000</f>
        <v>0</v>
      </c>
      <c r="AA353">
        <f>0.61365*exp(17.502*BQ353/(240.97+BQ353))</f>
        <v>0</v>
      </c>
      <c r="AB353">
        <f>(X353-BJ353*(BO353+BP353)/1000)</f>
        <v>0</v>
      </c>
      <c r="AC353">
        <f>(-J353*44100)</f>
        <v>0</v>
      </c>
      <c r="AD353">
        <f>2*29.3*R353*0.92*(BQ353-W353)</f>
        <v>0</v>
      </c>
      <c r="AE353">
        <f>2*0.95*5.67E-8*(((BQ353+$B$7)+273)^4-(W353+273)^4)</f>
        <v>0</v>
      </c>
      <c r="AF353">
        <f>U353+AE353+AC353+AD353</f>
        <v>0</v>
      </c>
      <c r="AG353">
        <f>BN353*AU353*(BI353-BH353*(1000-AU353*BK353)/(1000-AU353*BJ353))/(100*BB353)</f>
        <v>0</v>
      </c>
      <c r="AH353">
        <f>1000*BN353*AU353*(BJ353-BK353)/(100*BB353*(1000-AU353*BJ353))</f>
        <v>0</v>
      </c>
      <c r="AI353">
        <f>(AJ353 - AK353 - BO353*1E3/(8.314*(BQ353+273.15)) * AM353/BN353 * AL353) * BN353/(100*BB353) * (1000 - BK353)/1000</f>
        <v>0</v>
      </c>
      <c r="AJ353">
        <v>811.6433550098353</v>
      </c>
      <c r="AK353">
        <v>785.0912969696969</v>
      </c>
      <c r="AL353">
        <v>3.426470362005525</v>
      </c>
      <c r="AM353">
        <v>63.74903472312772</v>
      </c>
      <c r="AN353">
        <f>(AP353 - AO353 + BO353*1E3/(8.314*(BQ353+273.15)) * AR353/BN353 * AQ353) * BN353/(100*BB353) * 1000/(1000 - AP353)</f>
        <v>0</v>
      </c>
      <c r="AO353">
        <v>23.60415274124638</v>
      </c>
      <c r="AP353">
        <v>24.28577515151514</v>
      </c>
      <c r="AQ353">
        <v>7.412883081927138E-06</v>
      </c>
      <c r="AR353">
        <v>101.983239414424</v>
      </c>
      <c r="AS353">
        <v>2</v>
      </c>
      <c r="AT353">
        <v>0</v>
      </c>
      <c r="AU353">
        <f>IF(AS353*$H$13&gt;=AW353,1.0,(AW353/(AW353-AS353*$H$13)))</f>
        <v>0</v>
      </c>
      <c r="AV353">
        <f>(AU353-1)*100</f>
        <v>0</v>
      </c>
      <c r="AW353">
        <f>MAX(0,($B$13+$C$13*BV353)/(1+$D$13*BV353)*BO353/(BQ353+273)*$E$13)</f>
        <v>0</v>
      </c>
      <c r="AX353">
        <f>$B$11*BW353+$C$11*BX353+$F$11*CI353*(1-CL353)</f>
        <v>0</v>
      </c>
      <c r="AY353">
        <f>AX353*AZ353</f>
        <v>0</v>
      </c>
      <c r="AZ353">
        <f>($B$11*$D$9+$C$11*$D$9+$F$11*((CV353+CN353)/MAX(CV353+CN353+CW353, 0.1)*$I$9+CW353/MAX(CV353+CN353+CW353, 0.1)*$J$9))/($B$11+$C$11+$F$11)</f>
        <v>0</v>
      </c>
      <c r="BA353">
        <f>($B$11*$K$9+$C$11*$K$9+$F$11*((CV353+CN353)/MAX(CV353+CN353+CW353, 0.1)*$P$9+CW353/MAX(CV353+CN353+CW353, 0.1)*$Q$9))/($B$11+$C$11+$F$11)</f>
        <v>0</v>
      </c>
      <c r="BB353">
        <v>1.91</v>
      </c>
      <c r="BC353">
        <v>0.5</v>
      </c>
      <c r="BD353" t="s">
        <v>355</v>
      </c>
      <c r="BE353">
        <v>2</v>
      </c>
      <c r="BF353" t="b">
        <v>1</v>
      </c>
      <c r="BG353">
        <v>1679514123.5</v>
      </c>
      <c r="BH353">
        <v>742.6624074074075</v>
      </c>
      <c r="BI353">
        <v>777.0451481481481</v>
      </c>
      <c r="BJ353">
        <v>24.25985925925926</v>
      </c>
      <c r="BK353">
        <v>23.58857777777778</v>
      </c>
      <c r="BL353">
        <v>738.2151481481482</v>
      </c>
      <c r="BM353">
        <v>23.89564074074074</v>
      </c>
      <c r="BN353">
        <v>500.0372222222222</v>
      </c>
      <c r="BO353">
        <v>89.94048888888889</v>
      </c>
      <c r="BP353">
        <v>0.09996008888888888</v>
      </c>
      <c r="BQ353">
        <v>26.64094814814814</v>
      </c>
      <c r="BR353">
        <v>27.50361851851851</v>
      </c>
      <c r="BS353">
        <v>999.9000000000001</v>
      </c>
      <c r="BT353">
        <v>0</v>
      </c>
      <c r="BU353">
        <v>0</v>
      </c>
      <c r="BV353">
        <v>9993.671851851852</v>
      </c>
      <c r="BW353">
        <v>0</v>
      </c>
      <c r="BX353">
        <v>9.32272</v>
      </c>
      <c r="BY353">
        <v>-34.38283333333333</v>
      </c>
      <c r="BZ353">
        <v>761.1274444444444</v>
      </c>
      <c r="CA353">
        <v>795.8175925925924</v>
      </c>
      <c r="CB353">
        <v>0.6712788888888888</v>
      </c>
      <c r="CC353">
        <v>777.0451481481481</v>
      </c>
      <c r="CD353">
        <v>23.58857777777778</v>
      </c>
      <c r="CE353">
        <v>2.181943333333333</v>
      </c>
      <c r="CF353">
        <v>2.121568148148148</v>
      </c>
      <c r="CG353">
        <v>18.83034074074074</v>
      </c>
      <c r="CH353">
        <v>18.38204444444444</v>
      </c>
      <c r="CI353">
        <v>2000.013333333333</v>
      </c>
      <c r="CJ353">
        <v>0.9800037407407408</v>
      </c>
      <c r="CK353">
        <v>0.01999651481481482</v>
      </c>
      <c r="CL353">
        <v>0</v>
      </c>
      <c r="CM353">
        <v>2.046492592592592</v>
      </c>
      <c r="CN353">
        <v>0</v>
      </c>
      <c r="CO353">
        <v>3853.496296296297</v>
      </c>
      <c r="CP353">
        <v>17338.35925925926</v>
      </c>
      <c r="CQ353">
        <v>39.96977777777778</v>
      </c>
      <c r="CR353">
        <v>40.91651851851852</v>
      </c>
      <c r="CS353">
        <v>40.14099999999999</v>
      </c>
      <c r="CT353">
        <v>39.30522222222222</v>
      </c>
      <c r="CU353">
        <v>39.72196296296296</v>
      </c>
      <c r="CV353">
        <v>1960.020740740741</v>
      </c>
      <c r="CW353">
        <v>39.99555555555556</v>
      </c>
      <c r="CX353">
        <v>0</v>
      </c>
      <c r="CY353">
        <v>1679514161.1</v>
      </c>
      <c r="CZ353">
        <v>0</v>
      </c>
      <c r="DA353">
        <v>0</v>
      </c>
      <c r="DB353" t="s">
        <v>356</v>
      </c>
      <c r="DC353">
        <v>1679454360.5</v>
      </c>
      <c r="DD353">
        <v>1679454360.5</v>
      </c>
      <c r="DE353">
        <v>0</v>
      </c>
      <c r="DF353">
        <v>-0.152</v>
      </c>
      <c r="DG353">
        <v>-0.046</v>
      </c>
      <c r="DH353">
        <v>3.296</v>
      </c>
      <c r="DI353">
        <v>0.35</v>
      </c>
      <c r="DJ353">
        <v>420</v>
      </c>
      <c r="DK353">
        <v>24</v>
      </c>
      <c r="DL353">
        <v>0.27</v>
      </c>
      <c r="DM353">
        <v>0.09</v>
      </c>
      <c r="DN353">
        <v>-34.32405853658537</v>
      </c>
      <c r="DO353">
        <v>-0.8724501742160459</v>
      </c>
      <c r="DP353">
        <v>0.09666292949896382</v>
      </c>
      <c r="DQ353">
        <v>0</v>
      </c>
      <c r="DR353">
        <v>0.679069512195122</v>
      </c>
      <c r="DS353">
        <v>-0.098593735191638</v>
      </c>
      <c r="DT353">
        <v>0.0141608458323956</v>
      </c>
      <c r="DU353">
        <v>1</v>
      </c>
      <c r="DV353">
        <v>1</v>
      </c>
      <c r="DW353">
        <v>2</v>
      </c>
      <c r="DX353" t="s">
        <v>357</v>
      </c>
      <c r="DY353">
        <v>2.98044</v>
      </c>
      <c r="DZ353">
        <v>2.72835</v>
      </c>
      <c r="EA353">
        <v>0.131261</v>
      </c>
      <c r="EB353">
        <v>0.136506</v>
      </c>
      <c r="EC353">
        <v>0.107604</v>
      </c>
      <c r="ED353">
        <v>0.106439</v>
      </c>
      <c r="EE353">
        <v>26110.6</v>
      </c>
      <c r="EF353">
        <v>25600.4</v>
      </c>
      <c r="EG353">
        <v>30582.3</v>
      </c>
      <c r="EH353">
        <v>29890.7</v>
      </c>
      <c r="EI353">
        <v>37644.5</v>
      </c>
      <c r="EJ353">
        <v>35155.9</v>
      </c>
      <c r="EK353">
        <v>46769.7</v>
      </c>
      <c r="EL353">
        <v>44446</v>
      </c>
      <c r="EM353">
        <v>1.88332</v>
      </c>
      <c r="EN353">
        <v>1.90215</v>
      </c>
      <c r="EO353">
        <v>0.119135</v>
      </c>
      <c r="EP353">
        <v>0</v>
      </c>
      <c r="EQ353">
        <v>25.5542</v>
      </c>
      <c r="ER353">
        <v>999.9</v>
      </c>
      <c r="ES353">
        <v>49.5</v>
      </c>
      <c r="ET353">
        <v>30.2</v>
      </c>
      <c r="EU353">
        <v>23.7191</v>
      </c>
      <c r="EV353">
        <v>62.8109</v>
      </c>
      <c r="EW353">
        <v>22.1835</v>
      </c>
      <c r="EX353">
        <v>1</v>
      </c>
      <c r="EY353">
        <v>-0.0993166</v>
      </c>
      <c r="EZ353">
        <v>0.265724</v>
      </c>
      <c r="FA353">
        <v>20.2035</v>
      </c>
      <c r="FB353">
        <v>5.23107</v>
      </c>
      <c r="FC353">
        <v>11.968</v>
      </c>
      <c r="FD353">
        <v>4.971</v>
      </c>
      <c r="FE353">
        <v>3.2896</v>
      </c>
      <c r="FF353">
        <v>9999</v>
      </c>
      <c r="FG353">
        <v>9999</v>
      </c>
      <c r="FH353">
        <v>9999</v>
      </c>
      <c r="FI353">
        <v>999.9</v>
      </c>
      <c r="FJ353">
        <v>4.97294</v>
      </c>
      <c r="FK353">
        <v>1.87708</v>
      </c>
      <c r="FL353">
        <v>1.87516</v>
      </c>
      <c r="FM353">
        <v>1.87803</v>
      </c>
      <c r="FN353">
        <v>1.87469</v>
      </c>
      <c r="FO353">
        <v>1.87834</v>
      </c>
      <c r="FP353">
        <v>1.87542</v>
      </c>
      <c r="FQ353">
        <v>1.87653</v>
      </c>
      <c r="FR353">
        <v>0</v>
      </c>
      <c r="FS353">
        <v>0</v>
      </c>
      <c r="FT353">
        <v>0</v>
      </c>
      <c r="FU353">
        <v>0</v>
      </c>
      <c r="FV353" t="s">
        <v>358</v>
      </c>
      <c r="FW353" t="s">
        <v>359</v>
      </c>
      <c r="FX353" t="s">
        <v>360</v>
      </c>
      <c r="FY353" t="s">
        <v>360</v>
      </c>
      <c r="FZ353" t="s">
        <v>360</v>
      </c>
      <c r="GA353" t="s">
        <v>360</v>
      </c>
      <c r="GB353">
        <v>0</v>
      </c>
      <c r="GC353">
        <v>100</v>
      </c>
      <c r="GD353">
        <v>100</v>
      </c>
      <c r="GE353">
        <v>4.51</v>
      </c>
      <c r="GF353">
        <v>0.3649</v>
      </c>
      <c r="GG353">
        <v>1.972114183739502</v>
      </c>
      <c r="GH353">
        <v>0.004449671774874308</v>
      </c>
      <c r="GI353">
        <v>-1.829466635312074E-06</v>
      </c>
      <c r="GJ353">
        <v>4.661545964856727E-10</v>
      </c>
      <c r="GK353">
        <v>0.005649818396270764</v>
      </c>
      <c r="GL353">
        <v>0.003047750899037379</v>
      </c>
      <c r="GM353">
        <v>0.0005145890388989142</v>
      </c>
      <c r="GN353">
        <v>-5.930110997495773E-07</v>
      </c>
      <c r="GO353">
        <v>0</v>
      </c>
      <c r="GP353">
        <v>2134</v>
      </c>
      <c r="GQ353">
        <v>1</v>
      </c>
      <c r="GR353">
        <v>23</v>
      </c>
      <c r="GS353">
        <v>996.2</v>
      </c>
      <c r="GT353">
        <v>996.2</v>
      </c>
      <c r="GU353">
        <v>1.90552</v>
      </c>
      <c r="GV353">
        <v>2.54517</v>
      </c>
      <c r="GW353">
        <v>1.39893</v>
      </c>
      <c r="GX353">
        <v>2.35962</v>
      </c>
      <c r="GY353">
        <v>1.44897</v>
      </c>
      <c r="GZ353">
        <v>2.41333</v>
      </c>
      <c r="HA353">
        <v>36.5051</v>
      </c>
      <c r="HB353">
        <v>24.0612</v>
      </c>
      <c r="HC353">
        <v>18</v>
      </c>
      <c r="HD353">
        <v>489.442</v>
      </c>
      <c r="HE353">
        <v>472.617</v>
      </c>
      <c r="HF353">
        <v>24.4111</v>
      </c>
      <c r="HG353">
        <v>25.8229</v>
      </c>
      <c r="HH353">
        <v>30</v>
      </c>
      <c r="HI353">
        <v>25.6722</v>
      </c>
      <c r="HJ353">
        <v>25.7513</v>
      </c>
      <c r="HK353">
        <v>38.2105</v>
      </c>
      <c r="HL353">
        <v>5.42825</v>
      </c>
      <c r="HM353">
        <v>100</v>
      </c>
      <c r="HN353">
        <v>24.4056</v>
      </c>
      <c r="HO353">
        <v>821.347</v>
      </c>
      <c r="HP353">
        <v>23.706</v>
      </c>
      <c r="HQ353">
        <v>101.085</v>
      </c>
      <c r="HR353">
        <v>102.205</v>
      </c>
    </row>
    <row r="354" spans="1:226">
      <c r="A354">
        <v>338</v>
      </c>
      <c r="B354">
        <v>1679514136</v>
      </c>
      <c r="C354">
        <v>8879.900000095367</v>
      </c>
      <c r="D354" t="s">
        <v>1036</v>
      </c>
      <c r="E354" t="s">
        <v>1037</v>
      </c>
      <c r="F354">
        <v>5</v>
      </c>
      <c r="G354" t="s">
        <v>353</v>
      </c>
      <c r="H354" t="s">
        <v>747</v>
      </c>
      <c r="I354">
        <v>1679514128.214286</v>
      </c>
      <c r="J354">
        <f>(K354)/1000</f>
        <v>0</v>
      </c>
      <c r="K354">
        <f>IF(BF354, AN354, AH354)</f>
        <v>0</v>
      </c>
      <c r="L354">
        <f>IF(BF354, AI354, AG354)</f>
        <v>0</v>
      </c>
      <c r="M354">
        <f>BH354 - IF(AU354&gt;1, L354*BB354*100.0/(AW354*BV354), 0)</f>
        <v>0</v>
      </c>
      <c r="N354">
        <f>((T354-J354/2)*M354-L354)/(T354+J354/2)</f>
        <v>0</v>
      </c>
      <c r="O354">
        <f>N354*(BO354+BP354)/1000.0</f>
        <v>0</v>
      </c>
      <c r="P354">
        <f>(BH354 - IF(AU354&gt;1, L354*BB354*100.0/(AW354*BV354), 0))*(BO354+BP354)/1000.0</f>
        <v>0</v>
      </c>
      <c r="Q354">
        <f>2.0/((1/S354-1/R354)+SIGN(S354)*SQRT((1/S354-1/R354)*(1/S354-1/R354) + 4*BC354/((BC354+1)*(BC354+1))*(2*1/S354*1/R354-1/R354*1/R354)))</f>
        <v>0</v>
      </c>
      <c r="R354">
        <f>IF(LEFT(BD354,1)&lt;&gt;"0",IF(LEFT(BD354,1)="1",3.0,BE354),$D$5+$E$5*(BV354*BO354/($K$5*1000))+$F$5*(BV354*BO354/($K$5*1000))*MAX(MIN(BB354,$J$5),$I$5)*MAX(MIN(BB354,$J$5),$I$5)+$G$5*MAX(MIN(BB354,$J$5),$I$5)*(BV354*BO354/($K$5*1000))+$H$5*(BV354*BO354/($K$5*1000))*(BV354*BO354/($K$5*1000)))</f>
        <v>0</v>
      </c>
      <c r="S354">
        <f>J354*(1000-(1000*0.61365*exp(17.502*W354/(240.97+W354))/(BO354+BP354)+BJ354)/2)/(1000*0.61365*exp(17.502*W354/(240.97+W354))/(BO354+BP354)-BJ354)</f>
        <v>0</v>
      </c>
      <c r="T354">
        <f>1/((BC354+1)/(Q354/1.6)+1/(R354/1.37)) + BC354/((BC354+1)/(Q354/1.6) + BC354/(R354/1.37))</f>
        <v>0</v>
      </c>
      <c r="U354">
        <f>(AX354*BA354)</f>
        <v>0</v>
      </c>
      <c r="V354">
        <f>(BQ354+(U354+2*0.95*5.67E-8*(((BQ354+$B$7)+273)^4-(BQ354+273)^4)-44100*J354)/(1.84*29.3*R354+8*0.95*5.67E-8*(BQ354+273)^3))</f>
        <v>0</v>
      </c>
      <c r="W354">
        <f>($C$7*BR354+$D$7*BS354+$E$7*V354)</f>
        <v>0</v>
      </c>
      <c r="X354">
        <f>0.61365*exp(17.502*W354/(240.97+W354))</f>
        <v>0</v>
      </c>
      <c r="Y354">
        <f>(Z354/AA354*100)</f>
        <v>0</v>
      </c>
      <c r="Z354">
        <f>BJ354*(BO354+BP354)/1000</f>
        <v>0</v>
      </c>
      <c r="AA354">
        <f>0.61365*exp(17.502*BQ354/(240.97+BQ354))</f>
        <v>0</v>
      </c>
      <c r="AB354">
        <f>(X354-BJ354*(BO354+BP354)/1000)</f>
        <v>0</v>
      </c>
      <c r="AC354">
        <f>(-J354*44100)</f>
        <v>0</v>
      </c>
      <c r="AD354">
        <f>2*29.3*R354*0.92*(BQ354-W354)</f>
        <v>0</v>
      </c>
      <c r="AE354">
        <f>2*0.95*5.67E-8*(((BQ354+$B$7)+273)^4-(W354+273)^4)</f>
        <v>0</v>
      </c>
      <c r="AF354">
        <f>U354+AE354+AC354+AD354</f>
        <v>0</v>
      </c>
      <c r="AG354">
        <f>BN354*AU354*(BI354-BH354*(1000-AU354*BK354)/(1000-AU354*BJ354))/(100*BB354)</f>
        <v>0</v>
      </c>
      <c r="AH354">
        <f>1000*BN354*AU354*(BJ354-BK354)/(100*BB354*(1000-AU354*BJ354))</f>
        <v>0</v>
      </c>
      <c r="AI354">
        <f>(AJ354 - AK354 - BO354*1E3/(8.314*(BQ354+273.15)) * AM354/BN354 * AL354) * BN354/(100*BB354) * (1000 - BK354)/1000</f>
        <v>0</v>
      </c>
      <c r="AJ354">
        <v>828.7159349910931</v>
      </c>
      <c r="AK354">
        <v>802.2591030303029</v>
      </c>
      <c r="AL354">
        <v>3.426334239625219</v>
      </c>
      <c r="AM354">
        <v>63.74903472312772</v>
      </c>
      <c r="AN354">
        <f>(AP354 - AO354 + BO354*1E3/(8.314*(BQ354+273.15)) * AR354/BN354 * AQ354) * BN354/(100*BB354) * 1000/(1000 - AP354)</f>
        <v>0</v>
      </c>
      <c r="AO354">
        <v>23.61144710953448</v>
      </c>
      <c r="AP354">
        <v>24.29713454545454</v>
      </c>
      <c r="AQ354">
        <v>5.195177724248882E-06</v>
      </c>
      <c r="AR354">
        <v>101.983239414424</v>
      </c>
      <c r="AS354">
        <v>2</v>
      </c>
      <c r="AT354">
        <v>0</v>
      </c>
      <c r="AU354">
        <f>IF(AS354*$H$13&gt;=AW354,1.0,(AW354/(AW354-AS354*$H$13)))</f>
        <v>0</v>
      </c>
      <c r="AV354">
        <f>(AU354-1)*100</f>
        <v>0</v>
      </c>
      <c r="AW354">
        <f>MAX(0,($B$13+$C$13*BV354)/(1+$D$13*BV354)*BO354/(BQ354+273)*$E$13)</f>
        <v>0</v>
      </c>
      <c r="AX354">
        <f>$B$11*BW354+$C$11*BX354+$F$11*CI354*(1-CL354)</f>
        <v>0</v>
      </c>
      <c r="AY354">
        <f>AX354*AZ354</f>
        <v>0</v>
      </c>
      <c r="AZ354">
        <f>($B$11*$D$9+$C$11*$D$9+$F$11*((CV354+CN354)/MAX(CV354+CN354+CW354, 0.1)*$I$9+CW354/MAX(CV354+CN354+CW354, 0.1)*$J$9))/($B$11+$C$11+$F$11)</f>
        <v>0</v>
      </c>
      <c r="BA354">
        <f>($B$11*$K$9+$C$11*$K$9+$F$11*((CV354+CN354)/MAX(CV354+CN354+CW354, 0.1)*$P$9+CW354/MAX(CV354+CN354+CW354, 0.1)*$Q$9))/($B$11+$C$11+$F$11)</f>
        <v>0</v>
      </c>
      <c r="BB354">
        <v>1.91</v>
      </c>
      <c r="BC354">
        <v>0.5</v>
      </c>
      <c r="BD354" t="s">
        <v>355</v>
      </c>
      <c r="BE354">
        <v>2</v>
      </c>
      <c r="BF354" t="b">
        <v>1</v>
      </c>
      <c r="BG354">
        <v>1679514128.214286</v>
      </c>
      <c r="BH354">
        <v>758.4070714285716</v>
      </c>
      <c r="BI354">
        <v>792.8086785714286</v>
      </c>
      <c r="BJ354">
        <v>24.276725</v>
      </c>
      <c r="BK354">
        <v>23.60222857142857</v>
      </c>
      <c r="BL354">
        <v>753.920642857143</v>
      </c>
      <c r="BM354">
        <v>23.91207857142857</v>
      </c>
      <c r="BN354">
        <v>500.0283214285715</v>
      </c>
      <c r="BO354">
        <v>89.93892142857143</v>
      </c>
      <c r="BP354">
        <v>0.09999369285714285</v>
      </c>
      <c r="BQ354">
        <v>26.63922142857143</v>
      </c>
      <c r="BR354">
        <v>27.50543928571429</v>
      </c>
      <c r="BS354">
        <v>999.9000000000002</v>
      </c>
      <c r="BT354">
        <v>0</v>
      </c>
      <c r="BU354">
        <v>0</v>
      </c>
      <c r="BV354">
        <v>9993.273214285715</v>
      </c>
      <c r="BW354">
        <v>0</v>
      </c>
      <c r="BX354">
        <v>9.32272</v>
      </c>
      <c r="BY354">
        <v>-34.40165714285714</v>
      </c>
      <c r="BZ354">
        <v>777.277</v>
      </c>
      <c r="CA354">
        <v>811.9731785714287</v>
      </c>
      <c r="CB354">
        <v>0.6745059642857143</v>
      </c>
      <c r="CC354">
        <v>792.8086785714286</v>
      </c>
      <c r="CD354">
        <v>23.60222857142857</v>
      </c>
      <c r="CE354">
        <v>2.1834225</v>
      </c>
      <c r="CF354">
        <v>2.122758571428572</v>
      </c>
      <c r="CG354">
        <v>18.84119285714286</v>
      </c>
      <c r="CH354">
        <v>18.39098571428571</v>
      </c>
      <c r="CI354">
        <v>2000.000714285714</v>
      </c>
      <c r="CJ354">
        <v>0.980006</v>
      </c>
      <c r="CK354">
        <v>0.01999434285714286</v>
      </c>
      <c r="CL354">
        <v>0</v>
      </c>
      <c r="CM354">
        <v>2.037571428571428</v>
      </c>
      <c r="CN354">
        <v>0</v>
      </c>
      <c r="CO354">
        <v>3856.435714285714</v>
      </c>
      <c r="CP354">
        <v>17338.26071428571</v>
      </c>
      <c r="CQ354">
        <v>39.93960714285713</v>
      </c>
      <c r="CR354">
        <v>40.85914285714285</v>
      </c>
      <c r="CS354">
        <v>40.07567857142857</v>
      </c>
      <c r="CT354">
        <v>39.19832142857143</v>
      </c>
      <c r="CU354">
        <v>39.67596428571427</v>
      </c>
      <c r="CV354">
        <v>1960.011071428571</v>
      </c>
      <c r="CW354">
        <v>39.99214285714286</v>
      </c>
      <c r="CX354">
        <v>0</v>
      </c>
      <c r="CY354">
        <v>1679514165.9</v>
      </c>
      <c r="CZ354">
        <v>0</v>
      </c>
      <c r="DA354">
        <v>0</v>
      </c>
      <c r="DB354" t="s">
        <v>356</v>
      </c>
      <c r="DC354">
        <v>1679454360.5</v>
      </c>
      <c r="DD354">
        <v>1679454360.5</v>
      </c>
      <c r="DE354">
        <v>0</v>
      </c>
      <c r="DF354">
        <v>-0.152</v>
      </c>
      <c r="DG354">
        <v>-0.046</v>
      </c>
      <c r="DH354">
        <v>3.296</v>
      </c>
      <c r="DI354">
        <v>0.35</v>
      </c>
      <c r="DJ354">
        <v>420</v>
      </c>
      <c r="DK354">
        <v>24</v>
      </c>
      <c r="DL354">
        <v>0.27</v>
      </c>
      <c r="DM354">
        <v>0.09</v>
      </c>
      <c r="DN354">
        <v>-34.3796756097561</v>
      </c>
      <c r="DO354">
        <v>-0.4382027874564894</v>
      </c>
      <c r="DP354">
        <v>0.06043980186117765</v>
      </c>
      <c r="DQ354">
        <v>0</v>
      </c>
      <c r="DR354">
        <v>0.6740764878048781</v>
      </c>
      <c r="DS354">
        <v>0.02564602787456435</v>
      </c>
      <c r="DT354">
        <v>0.006178580767347128</v>
      </c>
      <c r="DU354">
        <v>1</v>
      </c>
      <c r="DV354">
        <v>1</v>
      </c>
      <c r="DW354">
        <v>2</v>
      </c>
      <c r="DX354" t="s">
        <v>357</v>
      </c>
      <c r="DY354">
        <v>2.98053</v>
      </c>
      <c r="DZ354">
        <v>2.72838</v>
      </c>
      <c r="EA354">
        <v>0.133162</v>
      </c>
      <c r="EB354">
        <v>0.138382</v>
      </c>
      <c r="EC354">
        <v>0.107637</v>
      </c>
      <c r="ED354">
        <v>0.106473</v>
      </c>
      <c r="EE354">
        <v>26053.7</v>
      </c>
      <c r="EF354">
        <v>25544.9</v>
      </c>
      <c r="EG354">
        <v>30582.6</v>
      </c>
      <c r="EH354">
        <v>29890.8</v>
      </c>
      <c r="EI354">
        <v>37643.6</v>
      </c>
      <c r="EJ354">
        <v>35155</v>
      </c>
      <c r="EK354">
        <v>46770.2</v>
      </c>
      <c r="EL354">
        <v>44446.4</v>
      </c>
      <c r="EM354">
        <v>1.88342</v>
      </c>
      <c r="EN354">
        <v>1.90202</v>
      </c>
      <c r="EO354">
        <v>0.119284</v>
      </c>
      <c r="EP354">
        <v>0</v>
      </c>
      <c r="EQ354">
        <v>25.5541</v>
      </c>
      <c r="ER354">
        <v>999.9</v>
      </c>
      <c r="ES354">
        <v>49.5</v>
      </c>
      <c r="ET354">
        <v>30.3</v>
      </c>
      <c r="EU354">
        <v>23.857</v>
      </c>
      <c r="EV354">
        <v>63.0309</v>
      </c>
      <c r="EW354">
        <v>22.3638</v>
      </c>
      <c r="EX354">
        <v>1</v>
      </c>
      <c r="EY354">
        <v>-0.099159</v>
      </c>
      <c r="EZ354">
        <v>0.281392</v>
      </c>
      <c r="FA354">
        <v>20.2035</v>
      </c>
      <c r="FB354">
        <v>5.23032</v>
      </c>
      <c r="FC354">
        <v>11.968</v>
      </c>
      <c r="FD354">
        <v>4.97065</v>
      </c>
      <c r="FE354">
        <v>3.28955</v>
      </c>
      <c r="FF354">
        <v>9999</v>
      </c>
      <c r="FG354">
        <v>9999</v>
      </c>
      <c r="FH354">
        <v>9999</v>
      </c>
      <c r="FI354">
        <v>999.9</v>
      </c>
      <c r="FJ354">
        <v>4.97295</v>
      </c>
      <c r="FK354">
        <v>1.87706</v>
      </c>
      <c r="FL354">
        <v>1.87515</v>
      </c>
      <c r="FM354">
        <v>1.878</v>
      </c>
      <c r="FN354">
        <v>1.87469</v>
      </c>
      <c r="FO354">
        <v>1.87834</v>
      </c>
      <c r="FP354">
        <v>1.8754</v>
      </c>
      <c r="FQ354">
        <v>1.87653</v>
      </c>
      <c r="FR354">
        <v>0</v>
      </c>
      <c r="FS354">
        <v>0</v>
      </c>
      <c r="FT354">
        <v>0</v>
      </c>
      <c r="FU354">
        <v>0</v>
      </c>
      <c r="FV354" t="s">
        <v>358</v>
      </c>
      <c r="FW354" t="s">
        <v>359</v>
      </c>
      <c r="FX354" t="s">
        <v>360</v>
      </c>
      <c r="FY354" t="s">
        <v>360</v>
      </c>
      <c r="FZ354" t="s">
        <v>360</v>
      </c>
      <c r="GA354" t="s">
        <v>360</v>
      </c>
      <c r="GB354">
        <v>0</v>
      </c>
      <c r="GC354">
        <v>100</v>
      </c>
      <c r="GD354">
        <v>100</v>
      </c>
      <c r="GE354">
        <v>4.551</v>
      </c>
      <c r="GF354">
        <v>0.3652</v>
      </c>
      <c r="GG354">
        <v>1.972114183739502</v>
      </c>
      <c r="GH354">
        <v>0.004449671774874308</v>
      </c>
      <c r="GI354">
        <v>-1.829466635312074E-06</v>
      </c>
      <c r="GJ354">
        <v>4.661545964856727E-10</v>
      </c>
      <c r="GK354">
        <v>0.005649818396270764</v>
      </c>
      <c r="GL354">
        <v>0.003047750899037379</v>
      </c>
      <c r="GM354">
        <v>0.0005145890388989142</v>
      </c>
      <c r="GN354">
        <v>-5.930110997495773E-07</v>
      </c>
      <c r="GO354">
        <v>0</v>
      </c>
      <c r="GP354">
        <v>2134</v>
      </c>
      <c r="GQ354">
        <v>1</v>
      </c>
      <c r="GR354">
        <v>23</v>
      </c>
      <c r="GS354">
        <v>996.3</v>
      </c>
      <c r="GT354">
        <v>996.3</v>
      </c>
      <c r="GU354">
        <v>1.93848</v>
      </c>
      <c r="GV354">
        <v>2.54517</v>
      </c>
      <c r="GW354">
        <v>1.39893</v>
      </c>
      <c r="GX354">
        <v>2.35962</v>
      </c>
      <c r="GY354">
        <v>1.44897</v>
      </c>
      <c r="GZ354">
        <v>2.50244</v>
      </c>
      <c r="HA354">
        <v>36.4814</v>
      </c>
      <c r="HB354">
        <v>24.0525</v>
      </c>
      <c r="HC354">
        <v>18</v>
      </c>
      <c r="HD354">
        <v>489.494</v>
      </c>
      <c r="HE354">
        <v>472.52</v>
      </c>
      <c r="HF354">
        <v>24.406</v>
      </c>
      <c r="HG354">
        <v>25.8229</v>
      </c>
      <c r="HH354">
        <v>30.0001</v>
      </c>
      <c r="HI354">
        <v>25.6717</v>
      </c>
      <c r="HJ354">
        <v>25.7493</v>
      </c>
      <c r="HK354">
        <v>38.8817</v>
      </c>
      <c r="HL354">
        <v>5.42825</v>
      </c>
      <c r="HM354">
        <v>100</v>
      </c>
      <c r="HN354">
        <v>24.4013</v>
      </c>
      <c r="HO354">
        <v>841.3819999999999</v>
      </c>
      <c r="HP354">
        <v>23.7058</v>
      </c>
      <c r="HQ354">
        <v>101.086</v>
      </c>
      <c r="HR354">
        <v>102.206</v>
      </c>
    </row>
    <row r="355" spans="1:226">
      <c r="A355">
        <v>339</v>
      </c>
      <c r="B355">
        <v>1679514141</v>
      </c>
      <c r="C355">
        <v>8884.900000095367</v>
      </c>
      <c r="D355" t="s">
        <v>1038</v>
      </c>
      <c r="E355" t="s">
        <v>1039</v>
      </c>
      <c r="F355">
        <v>5</v>
      </c>
      <c r="G355" t="s">
        <v>353</v>
      </c>
      <c r="H355" t="s">
        <v>747</v>
      </c>
      <c r="I355">
        <v>1679514133.5</v>
      </c>
      <c r="J355">
        <f>(K355)/1000</f>
        <v>0</v>
      </c>
      <c r="K355">
        <f>IF(BF355, AN355, AH355)</f>
        <v>0</v>
      </c>
      <c r="L355">
        <f>IF(BF355, AI355, AG355)</f>
        <v>0</v>
      </c>
      <c r="M355">
        <f>BH355 - IF(AU355&gt;1, L355*BB355*100.0/(AW355*BV355), 0)</f>
        <v>0</v>
      </c>
      <c r="N355">
        <f>((T355-J355/2)*M355-L355)/(T355+J355/2)</f>
        <v>0</v>
      </c>
      <c r="O355">
        <f>N355*(BO355+BP355)/1000.0</f>
        <v>0</v>
      </c>
      <c r="P355">
        <f>(BH355 - IF(AU355&gt;1, L355*BB355*100.0/(AW355*BV355), 0))*(BO355+BP355)/1000.0</f>
        <v>0</v>
      </c>
      <c r="Q355">
        <f>2.0/((1/S355-1/R355)+SIGN(S355)*SQRT((1/S355-1/R355)*(1/S355-1/R355) + 4*BC355/((BC355+1)*(BC355+1))*(2*1/S355*1/R355-1/R355*1/R355)))</f>
        <v>0</v>
      </c>
      <c r="R355">
        <f>IF(LEFT(BD355,1)&lt;&gt;"0",IF(LEFT(BD355,1)="1",3.0,BE355),$D$5+$E$5*(BV355*BO355/($K$5*1000))+$F$5*(BV355*BO355/($K$5*1000))*MAX(MIN(BB355,$J$5),$I$5)*MAX(MIN(BB355,$J$5),$I$5)+$G$5*MAX(MIN(BB355,$J$5),$I$5)*(BV355*BO355/($K$5*1000))+$H$5*(BV355*BO355/($K$5*1000))*(BV355*BO355/($K$5*1000)))</f>
        <v>0</v>
      </c>
      <c r="S355">
        <f>J355*(1000-(1000*0.61365*exp(17.502*W355/(240.97+W355))/(BO355+BP355)+BJ355)/2)/(1000*0.61365*exp(17.502*W355/(240.97+W355))/(BO355+BP355)-BJ355)</f>
        <v>0</v>
      </c>
      <c r="T355">
        <f>1/((BC355+1)/(Q355/1.6)+1/(R355/1.37)) + BC355/((BC355+1)/(Q355/1.6) + BC355/(R355/1.37))</f>
        <v>0</v>
      </c>
      <c r="U355">
        <f>(AX355*BA355)</f>
        <v>0</v>
      </c>
      <c r="V355">
        <f>(BQ355+(U355+2*0.95*5.67E-8*(((BQ355+$B$7)+273)^4-(BQ355+273)^4)-44100*J355)/(1.84*29.3*R355+8*0.95*5.67E-8*(BQ355+273)^3))</f>
        <v>0</v>
      </c>
      <c r="W355">
        <f>($C$7*BR355+$D$7*BS355+$E$7*V355)</f>
        <v>0</v>
      </c>
      <c r="X355">
        <f>0.61365*exp(17.502*W355/(240.97+W355))</f>
        <v>0</v>
      </c>
      <c r="Y355">
        <f>(Z355/AA355*100)</f>
        <v>0</v>
      </c>
      <c r="Z355">
        <f>BJ355*(BO355+BP355)/1000</f>
        <v>0</v>
      </c>
      <c r="AA355">
        <f>0.61365*exp(17.502*BQ355/(240.97+BQ355))</f>
        <v>0</v>
      </c>
      <c r="AB355">
        <f>(X355-BJ355*(BO355+BP355)/1000)</f>
        <v>0</v>
      </c>
      <c r="AC355">
        <f>(-J355*44100)</f>
        <v>0</v>
      </c>
      <c r="AD355">
        <f>2*29.3*R355*0.92*(BQ355-W355)</f>
        <v>0</v>
      </c>
      <c r="AE355">
        <f>2*0.95*5.67E-8*(((BQ355+$B$7)+273)^4-(W355+273)^4)</f>
        <v>0</v>
      </c>
      <c r="AF355">
        <f>U355+AE355+AC355+AD355</f>
        <v>0</v>
      </c>
      <c r="AG355">
        <f>BN355*AU355*(BI355-BH355*(1000-AU355*BK355)/(1000-AU355*BJ355))/(100*BB355)</f>
        <v>0</v>
      </c>
      <c r="AH355">
        <f>1000*BN355*AU355*(BJ355-BK355)/(100*BB355*(1000-AU355*BJ355))</f>
        <v>0</v>
      </c>
      <c r="AI355">
        <f>(AJ355 - AK355 - BO355*1E3/(8.314*(BQ355+273.15)) * AM355/BN355 * AL355) * BN355/(100*BB355) * (1000 - BK355)/1000</f>
        <v>0</v>
      </c>
      <c r="AJ355">
        <v>846.007943320419</v>
      </c>
      <c r="AK355">
        <v>819.4165636363637</v>
      </c>
      <c r="AL355">
        <v>3.429006468306411</v>
      </c>
      <c r="AM355">
        <v>63.74903472312772</v>
      </c>
      <c r="AN355">
        <f>(AP355 - AO355 + BO355*1E3/(8.314*(BQ355+273.15)) * AR355/BN355 * AQ355) * BN355/(100*BB355) * 1000/(1000 - AP355)</f>
        <v>0</v>
      </c>
      <c r="AO355">
        <v>23.62500253162321</v>
      </c>
      <c r="AP355">
        <v>24.30749757575758</v>
      </c>
      <c r="AQ355">
        <v>4.166844819609543E-06</v>
      </c>
      <c r="AR355">
        <v>101.983239414424</v>
      </c>
      <c r="AS355">
        <v>2</v>
      </c>
      <c r="AT355">
        <v>0</v>
      </c>
      <c r="AU355">
        <f>IF(AS355*$H$13&gt;=AW355,1.0,(AW355/(AW355-AS355*$H$13)))</f>
        <v>0</v>
      </c>
      <c r="AV355">
        <f>(AU355-1)*100</f>
        <v>0</v>
      </c>
      <c r="AW355">
        <f>MAX(0,($B$13+$C$13*BV355)/(1+$D$13*BV355)*BO355/(BQ355+273)*$E$13)</f>
        <v>0</v>
      </c>
      <c r="AX355">
        <f>$B$11*BW355+$C$11*BX355+$F$11*CI355*(1-CL355)</f>
        <v>0</v>
      </c>
      <c r="AY355">
        <f>AX355*AZ355</f>
        <v>0</v>
      </c>
      <c r="AZ355">
        <f>($B$11*$D$9+$C$11*$D$9+$F$11*((CV355+CN355)/MAX(CV355+CN355+CW355, 0.1)*$I$9+CW355/MAX(CV355+CN355+CW355, 0.1)*$J$9))/($B$11+$C$11+$F$11)</f>
        <v>0</v>
      </c>
      <c r="BA355">
        <f>($B$11*$K$9+$C$11*$K$9+$F$11*((CV355+CN355)/MAX(CV355+CN355+CW355, 0.1)*$P$9+CW355/MAX(CV355+CN355+CW355, 0.1)*$Q$9))/($B$11+$C$11+$F$11)</f>
        <v>0</v>
      </c>
      <c r="BB355">
        <v>1.91</v>
      </c>
      <c r="BC355">
        <v>0.5</v>
      </c>
      <c r="BD355" t="s">
        <v>355</v>
      </c>
      <c r="BE355">
        <v>2</v>
      </c>
      <c r="BF355" t="b">
        <v>1</v>
      </c>
      <c r="BG355">
        <v>1679514133.5</v>
      </c>
      <c r="BH355">
        <v>776.0772222222222</v>
      </c>
      <c r="BI355">
        <v>810.5481111111111</v>
      </c>
      <c r="BJ355">
        <v>24.29194074074074</v>
      </c>
      <c r="BK355">
        <v>23.61328888888888</v>
      </c>
      <c r="BL355">
        <v>771.5471481481482</v>
      </c>
      <c r="BM355">
        <v>23.9269037037037</v>
      </c>
      <c r="BN355">
        <v>500.0287407407407</v>
      </c>
      <c r="BO355">
        <v>89.93673703703702</v>
      </c>
      <c r="BP355">
        <v>0.09998367037037036</v>
      </c>
      <c r="BQ355">
        <v>26.63772592592593</v>
      </c>
      <c r="BR355">
        <v>27.50343333333334</v>
      </c>
      <c r="BS355">
        <v>999.9000000000001</v>
      </c>
      <c r="BT355">
        <v>0</v>
      </c>
      <c r="BU355">
        <v>0</v>
      </c>
      <c r="BV355">
        <v>10003.27777777778</v>
      </c>
      <c r="BW355">
        <v>0</v>
      </c>
      <c r="BX355">
        <v>9.32272</v>
      </c>
      <c r="BY355">
        <v>-34.4709037037037</v>
      </c>
      <c r="BZ355">
        <v>795.3991481481482</v>
      </c>
      <c r="CA355">
        <v>830.1508518518518</v>
      </c>
      <c r="CB355">
        <v>0.6786638148148149</v>
      </c>
      <c r="CC355">
        <v>810.5481111111111</v>
      </c>
      <c r="CD355">
        <v>23.61328888888888</v>
      </c>
      <c r="CE355">
        <v>2.184738518518518</v>
      </c>
      <c r="CF355">
        <v>2.123701851851852</v>
      </c>
      <c r="CG355">
        <v>18.85083333333333</v>
      </c>
      <c r="CH355">
        <v>18.39807407407407</v>
      </c>
      <c r="CI355">
        <v>2000.012592592593</v>
      </c>
      <c r="CJ355">
        <v>0.9800064814814815</v>
      </c>
      <c r="CK355">
        <v>0.01999388888888889</v>
      </c>
      <c r="CL355">
        <v>0</v>
      </c>
      <c r="CM355">
        <v>1.999137037037037</v>
      </c>
      <c r="CN355">
        <v>0</v>
      </c>
      <c r="CO355">
        <v>3860</v>
      </c>
      <c r="CP355">
        <v>17338.36666666666</v>
      </c>
      <c r="CQ355">
        <v>39.94196296296296</v>
      </c>
      <c r="CR355">
        <v>40.80307407407408</v>
      </c>
      <c r="CS355">
        <v>40.023</v>
      </c>
      <c r="CT355">
        <v>39.09233333333333</v>
      </c>
      <c r="CU355">
        <v>39.61540740740741</v>
      </c>
      <c r="CV355">
        <v>1960.021481481481</v>
      </c>
      <c r="CW355">
        <v>39.99111111111111</v>
      </c>
      <c r="CX355">
        <v>0</v>
      </c>
      <c r="CY355">
        <v>1679514171.3</v>
      </c>
      <c r="CZ355">
        <v>0</v>
      </c>
      <c r="DA355">
        <v>0</v>
      </c>
      <c r="DB355" t="s">
        <v>356</v>
      </c>
      <c r="DC355">
        <v>1679454360.5</v>
      </c>
      <c r="DD355">
        <v>1679454360.5</v>
      </c>
      <c r="DE355">
        <v>0</v>
      </c>
      <c r="DF355">
        <v>-0.152</v>
      </c>
      <c r="DG355">
        <v>-0.046</v>
      </c>
      <c r="DH355">
        <v>3.296</v>
      </c>
      <c r="DI355">
        <v>0.35</v>
      </c>
      <c r="DJ355">
        <v>420</v>
      </c>
      <c r="DK355">
        <v>24</v>
      </c>
      <c r="DL355">
        <v>0.27</v>
      </c>
      <c r="DM355">
        <v>0.09</v>
      </c>
      <c r="DN355">
        <v>-34.42836341463414</v>
      </c>
      <c r="DO355">
        <v>-0.6007818815330187</v>
      </c>
      <c r="DP355">
        <v>0.07534680065422854</v>
      </c>
      <c r="DQ355">
        <v>0</v>
      </c>
      <c r="DR355">
        <v>0.6751360243902439</v>
      </c>
      <c r="DS355">
        <v>0.05058485017421722</v>
      </c>
      <c r="DT355">
        <v>0.005586568921661875</v>
      </c>
      <c r="DU355">
        <v>1</v>
      </c>
      <c r="DV355">
        <v>1</v>
      </c>
      <c r="DW355">
        <v>2</v>
      </c>
      <c r="DX355" t="s">
        <v>357</v>
      </c>
      <c r="DY355">
        <v>2.98045</v>
      </c>
      <c r="DZ355">
        <v>2.72856</v>
      </c>
      <c r="EA355">
        <v>0.135048</v>
      </c>
      <c r="EB355">
        <v>0.140261</v>
      </c>
      <c r="EC355">
        <v>0.107666</v>
      </c>
      <c r="ED355">
        <v>0.106492</v>
      </c>
      <c r="EE355">
        <v>25997</v>
      </c>
      <c r="EF355">
        <v>25489.4</v>
      </c>
      <c r="EG355">
        <v>30582.6</v>
      </c>
      <c r="EH355">
        <v>29891</v>
      </c>
      <c r="EI355">
        <v>37642.3</v>
      </c>
      <c r="EJ355">
        <v>35154.4</v>
      </c>
      <c r="EK355">
        <v>46770.1</v>
      </c>
      <c r="EL355">
        <v>44446.5</v>
      </c>
      <c r="EM355">
        <v>1.88315</v>
      </c>
      <c r="EN355">
        <v>1.9022</v>
      </c>
      <c r="EO355">
        <v>0.118539</v>
      </c>
      <c r="EP355">
        <v>0</v>
      </c>
      <c r="EQ355">
        <v>25.5541</v>
      </c>
      <c r="ER355">
        <v>999.9</v>
      </c>
      <c r="ES355">
        <v>49.4</v>
      </c>
      <c r="ET355">
        <v>30.3</v>
      </c>
      <c r="EU355">
        <v>23.8076</v>
      </c>
      <c r="EV355">
        <v>63.4009</v>
      </c>
      <c r="EW355">
        <v>22.3878</v>
      </c>
      <c r="EX355">
        <v>1</v>
      </c>
      <c r="EY355">
        <v>-0.09915400000000001</v>
      </c>
      <c r="EZ355">
        <v>0.289237</v>
      </c>
      <c r="FA355">
        <v>20.2033</v>
      </c>
      <c r="FB355">
        <v>5.22987</v>
      </c>
      <c r="FC355">
        <v>11.968</v>
      </c>
      <c r="FD355">
        <v>4.97065</v>
      </c>
      <c r="FE355">
        <v>3.2895</v>
      </c>
      <c r="FF355">
        <v>9999</v>
      </c>
      <c r="FG355">
        <v>9999</v>
      </c>
      <c r="FH355">
        <v>9999</v>
      </c>
      <c r="FI355">
        <v>999.9</v>
      </c>
      <c r="FJ355">
        <v>4.97294</v>
      </c>
      <c r="FK355">
        <v>1.87708</v>
      </c>
      <c r="FL355">
        <v>1.87515</v>
      </c>
      <c r="FM355">
        <v>1.87801</v>
      </c>
      <c r="FN355">
        <v>1.87469</v>
      </c>
      <c r="FO355">
        <v>1.87836</v>
      </c>
      <c r="FP355">
        <v>1.87539</v>
      </c>
      <c r="FQ355">
        <v>1.87653</v>
      </c>
      <c r="FR355">
        <v>0</v>
      </c>
      <c r="FS355">
        <v>0</v>
      </c>
      <c r="FT355">
        <v>0</v>
      </c>
      <c r="FU355">
        <v>0</v>
      </c>
      <c r="FV355" t="s">
        <v>358</v>
      </c>
      <c r="FW355" t="s">
        <v>359</v>
      </c>
      <c r="FX355" t="s">
        <v>360</v>
      </c>
      <c r="FY355" t="s">
        <v>360</v>
      </c>
      <c r="FZ355" t="s">
        <v>360</v>
      </c>
      <c r="GA355" t="s">
        <v>360</v>
      </c>
      <c r="GB355">
        <v>0</v>
      </c>
      <c r="GC355">
        <v>100</v>
      </c>
      <c r="GD355">
        <v>100</v>
      </c>
      <c r="GE355">
        <v>4.591</v>
      </c>
      <c r="GF355">
        <v>0.3655</v>
      </c>
      <c r="GG355">
        <v>1.972114183739502</v>
      </c>
      <c r="GH355">
        <v>0.004449671774874308</v>
      </c>
      <c r="GI355">
        <v>-1.829466635312074E-06</v>
      </c>
      <c r="GJ355">
        <v>4.661545964856727E-10</v>
      </c>
      <c r="GK355">
        <v>0.005649818396270764</v>
      </c>
      <c r="GL355">
        <v>0.003047750899037379</v>
      </c>
      <c r="GM355">
        <v>0.0005145890388989142</v>
      </c>
      <c r="GN355">
        <v>-5.930110997495773E-07</v>
      </c>
      <c r="GO355">
        <v>0</v>
      </c>
      <c r="GP355">
        <v>2134</v>
      </c>
      <c r="GQ355">
        <v>1</v>
      </c>
      <c r="GR355">
        <v>23</v>
      </c>
      <c r="GS355">
        <v>996.3</v>
      </c>
      <c r="GT355">
        <v>996.3</v>
      </c>
      <c r="GU355">
        <v>1.96899</v>
      </c>
      <c r="GV355">
        <v>2.55127</v>
      </c>
      <c r="GW355">
        <v>1.39893</v>
      </c>
      <c r="GX355">
        <v>2.35962</v>
      </c>
      <c r="GY355">
        <v>1.44897</v>
      </c>
      <c r="GZ355">
        <v>2.43164</v>
      </c>
      <c r="HA355">
        <v>36.4814</v>
      </c>
      <c r="HB355">
        <v>24.0525</v>
      </c>
      <c r="HC355">
        <v>18</v>
      </c>
      <c r="HD355">
        <v>489.332</v>
      </c>
      <c r="HE355">
        <v>472.631</v>
      </c>
      <c r="HF355">
        <v>24.4004</v>
      </c>
      <c r="HG355">
        <v>25.8213</v>
      </c>
      <c r="HH355">
        <v>30.0001</v>
      </c>
      <c r="HI355">
        <v>25.67</v>
      </c>
      <c r="HJ355">
        <v>25.7491</v>
      </c>
      <c r="HK355">
        <v>39.467</v>
      </c>
      <c r="HL355">
        <v>5.15741</v>
      </c>
      <c r="HM355">
        <v>100</v>
      </c>
      <c r="HN355">
        <v>24.3966</v>
      </c>
      <c r="HO355">
        <v>854.784</v>
      </c>
      <c r="HP355">
        <v>23.7078</v>
      </c>
      <c r="HQ355">
        <v>101.086</v>
      </c>
      <c r="HR355">
        <v>102.207</v>
      </c>
    </row>
    <row r="356" spans="1:226">
      <c r="A356">
        <v>340</v>
      </c>
      <c r="B356">
        <v>1679514146</v>
      </c>
      <c r="C356">
        <v>8889.900000095367</v>
      </c>
      <c r="D356" t="s">
        <v>1040</v>
      </c>
      <c r="E356" t="s">
        <v>1041</v>
      </c>
      <c r="F356">
        <v>5</v>
      </c>
      <c r="G356" t="s">
        <v>353</v>
      </c>
      <c r="H356" t="s">
        <v>747</v>
      </c>
      <c r="I356">
        <v>1679514138.214286</v>
      </c>
      <c r="J356">
        <f>(K356)/1000</f>
        <v>0</v>
      </c>
      <c r="K356">
        <f>IF(BF356, AN356, AH356)</f>
        <v>0</v>
      </c>
      <c r="L356">
        <f>IF(BF356, AI356, AG356)</f>
        <v>0</v>
      </c>
      <c r="M356">
        <f>BH356 - IF(AU356&gt;1, L356*BB356*100.0/(AW356*BV356), 0)</f>
        <v>0</v>
      </c>
      <c r="N356">
        <f>((T356-J356/2)*M356-L356)/(T356+J356/2)</f>
        <v>0</v>
      </c>
      <c r="O356">
        <f>N356*(BO356+BP356)/1000.0</f>
        <v>0</v>
      </c>
      <c r="P356">
        <f>(BH356 - IF(AU356&gt;1, L356*BB356*100.0/(AW356*BV356), 0))*(BO356+BP356)/1000.0</f>
        <v>0</v>
      </c>
      <c r="Q356">
        <f>2.0/((1/S356-1/R356)+SIGN(S356)*SQRT((1/S356-1/R356)*(1/S356-1/R356) + 4*BC356/((BC356+1)*(BC356+1))*(2*1/S356*1/R356-1/R356*1/R356)))</f>
        <v>0</v>
      </c>
      <c r="R356">
        <f>IF(LEFT(BD356,1)&lt;&gt;"0",IF(LEFT(BD356,1)="1",3.0,BE356),$D$5+$E$5*(BV356*BO356/($K$5*1000))+$F$5*(BV356*BO356/($K$5*1000))*MAX(MIN(BB356,$J$5),$I$5)*MAX(MIN(BB356,$J$5),$I$5)+$G$5*MAX(MIN(BB356,$J$5),$I$5)*(BV356*BO356/($K$5*1000))+$H$5*(BV356*BO356/($K$5*1000))*(BV356*BO356/($K$5*1000)))</f>
        <v>0</v>
      </c>
      <c r="S356">
        <f>J356*(1000-(1000*0.61365*exp(17.502*W356/(240.97+W356))/(BO356+BP356)+BJ356)/2)/(1000*0.61365*exp(17.502*W356/(240.97+W356))/(BO356+BP356)-BJ356)</f>
        <v>0</v>
      </c>
      <c r="T356">
        <f>1/((BC356+1)/(Q356/1.6)+1/(R356/1.37)) + BC356/((BC356+1)/(Q356/1.6) + BC356/(R356/1.37))</f>
        <v>0</v>
      </c>
      <c r="U356">
        <f>(AX356*BA356)</f>
        <v>0</v>
      </c>
      <c r="V356">
        <f>(BQ356+(U356+2*0.95*5.67E-8*(((BQ356+$B$7)+273)^4-(BQ356+273)^4)-44100*J356)/(1.84*29.3*R356+8*0.95*5.67E-8*(BQ356+273)^3))</f>
        <v>0</v>
      </c>
      <c r="W356">
        <f>($C$7*BR356+$D$7*BS356+$E$7*V356)</f>
        <v>0</v>
      </c>
      <c r="X356">
        <f>0.61365*exp(17.502*W356/(240.97+W356))</f>
        <v>0</v>
      </c>
      <c r="Y356">
        <f>(Z356/AA356*100)</f>
        <v>0</v>
      </c>
      <c r="Z356">
        <f>BJ356*(BO356+BP356)/1000</f>
        <v>0</v>
      </c>
      <c r="AA356">
        <f>0.61365*exp(17.502*BQ356/(240.97+BQ356))</f>
        <v>0</v>
      </c>
      <c r="AB356">
        <f>(X356-BJ356*(BO356+BP356)/1000)</f>
        <v>0</v>
      </c>
      <c r="AC356">
        <f>(-J356*44100)</f>
        <v>0</v>
      </c>
      <c r="AD356">
        <f>2*29.3*R356*0.92*(BQ356-W356)</f>
        <v>0</v>
      </c>
      <c r="AE356">
        <f>2*0.95*5.67E-8*(((BQ356+$B$7)+273)^4-(W356+273)^4)</f>
        <v>0</v>
      </c>
      <c r="AF356">
        <f>U356+AE356+AC356+AD356</f>
        <v>0</v>
      </c>
      <c r="AG356">
        <f>BN356*AU356*(BI356-BH356*(1000-AU356*BK356)/(1000-AU356*BJ356))/(100*BB356)</f>
        <v>0</v>
      </c>
      <c r="AH356">
        <f>1000*BN356*AU356*(BJ356-BK356)/(100*BB356*(1000-AU356*BJ356))</f>
        <v>0</v>
      </c>
      <c r="AI356">
        <f>(AJ356 - AK356 - BO356*1E3/(8.314*(BQ356+273.15)) * AM356/BN356 * AL356) * BN356/(100*BB356) * (1000 - BK356)/1000</f>
        <v>0</v>
      </c>
      <c r="AJ356">
        <v>863.2083773611832</v>
      </c>
      <c r="AK356">
        <v>836.5936121212121</v>
      </c>
      <c r="AL356">
        <v>3.442753035718854</v>
      </c>
      <c r="AM356">
        <v>63.74903472312772</v>
      </c>
      <c r="AN356">
        <f>(AP356 - AO356 + BO356*1E3/(8.314*(BQ356+273.15)) * AR356/BN356 * AQ356) * BN356/(100*BB356) * 1000/(1000 - AP356)</f>
        <v>0</v>
      </c>
      <c r="AO356">
        <v>23.62457150821784</v>
      </c>
      <c r="AP356">
        <v>24.31308484848484</v>
      </c>
      <c r="AQ356">
        <v>2.198118335062533E-06</v>
      </c>
      <c r="AR356">
        <v>101.983239414424</v>
      </c>
      <c r="AS356">
        <v>2</v>
      </c>
      <c r="AT356">
        <v>0</v>
      </c>
      <c r="AU356">
        <f>IF(AS356*$H$13&gt;=AW356,1.0,(AW356/(AW356-AS356*$H$13)))</f>
        <v>0</v>
      </c>
      <c r="AV356">
        <f>(AU356-1)*100</f>
        <v>0</v>
      </c>
      <c r="AW356">
        <f>MAX(0,($B$13+$C$13*BV356)/(1+$D$13*BV356)*BO356/(BQ356+273)*$E$13)</f>
        <v>0</v>
      </c>
      <c r="AX356">
        <f>$B$11*BW356+$C$11*BX356+$F$11*CI356*(1-CL356)</f>
        <v>0</v>
      </c>
      <c r="AY356">
        <f>AX356*AZ356</f>
        <v>0</v>
      </c>
      <c r="AZ356">
        <f>($B$11*$D$9+$C$11*$D$9+$F$11*((CV356+CN356)/MAX(CV356+CN356+CW356, 0.1)*$I$9+CW356/MAX(CV356+CN356+CW356, 0.1)*$J$9))/($B$11+$C$11+$F$11)</f>
        <v>0</v>
      </c>
      <c r="BA356">
        <f>($B$11*$K$9+$C$11*$K$9+$F$11*((CV356+CN356)/MAX(CV356+CN356+CW356, 0.1)*$P$9+CW356/MAX(CV356+CN356+CW356, 0.1)*$Q$9))/($B$11+$C$11+$F$11)</f>
        <v>0</v>
      </c>
      <c r="BB356">
        <v>1.91</v>
      </c>
      <c r="BC356">
        <v>0.5</v>
      </c>
      <c r="BD356" t="s">
        <v>355</v>
      </c>
      <c r="BE356">
        <v>2</v>
      </c>
      <c r="BF356" t="b">
        <v>1</v>
      </c>
      <c r="BG356">
        <v>1679514138.214286</v>
      </c>
      <c r="BH356">
        <v>791.85425</v>
      </c>
      <c r="BI356">
        <v>826.3685714285714</v>
      </c>
      <c r="BJ356">
        <v>24.30197142857144</v>
      </c>
      <c r="BK356">
        <v>23.61978928571429</v>
      </c>
      <c r="BL356">
        <v>787.2856071428572</v>
      </c>
      <c r="BM356">
        <v>23.93667857142857</v>
      </c>
      <c r="BN356">
        <v>500.0280357142857</v>
      </c>
      <c r="BO356">
        <v>89.93614642857143</v>
      </c>
      <c r="BP356">
        <v>0.099972125</v>
      </c>
      <c r="BQ356">
        <v>26.63502857142857</v>
      </c>
      <c r="BR356">
        <v>27.50090357142857</v>
      </c>
      <c r="BS356">
        <v>999.9000000000002</v>
      </c>
      <c r="BT356">
        <v>0</v>
      </c>
      <c r="BU356">
        <v>0</v>
      </c>
      <c r="BV356">
        <v>10009.75535714286</v>
      </c>
      <c r="BW356">
        <v>0</v>
      </c>
      <c r="BX356">
        <v>9.326759642857143</v>
      </c>
      <c r="BY356">
        <v>-34.51438928571428</v>
      </c>
      <c r="BZ356">
        <v>811.57725</v>
      </c>
      <c r="CA356">
        <v>846.3596071428572</v>
      </c>
      <c r="CB356">
        <v>0.6821957857142857</v>
      </c>
      <c r="CC356">
        <v>826.3685714285714</v>
      </c>
      <c r="CD356">
        <v>23.61978928571429</v>
      </c>
      <c r="CE356">
        <v>2.185626785714285</v>
      </c>
      <c r="CF356">
        <v>2.124273214285714</v>
      </c>
      <c r="CG356">
        <v>18.85734285714286</v>
      </c>
      <c r="CH356">
        <v>18.40236071428571</v>
      </c>
      <c r="CI356">
        <v>2000.016785714286</v>
      </c>
      <c r="CJ356">
        <v>0.9800067142857143</v>
      </c>
      <c r="CK356">
        <v>0.01999362142857143</v>
      </c>
      <c r="CL356">
        <v>0</v>
      </c>
      <c r="CM356">
        <v>2.009703571428572</v>
      </c>
      <c r="CN356">
        <v>0</v>
      </c>
      <c r="CO356">
        <v>3861.933928571429</v>
      </c>
      <c r="CP356">
        <v>17338.40357142857</v>
      </c>
      <c r="CQ356">
        <v>39.85464285714285</v>
      </c>
      <c r="CR356">
        <v>40.74082142857143</v>
      </c>
      <c r="CS356">
        <v>39.98867857142857</v>
      </c>
      <c r="CT356">
        <v>39.00867857142857</v>
      </c>
      <c r="CU356">
        <v>39.56664285714286</v>
      </c>
      <c r="CV356">
        <v>1960.026428571428</v>
      </c>
      <c r="CW356">
        <v>39.99</v>
      </c>
      <c r="CX356">
        <v>0</v>
      </c>
      <c r="CY356">
        <v>1679514176.1</v>
      </c>
      <c r="CZ356">
        <v>0</v>
      </c>
      <c r="DA356">
        <v>0</v>
      </c>
      <c r="DB356" t="s">
        <v>356</v>
      </c>
      <c r="DC356">
        <v>1679454360.5</v>
      </c>
      <c r="DD356">
        <v>1679454360.5</v>
      </c>
      <c r="DE356">
        <v>0</v>
      </c>
      <c r="DF356">
        <v>-0.152</v>
      </c>
      <c r="DG356">
        <v>-0.046</v>
      </c>
      <c r="DH356">
        <v>3.296</v>
      </c>
      <c r="DI356">
        <v>0.35</v>
      </c>
      <c r="DJ356">
        <v>420</v>
      </c>
      <c r="DK356">
        <v>24</v>
      </c>
      <c r="DL356">
        <v>0.27</v>
      </c>
      <c r="DM356">
        <v>0.09</v>
      </c>
      <c r="DN356">
        <v>-34.48889024390244</v>
      </c>
      <c r="DO356">
        <v>-0.7703811846689944</v>
      </c>
      <c r="DP356">
        <v>0.09566362768009602</v>
      </c>
      <c r="DQ356">
        <v>0</v>
      </c>
      <c r="DR356">
        <v>0.6799220487804878</v>
      </c>
      <c r="DS356">
        <v>0.0388333797909409</v>
      </c>
      <c r="DT356">
        <v>0.00428301500798165</v>
      </c>
      <c r="DU356">
        <v>1</v>
      </c>
      <c r="DV356">
        <v>1</v>
      </c>
      <c r="DW356">
        <v>2</v>
      </c>
      <c r="DX356" t="s">
        <v>357</v>
      </c>
      <c r="DY356">
        <v>2.98054</v>
      </c>
      <c r="DZ356">
        <v>2.72824</v>
      </c>
      <c r="EA356">
        <v>0.13692</v>
      </c>
      <c r="EB356">
        <v>0.142086</v>
      </c>
      <c r="EC356">
        <v>0.107685</v>
      </c>
      <c r="ED356">
        <v>0.106484</v>
      </c>
      <c r="EE356">
        <v>25940.8</v>
      </c>
      <c r="EF356">
        <v>25435.2</v>
      </c>
      <c r="EG356">
        <v>30582.7</v>
      </c>
      <c r="EH356">
        <v>29891</v>
      </c>
      <c r="EI356">
        <v>37641.9</v>
      </c>
      <c r="EJ356">
        <v>35154.6</v>
      </c>
      <c r="EK356">
        <v>46770.4</v>
      </c>
      <c r="EL356">
        <v>44446.2</v>
      </c>
      <c r="EM356">
        <v>1.88312</v>
      </c>
      <c r="EN356">
        <v>1.9022</v>
      </c>
      <c r="EO356">
        <v>0.119135</v>
      </c>
      <c r="EP356">
        <v>0</v>
      </c>
      <c r="EQ356">
        <v>25.5525</v>
      </c>
      <c r="ER356">
        <v>999.9</v>
      </c>
      <c r="ES356">
        <v>49.4</v>
      </c>
      <c r="ET356">
        <v>30.3</v>
      </c>
      <c r="EU356">
        <v>23.8075</v>
      </c>
      <c r="EV356">
        <v>62.9009</v>
      </c>
      <c r="EW356">
        <v>22.1314</v>
      </c>
      <c r="EX356">
        <v>1</v>
      </c>
      <c r="EY356">
        <v>-0.0992403</v>
      </c>
      <c r="EZ356">
        <v>0.254161</v>
      </c>
      <c r="FA356">
        <v>20.2034</v>
      </c>
      <c r="FB356">
        <v>5.23032</v>
      </c>
      <c r="FC356">
        <v>11.968</v>
      </c>
      <c r="FD356">
        <v>4.97065</v>
      </c>
      <c r="FE356">
        <v>3.28948</v>
      </c>
      <c r="FF356">
        <v>9999</v>
      </c>
      <c r="FG356">
        <v>9999</v>
      </c>
      <c r="FH356">
        <v>9999</v>
      </c>
      <c r="FI356">
        <v>999.9</v>
      </c>
      <c r="FJ356">
        <v>4.97293</v>
      </c>
      <c r="FK356">
        <v>1.87708</v>
      </c>
      <c r="FL356">
        <v>1.87515</v>
      </c>
      <c r="FM356">
        <v>1.87802</v>
      </c>
      <c r="FN356">
        <v>1.87469</v>
      </c>
      <c r="FO356">
        <v>1.87832</v>
      </c>
      <c r="FP356">
        <v>1.8754</v>
      </c>
      <c r="FQ356">
        <v>1.87653</v>
      </c>
      <c r="FR356">
        <v>0</v>
      </c>
      <c r="FS356">
        <v>0</v>
      </c>
      <c r="FT356">
        <v>0</v>
      </c>
      <c r="FU356">
        <v>0</v>
      </c>
      <c r="FV356" t="s">
        <v>358</v>
      </c>
      <c r="FW356" t="s">
        <v>359</v>
      </c>
      <c r="FX356" t="s">
        <v>360</v>
      </c>
      <c r="FY356" t="s">
        <v>360</v>
      </c>
      <c r="FZ356" t="s">
        <v>360</v>
      </c>
      <c r="GA356" t="s">
        <v>360</v>
      </c>
      <c r="GB356">
        <v>0</v>
      </c>
      <c r="GC356">
        <v>100</v>
      </c>
      <c r="GD356">
        <v>100</v>
      </c>
      <c r="GE356">
        <v>4.632</v>
      </c>
      <c r="GF356">
        <v>0.3656</v>
      </c>
      <c r="GG356">
        <v>1.972114183739502</v>
      </c>
      <c r="GH356">
        <v>0.004449671774874308</v>
      </c>
      <c r="GI356">
        <v>-1.829466635312074E-06</v>
      </c>
      <c r="GJ356">
        <v>4.661545964856727E-10</v>
      </c>
      <c r="GK356">
        <v>0.005649818396270764</v>
      </c>
      <c r="GL356">
        <v>0.003047750899037379</v>
      </c>
      <c r="GM356">
        <v>0.0005145890388989142</v>
      </c>
      <c r="GN356">
        <v>-5.930110997495773E-07</v>
      </c>
      <c r="GO356">
        <v>0</v>
      </c>
      <c r="GP356">
        <v>2134</v>
      </c>
      <c r="GQ356">
        <v>1</v>
      </c>
      <c r="GR356">
        <v>23</v>
      </c>
      <c r="GS356">
        <v>996.4</v>
      </c>
      <c r="GT356">
        <v>996.4</v>
      </c>
      <c r="GU356">
        <v>1.99585</v>
      </c>
      <c r="GV356">
        <v>2.54517</v>
      </c>
      <c r="GW356">
        <v>1.39893</v>
      </c>
      <c r="GX356">
        <v>2.35962</v>
      </c>
      <c r="GY356">
        <v>1.44897</v>
      </c>
      <c r="GZ356">
        <v>2.48047</v>
      </c>
      <c r="HA356">
        <v>36.4814</v>
      </c>
      <c r="HB356">
        <v>24.0525</v>
      </c>
      <c r="HC356">
        <v>18</v>
      </c>
      <c r="HD356">
        <v>489.319</v>
      </c>
      <c r="HE356">
        <v>472.613</v>
      </c>
      <c r="HF356">
        <v>24.3979</v>
      </c>
      <c r="HG356">
        <v>25.8207</v>
      </c>
      <c r="HH356">
        <v>30</v>
      </c>
      <c r="HI356">
        <v>25.67</v>
      </c>
      <c r="HJ356">
        <v>25.747</v>
      </c>
      <c r="HK356">
        <v>40.1354</v>
      </c>
      <c r="HL356">
        <v>5.15741</v>
      </c>
      <c r="HM356">
        <v>100</v>
      </c>
      <c r="HN356">
        <v>24.4044</v>
      </c>
      <c r="HO356">
        <v>874.85</v>
      </c>
      <c r="HP356">
        <v>23.7043</v>
      </c>
      <c r="HQ356">
        <v>101.086</v>
      </c>
      <c r="HR356">
        <v>102.206</v>
      </c>
    </row>
    <row r="357" spans="1:226">
      <c r="A357">
        <v>341</v>
      </c>
      <c r="B357">
        <v>1679514151</v>
      </c>
      <c r="C357">
        <v>8894.900000095367</v>
      </c>
      <c r="D357" t="s">
        <v>1042</v>
      </c>
      <c r="E357" t="s">
        <v>1043</v>
      </c>
      <c r="F357">
        <v>5</v>
      </c>
      <c r="G357" t="s">
        <v>353</v>
      </c>
      <c r="H357" t="s">
        <v>747</v>
      </c>
      <c r="I357">
        <v>1679514143.5</v>
      </c>
      <c r="J357">
        <f>(K357)/1000</f>
        <v>0</v>
      </c>
      <c r="K357">
        <f>IF(BF357, AN357, AH357)</f>
        <v>0</v>
      </c>
      <c r="L357">
        <f>IF(BF357, AI357, AG357)</f>
        <v>0</v>
      </c>
      <c r="M357">
        <f>BH357 - IF(AU357&gt;1, L357*BB357*100.0/(AW357*BV357), 0)</f>
        <v>0</v>
      </c>
      <c r="N357">
        <f>((T357-J357/2)*M357-L357)/(T357+J357/2)</f>
        <v>0</v>
      </c>
      <c r="O357">
        <f>N357*(BO357+BP357)/1000.0</f>
        <v>0</v>
      </c>
      <c r="P357">
        <f>(BH357 - IF(AU357&gt;1, L357*BB357*100.0/(AW357*BV357), 0))*(BO357+BP357)/1000.0</f>
        <v>0</v>
      </c>
      <c r="Q357">
        <f>2.0/((1/S357-1/R357)+SIGN(S357)*SQRT((1/S357-1/R357)*(1/S357-1/R357) + 4*BC357/((BC357+1)*(BC357+1))*(2*1/S357*1/R357-1/R357*1/R357)))</f>
        <v>0</v>
      </c>
      <c r="R357">
        <f>IF(LEFT(BD357,1)&lt;&gt;"0",IF(LEFT(BD357,1)="1",3.0,BE357),$D$5+$E$5*(BV357*BO357/($K$5*1000))+$F$5*(BV357*BO357/($K$5*1000))*MAX(MIN(BB357,$J$5),$I$5)*MAX(MIN(BB357,$J$5),$I$5)+$G$5*MAX(MIN(BB357,$J$5),$I$5)*(BV357*BO357/($K$5*1000))+$H$5*(BV357*BO357/($K$5*1000))*(BV357*BO357/($K$5*1000)))</f>
        <v>0</v>
      </c>
      <c r="S357">
        <f>J357*(1000-(1000*0.61365*exp(17.502*W357/(240.97+W357))/(BO357+BP357)+BJ357)/2)/(1000*0.61365*exp(17.502*W357/(240.97+W357))/(BO357+BP357)-BJ357)</f>
        <v>0</v>
      </c>
      <c r="T357">
        <f>1/((BC357+1)/(Q357/1.6)+1/(R357/1.37)) + BC357/((BC357+1)/(Q357/1.6) + BC357/(R357/1.37))</f>
        <v>0</v>
      </c>
      <c r="U357">
        <f>(AX357*BA357)</f>
        <v>0</v>
      </c>
      <c r="V357">
        <f>(BQ357+(U357+2*0.95*5.67E-8*(((BQ357+$B$7)+273)^4-(BQ357+273)^4)-44100*J357)/(1.84*29.3*R357+8*0.95*5.67E-8*(BQ357+273)^3))</f>
        <v>0</v>
      </c>
      <c r="W357">
        <f>($C$7*BR357+$D$7*BS357+$E$7*V357)</f>
        <v>0</v>
      </c>
      <c r="X357">
        <f>0.61365*exp(17.502*W357/(240.97+W357))</f>
        <v>0</v>
      </c>
      <c r="Y357">
        <f>(Z357/AA357*100)</f>
        <v>0</v>
      </c>
      <c r="Z357">
        <f>BJ357*(BO357+BP357)/1000</f>
        <v>0</v>
      </c>
      <c r="AA357">
        <f>0.61365*exp(17.502*BQ357/(240.97+BQ357))</f>
        <v>0</v>
      </c>
      <c r="AB357">
        <f>(X357-BJ357*(BO357+BP357)/1000)</f>
        <v>0</v>
      </c>
      <c r="AC357">
        <f>(-J357*44100)</f>
        <v>0</v>
      </c>
      <c r="AD357">
        <f>2*29.3*R357*0.92*(BQ357-W357)</f>
        <v>0</v>
      </c>
      <c r="AE357">
        <f>2*0.95*5.67E-8*(((BQ357+$B$7)+273)^4-(W357+273)^4)</f>
        <v>0</v>
      </c>
      <c r="AF357">
        <f>U357+AE357+AC357+AD357</f>
        <v>0</v>
      </c>
      <c r="AG357">
        <f>BN357*AU357*(BI357-BH357*(1000-AU357*BK357)/(1000-AU357*BJ357))/(100*BB357)</f>
        <v>0</v>
      </c>
      <c r="AH357">
        <f>1000*BN357*AU357*(BJ357-BK357)/(100*BB357*(1000-AU357*BJ357))</f>
        <v>0</v>
      </c>
      <c r="AI357">
        <f>(AJ357 - AK357 - BO357*1E3/(8.314*(BQ357+273.15)) * AM357/BN357 * AL357) * BN357/(100*BB357) * (1000 - BK357)/1000</f>
        <v>0</v>
      </c>
      <c r="AJ357">
        <v>880.440159040628</v>
      </c>
      <c r="AK357">
        <v>853.843781818182</v>
      </c>
      <c r="AL357">
        <v>3.458430107219757</v>
      </c>
      <c r="AM357">
        <v>63.74903472312772</v>
      </c>
      <c r="AN357">
        <f>(AP357 - AO357 + BO357*1E3/(8.314*(BQ357+273.15)) * AR357/BN357 * AQ357) * BN357/(100*BB357) * 1000/(1000 - AP357)</f>
        <v>0</v>
      </c>
      <c r="AO357">
        <v>23.62194125387767</v>
      </c>
      <c r="AP357">
        <v>24.31599999999998</v>
      </c>
      <c r="AQ357">
        <v>1.350069859621335E-06</v>
      </c>
      <c r="AR357">
        <v>101.983239414424</v>
      </c>
      <c r="AS357">
        <v>2</v>
      </c>
      <c r="AT357">
        <v>0</v>
      </c>
      <c r="AU357">
        <f>IF(AS357*$H$13&gt;=AW357,1.0,(AW357/(AW357-AS357*$H$13)))</f>
        <v>0</v>
      </c>
      <c r="AV357">
        <f>(AU357-1)*100</f>
        <v>0</v>
      </c>
      <c r="AW357">
        <f>MAX(0,($B$13+$C$13*BV357)/(1+$D$13*BV357)*BO357/(BQ357+273)*$E$13)</f>
        <v>0</v>
      </c>
      <c r="AX357">
        <f>$B$11*BW357+$C$11*BX357+$F$11*CI357*(1-CL357)</f>
        <v>0</v>
      </c>
      <c r="AY357">
        <f>AX357*AZ357</f>
        <v>0</v>
      </c>
      <c r="AZ357">
        <f>($B$11*$D$9+$C$11*$D$9+$F$11*((CV357+CN357)/MAX(CV357+CN357+CW357, 0.1)*$I$9+CW357/MAX(CV357+CN357+CW357, 0.1)*$J$9))/($B$11+$C$11+$F$11)</f>
        <v>0</v>
      </c>
      <c r="BA357">
        <f>($B$11*$K$9+$C$11*$K$9+$F$11*((CV357+CN357)/MAX(CV357+CN357+CW357, 0.1)*$P$9+CW357/MAX(CV357+CN357+CW357, 0.1)*$Q$9))/($B$11+$C$11+$F$11)</f>
        <v>0</v>
      </c>
      <c r="BB357">
        <v>1.91</v>
      </c>
      <c r="BC357">
        <v>0.5</v>
      </c>
      <c r="BD357" t="s">
        <v>355</v>
      </c>
      <c r="BE357">
        <v>2</v>
      </c>
      <c r="BF357" t="b">
        <v>1</v>
      </c>
      <c r="BG357">
        <v>1679514143.5</v>
      </c>
      <c r="BH357">
        <v>809.5635185185187</v>
      </c>
      <c r="BI357">
        <v>844.1598148148149</v>
      </c>
      <c r="BJ357">
        <v>24.3101074074074</v>
      </c>
      <c r="BK357">
        <v>23.62360740740741</v>
      </c>
      <c r="BL357">
        <v>804.951962962963</v>
      </c>
      <c r="BM357">
        <v>23.94458518518518</v>
      </c>
      <c r="BN357">
        <v>500.0277407407407</v>
      </c>
      <c r="BO357">
        <v>89.93540370370371</v>
      </c>
      <c r="BP357">
        <v>0.09992297407407406</v>
      </c>
      <c r="BQ357">
        <v>26.63388518518519</v>
      </c>
      <c r="BR357">
        <v>27.50041851851852</v>
      </c>
      <c r="BS357">
        <v>999.9000000000001</v>
      </c>
      <c r="BT357">
        <v>0</v>
      </c>
      <c r="BU357">
        <v>0</v>
      </c>
      <c r="BV357">
        <v>10015.05111111111</v>
      </c>
      <c r="BW357">
        <v>0</v>
      </c>
      <c r="BX357">
        <v>9.333192222222223</v>
      </c>
      <c r="BY357">
        <v>-34.59634814814815</v>
      </c>
      <c r="BZ357">
        <v>829.7344074074073</v>
      </c>
      <c r="CA357">
        <v>864.5845555555555</v>
      </c>
      <c r="CB357">
        <v>0.6865022592592593</v>
      </c>
      <c r="CC357">
        <v>844.1598148148149</v>
      </c>
      <c r="CD357">
        <v>23.62360740740741</v>
      </c>
      <c r="CE357">
        <v>2.18634037037037</v>
      </c>
      <c r="CF357">
        <v>2.124598888888889</v>
      </c>
      <c r="CG357">
        <v>18.86256666666667</v>
      </c>
      <c r="CH357">
        <v>18.40482222222222</v>
      </c>
      <c r="CI357">
        <v>1999.987037037037</v>
      </c>
      <c r="CJ357">
        <v>0.9800059629629629</v>
      </c>
      <c r="CK357">
        <v>0.01999420370370371</v>
      </c>
      <c r="CL357">
        <v>0</v>
      </c>
      <c r="CM357">
        <v>2.046737037037037</v>
      </c>
      <c r="CN357">
        <v>0</v>
      </c>
      <c r="CO357">
        <v>3863.847407407407</v>
      </c>
      <c r="CP357">
        <v>17338.14444444444</v>
      </c>
      <c r="CQ357">
        <v>39.74737037037038</v>
      </c>
      <c r="CR357">
        <v>40.67811111111111</v>
      </c>
      <c r="CS357">
        <v>39.96037037037037</v>
      </c>
      <c r="CT357">
        <v>38.92807407407408</v>
      </c>
      <c r="CU357">
        <v>39.52522222222222</v>
      </c>
      <c r="CV357">
        <v>1959.996666666667</v>
      </c>
      <c r="CW357">
        <v>39.99</v>
      </c>
      <c r="CX357">
        <v>0</v>
      </c>
      <c r="CY357">
        <v>1679514180.9</v>
      </c>
      <c r="CZ357">
        <v>0</v>
      </c>
      <c r="DA357">
        <v>0</v>
      </c>
      <c r="DB357" t="s">
        <v>356</v>
      </c>
      <c r="DC357">
        <v>1679454360.5</v>
      </c>
      <c r="DD357">
        <v>1679454360.5</v>
      </c>
      <c r="DE357">
        <v>0</v>
      </c>
      <c r="DF357">
        <v>-0.152</v>
      </c>
      <c r="DG357">
        <v>-0.046</v>
      </c>
      <c r="DH357">
        <v>3.296</v>
      </c>
      <c r="DI357">
        <v>0.35</v>
      </c>
      <c r="DJ357">
        <v>420</v>
      </c>
      <c r="DK357">
        <v>24</v>
      </c>
      <c r="DL357">
        <v>0.27</v>
      </c>
      <c r="DM357">
        <v>0.09</v>
      </c>
      <c r="DN357">
        <v>-34.54738</v>
      </c>
      <c r="DO357">
        <v>-0.8649568480300545</v>
      </c>
      <c r="DP357">
        <v>0.1038199335387955</v>
      </c>
      <c r="DQ357">
        <v>0</v>
      </c>
      <c r="DR357">
        <v>0.684763625</v>
      </c>
      <c r="DS357">
        <v>0.05309580112570232</v>
      </c>
      <c r="DT357">
        <v>0.005578495248216586</v>
      </c>
      <c r="DU357">
        <v>1</v>
      </c>
      <c r="DV357">
        <v>1</v>
      </c>
      <c r="DW357">
        <v>2</v>
      </c>
      <c r="DX357" t="s">
        <v>357</v>
      </c>
      <c r="DY357">
        <v>2.98052</v>
      </c>
      <c r="DZ357">
        <v>2.72836</v>
      </c>
      <c r="EA357">
        <v>0.138767</v>
      </c>
      <c r="EB357">
        <v>0.143933</v>
      </c>
      <c r="EC357">
        <v>0.107687</v>
      </c>
      <c r="ED357">
        <v>0.106478</v>
      </c>
      <c r="EE357">
        <v>25885.4</v>
      </c>
      <c r="EF357">
        <v>25380.4</v>
      </c>
      <c r="EG357">
        <v>30582.8</v>
      </c>
      <c r="EH357">
        <v>29890.9</v>
      </c>
      <c r="EI357">
        <v>37642</v>
      </c>
      <c r="EJ357">
        <v>35154.9</v>
      </c>
      <c r="EK357">
        <v>46770.4</v>
      </c>
      <c r="EL357">
        <v>44446.1</v>
      </c>
      <c r="EM357">
        <v>1.88312</v>
      </c>
      <c r="EN357">
        <v>1.90225</v>
      </c>
      <c r="EO357">
        <v>0.118725</v>
      </c>
      <c r="EP357">
        <v>0</v>
      </c>
      <c r="EQ357">
        <v>25.5519</v>
      </c>
      <c r="ER357">
        <v>999.9</v>
      </c>
      <c r="ES357">
        <v>49.4</v>
      </c>
      <c r="ET357">
        <v>30.2</v>
      </c>
      <c r="EU357">
        <v>23.6691</v>
      </c>
      <c r="EV357">
        <v>62.9109</v>
      </c>
      <c r="EW357">
        <v>22.5321</v>
      </c>
      <c r="EX357">
        <v>1</v>
      </c>
      <c r="EY357">
        <v>-0.0993013</v>
      </c>
      <c r="EZ357">
        <v>0.264385</v>
      </c>
      <c r="FA357">
        <v>20.2033</v>
      </c>
      <c r="FB357">
        <v>5.23017</v>
      </c>
      <c r="FC357">
        <v>11.968</v>
      </c>
      <c r="FD357">
        <v>4.97045</v>
      </c>
      <c r="FE357">
        <v>3.28948</v>
      </c>
      <c r="FF357">
        <v>9999</v>
      </c>
      <c r="FG357">
        <v>9999</v>
      </c>
      <c r="FH357">
        <v>9999</v>
      </c>
      <c r="FI357">
        <v>999.9</v>
      </c>
      <c r="FJ357">
        <v>4.97294</v>
      </c>
      <c r="FK357">
        <v>1.87714</v>
      </c>
      <c r="FL357">
        <v>1.87518</v>
      </c>
      <c r="FM357">
        <v>1.87805</v>
      </c>
      <c r="FN357">
        <v>1.87475</v>
      </c>
      <c r="FO357">
        <v>1.87836</v>
      </c>
      <c r="FP357">
        <v>1.87546</v>
      </c>
      <c r="FQ357">
        <v>1.87662</v>
      </c>
      <c r="FR357">
        <v>0</v>
      </c>
      <c r="FS357">
        <v>0</v>
      </c>
      <c r="FT357">
        <v>0</v>
      </c>
      <c r="FU357">
        <v>0</v>
      </c>
      <c r="FV357" t="s">
        <v>358</v>
      </c>
      <c r="FW357" t="s">
        <v>359</v>
      </c>
      <c r="FX357" t="s">
        <v>360</v>
      </c>
      <c r="FY357" t="s">
        <v>360</v>
      </c>
      <c r="FZ357" t="s">
        <v>360</v>
      </c>
      <c r="GA357" t="s">
        <v>360</v>
      </c>
      <c r="GB357">
        <v>0</v>
      </c>
      <c r="GC357">
        <v>100</v>
      </c>
      <c r="GD357">
        <v>100</v>
      </c>
      <c r="GE357">
        <v>4.672</v>
      </c>
      <c r="GF357">
        <v>0.3657</v>
      </c>
      <c r="GG357">
        <v>1.972114183739502</v>
      </c>
      <c r="GH357">
        <v>0.004449671774874308</v>
      </c>
      <c r="GI357">
        <v>-1.829466635312074E-06</v>
      </c>
      <c r="GJ357">
        <v>4.661545964856727E-10</v>
      </c>
      <c r="GK357">
        <v>0.005649818396270764</v>
      </c>
      <c r="GL357">
        <v>0.003047750899037379</v>
      </c>
      <c r="GM357">
        <v>0.0005145890388989142</v>
      </c>
      <c r="GN357">
        <v>-5.930110997495773E-07</v>
      </c>
      <c r="GO357">
        <v>0</v>
      </c>
      <c r="GP357">
        <v>2134</v>
      </c>
      <c r="GQ357">
        <v>1</v>
      </c>
      <c r="GR357">
        <v>23</v>
      </c>
      <c r="GS357">
        <v>996.5</v>
      </c>
      <c r="GT357">
        <v>996.5</v>
      </c>
      <c r="GU357">
        <v>2.03125</v>
      </c>
      <c r="GV357">
        <v>2.54883</v>
      </c>
      <c r="GW357">
        <v>1.39893</v>
      </c>
      <c r="GX357">
        <v>2.3584</v>
      </c>
      <c r="GY357">
        <v>1.44897</v>
      </c>
      <c r="GZ357">
        <v>2.48291</v>
      </c>
      <c r="HA357">
        <v>36.5051</v>
      </c>
      <c r="HB357">
        <v>24.0612</v>
      </c>
      <c r="HC357">
        <v>18</v>
      </c>
      <c r="HD357">
        <v>489.303</v>
      </c>
      <c r="HE357">
        <v>472.645</v>
      </c>
      <c r="HF357">
        <v>24.4033</v>
      </c>
      <c r="HG357">
        <v>25.8207</v>
      </c>
      <c r="HH357">
        <v>30</v>
      </c>
      <c r="HI357">
        <v>25.6679</v>
      </c>
      <c r="HJ357">
        <v>25.747</v>
      </c>
      <c r="HK357">
        <v>40.709</v>
      </c>
      <c r="HL357">
        <v>4.87836</v>
      </c>
      <c r="HM357">
        <v>100</v>
      </c>
      <c r="HN357">
        <v>24.4026</v>
      </c>
      <c r="HO357">
        <v>888.208</v>
      </c>
      <c r="HP357">
        <v>23.7094</v>
      </c>
      <c r="HQ357">
        <v>101.087</v>
      </c>
      <c r="HR357">
        <v>102.206</v>
      </c>
    </row>
    <row r="358" spans="1:226">
      <c r="A358">
        <v>342</v>
      </c>
      <c r="B358">
        <v>1679514156</v>
      </c>
      <c r="C358">
        <v>8899.900000095367</v>
      </c>
      <c r="D358" t="s">
        <v>1044</v>
      </c>
      <c r="E358" t="s">
        <v>1045</v>
      </c>
      <c r="F358">
        <v>5</v>
      </c>
      <c r="G358" t="s">
        <v>353</v>
      </c>
      <c r="H358" t="s">
        <v>747</v>
      </c>
      <c r="I358">
        <v>1679514148.214286</v>
      </c>
      <c r="J358">
        <f>(K358)/1000</f>
        <v>0</v>
      </c>
      <c r="K358">
        <f>IF(BF358, AN358, AH358)</f>
        <v>0</v>
      </c>
      <c r="L358">
        <f>IF(BF358, AI358, AG358)</f>
        <v>0</v>
      </c>
      <c r="M358">
        <f>BH358 - IF(AU358&gt;1, L358*BB358*100.0/(AW358*BV358), 0)</f>
        <v>0</v>
      </c>
      <c r="N358">
        <f>((T358-J358/2)*M358-L358)/(T358+J358/2)</f>
        <v>0</v>
      </c>
      <c r="O358">
        <f>N358*(BO358+BP358)/1000.0</f>
        <v>0</v>
      </c>
      <c r="P358">
        <f>(BH358 - IF(AU358&gt;1, L358*BB358*100.0/(AW358*BV358), 0))*(BO358+BP358)/1000.0</f>
        <v>0</v>
      </c>
      <c r="Q358">
        <f>2.0/((1/S358-1/R358)+SIGN(S358)*SQRT((1/S358-1/R358)*(1/S358-1/R358) + 4*BC358/((BC358+1)*(BC358+1))*(2*1/S358*1/R358-1/R358*1/R358)))</f>
        <v>0</v>
      </c>
      <c r="R358">
        <f>IF(LEFT(BD358,1)&lt;&gt;"0",IF(LEFT(BD358,1)="1",3.0,BE358),$D$5+$E$5*(BV358*BO358/($K$5*1000))+$F$5*(BV358*BO358/($K$5*1000))*MAX(MIN(BB358,$J$5),$I$5)*MAX(MIN(BB358,$J$5),$I$5)+$G$5*MAX(MIN(BB358,$J$5),$I$5)*(BV358*BO358/($K$5*1000))+$H$5*(BV358*BO358/($K$5*1000))*(BV358*BO358/($K$5*1000)))</f>
        <v>0</v>
      </c>
      <c r="S358">
        <f>J358*(1000-(1000*0.61365*exp(17.502*W358/(240.97+W358))/(BO358+BP358)+BJ358)/2)/(1000*0.61365*exp(17.502*W358/(240.97+W358))/(BO358+BP358)-BJ358)</f>
        <v>0</v>
      </c>
      <c r="T358">
        <f>1/((BC358+1)/(Q358/1.6)+1/(R358/1.37)) + BC358/((BC358+1)/(Q358/1.6) + BC358/(R358/1.37))</f>
        <v>0</v>
      </c>
      <c r="U358">
        <f>(AX358*BA358)</f>
        <v>0</v>
      </c>
      <c r="V358">
        <f>(BQ358+(U358+2*0.95*5.67E-8*(((BQ358+$B$7)+273)^4-(BQ358+273)^4)-44100*J358)/(1.84*29.3*R358+8*0.95*5.67E-8*(BQ358+273)^3))</f>
        <v>0</v>
      </c>
      <c r="W358">
        <f>($C$7*BR358+$D$7*BS358+$E$7*V358)</f>
        <v>0</v>
      </c>
      <c r="X358">
        <f>0.61365*exp(17.502*W358/(240.97+W358))</f>
        <v>0</v>
      </c>
      <c r="Y358">
        <f>(Z358/AA358*100)</f>
        <v>0</v>
      </c>
      <c r="Z358">
        <f>BJ358*(BO358+BP358)/1000</f>
        <v>0</v>
      </c>
      <c r="AA358">
        <f>0.61365*exp(17.502*BQ358/(240.97+BQ358))</f>
        <v>0</v>
      </c>
      <c r="AB358">
        <f>(X358-BJ358*(BO358+BP358)/1000)</f>
        <v>0</v>
      </c>
      <c r="AC358">
        <f>(-J358*44100)</f>
        <v>0</v>
      </c>
      <c r="AD358">
        <f>2*29.3*R358*0.92*(BQ358-W358)</f>
        <v>0</v>
      </c>
      <c r="AE358">
        <f>2*0.95*5.67E-8*(((BQ358+$B$7)+273)^4-(W358+273)^4)</f>
        <v>0</v>
      </c>
      <c r="AF358">
        <f>U358+AE358+AC358+AD358</f>
        <v>0</v>
      </c>
      <c r="AG358">
        <f>BN358*AU358*(BI358-BH358*(1000-AU358*BK358)/(1000-AU358*BJ358))/(100*BB358)</f>
        <v>0</v>
      </c>
      <c r="AH358">
        <f>1000*BN358*AU358*(BJ358-BK358)/(100*BB358*(1000-AU358*BJ358))</f>
        <v>0</v>
      </c>
      <c r="AI358">
        <f>(AJ358 - AK358 - BO358*1E3/(8.314*(BQ358+273.15)) * AM358/BN358 * AL358) * BN358/(100*BB358) * (1000 - BK358)/1000</f>
        <v>0</v>
      </c>
      <c r="AJ358">
        <v>897.5690489543686</v>
      </c>
      <c r="AK358">
        <v>870.9355393939389</v>
      </c>
      <c r="AL358">
        <v>3.412829393878614</v>
      </c>
      <c r="AM358">
        <v>63.74903472312772</v>
      </c>
      <c r="AN358">
        <f>(AP358 - AO358 + BO358*1E3/(8.314*(BQ358+273.15)) * AR358/BN358 * AQ358) * BN358/(100*BB358) * 1000/(1000 - AP358)</f>
        <v>0</v>
      </c>
      <c r="AO358">
        <v>23.62087282600332</v>
      </c>
      <c r="AP358">
        <v>24.31547575757575</v>
      </c>
      <c r="AQ358">
        <v>-7.423898320494013E-07</v>
      </c>
      <c r="AR358">
        <v>101.983239414424</v>
      </c>
      <c r="AS358">
        <v>2</v>
      </c>
      <c r="AT358">
        <v>0</v>
      </c>
      <c r="AU358">
        <f>IF(AS358*$H$13&gt;=AW358,1.0,(AW358/(AW358-AS358*$H$13)))</f>
        <v>0</v>
      </c>
      <c r="AV358">
        <f>(AU358-1)*100</f>
        <v>0</v>
      </c>
      <c r="AW358">
        <f>MAX(0,($B$13+$C$13*BV358)/(1+$D$13*BV358)*BO358/(BQ358+273)*$E$13)</f>
        <v>0</v>
      </c>
      <c r="AX358">
        <f>$B$11*BW358+$C$11*BX358+$F$11*CI358*(1-CL358)</f>
        <v>0</v>
      </c>
      <c r="AY358">
        <f>AX358*AZ358</f>
        <v>0</v>
      </c>
      <c r="AZ358">
        <f>($B$11*$D$9+$C$11*$D$9+$F$11*((CV358+CN358)/MAX(CV358+CN358+CW358, 0.1)*$I$9+CW358/MAX(CV358+CN358+CW358, 0.1)*$J$9))/($B$11+$C$11+$F$11)</f>
        <v>0</v>
      </c>
      <c r="BA358">
        <f>($B$11*$K$9+$C$11*$K$9+$F$11*((CV358+CN358)/MAX(CV358+CN358+CW358, 0.1)*$P$9+CW358/MAX(CV358+CN358+CW358, 0.1)*$Q$9))/($B$11+$C$11+$F$11)</f>
        <v>0</v>
      </c>
      <c r="BB358">
        <v>1.91</v>
      </c>
      <c r="BC358">
        <v>0.5</v>
      </c>
      <c r="BD358" t="s">
        <v>355</v>
      </c>
      <c r="BE358">
        <v>2</v>
      </c>
      <c r="BF358" t="b">
        <v>1</v>
      </c>
      <c r="BG358">
        <v>1679514148.214286</v>
      </c>
      <c r="BH358">
        <v>825.3637499999999</v>
      </c>
      <c r="BI358">
        <v>859.9754642857143</v>
      </c>
      <c r="BJ358">
        <v>24.31397142857143</v>
      </c>
      <c r="BK358">
        <v>23.62265357142857</v>
      </c>
      <c r="BL358">
        <v>820.7145</v>
      </c>
      <c r="BM358">
        <v>23.94833571428572</v>
      </c>
      <c r="BN358">
        <v>500.0228571428572</v>
      </c>
      <c r="BO358">
        <v>89.93481785714287</v>
      </c>
      <c r="BP358">
        <v>0.09991283571428568</v>
      </c>
      <c r="BQ358">
        <v>26.63410357142857</v>
      </c>
      <c r="BR358">
        <v>27.49923928571428</v>
      </c>
      <c r="BS358">
        <v>999.9000000000002</v>
      </c>
      <c r="BT358">
        <v>0</v>
      </c>
      <c r="BU358">
        <v>0</v>
      </c>
      <c r="BV358">
        <v>10012.66107142857</v>
      </c>
      <c r="BW358">
        <v>0</v>
      </c>
      <c r="BX358">
        <v>9.344099285714288</v>
      </c>
      <c r="BY358">
        <v>-34.611725</v>
      </c>
      <c r="BZ358">
        <v>845.9316785714285</v>
      </c>
      <c r="CA358">
        <v>880.7820000000003</v>
      </c>
      <c r="CB358">
        <v>0.6913142500000001</v>
      </c>
      <c r="CC358">
        <v>859.9754642857143</v>
      </c>
      <c r="CD358">
        <v>23.62265357142857</v>
      </c>
      <c r="CE358">
        <v>2.186673571428571</v>
      </c>
      <c r="CF358">
        <v>2.124498928571429</v>
      </c>
      <c r="CG358">
        <v>18.86500357142857</v>
      </c>
      <c r="CH358">
        <v>18.40407142857143</v>
      </c>
      <c r="CI358">
        <v>1999.991428571428</v>
      </c>
      <c r="CJ358">
        <v>0.9800054285714286</v>
      </c>
      <c r="CK358">
        <v>0.01999461785714286</v>
      </c>
      <c r="CL358">
        <v>0</v>
      </c>
      <c r="CM358">
        <v>2.073917857142857</v>
      </c>
      <c r="CN358">
        <v>0</v>
      </c>
      <c r="CO358">
        <v>3864.589642857143</v>
      </c>
      <c r="CP358">
        <v>17338.175</v>
      </c>
      <c r="CQ358">
        <v>39.63592857142856</v>
      </c>
      <c r="CR358">
        <v>40.62474999999999</v>
      </c>
      <c r="CS358">
        <v>39.90585714285714</v>
      </c>
      <c r="CT358">
        <v>38.85242857142856</v>
      </c>
      <c r="CU358">
        <v>39.46632142857142</v>
      </c>
      <c r="CV358">
        <v>1960.000714285714</v>
      </c>
      <c r="CW358">
        <v>39.99035714285714</v>
      </c>
      <c r="CX358">
        <v>0</v>
      </c>
      <c r="CY358">
        <v>1679514186.3</v>
      </c>
      <c r="CZ358">
        <v>0</v>
      </c>
      <c r="DA358">
        <v>0</v>
      </c>
      <c r="DB358" t="s">
        <v>356</v>
      </c>
      <c r="DC358">
        <v>1679454360.5</v>
      </c>
      <c r="DD358">
        <v>1679454360.5</v>
      </c>
      <c r="DE358">
        <v>0</v>
      </c>
      <c r="DF358">
        <v>-0.152</v>
      </c>
      <c r="DG358">
        <v>-0.046</v>
      </c>
      <c r="DH358">
        <v>3.296</v>
      </c>
      <c r="DI358">
        <v>0.35</v>
      </c>
      <c r="DJ358">
        <v>420</v>
      </c>
      <c r="DK358">
        <v>24</v>
      </c>
      <c r="DL358">
        <v>0.27</v>
      </c>
      <c r="DM358">
        <v>0.09</v>
      </c>
      <c r="DN358">
        <v>-34.59461</v>
      </c>
      <c r="DO358">
        <v>-0.2753921200750792</v>
      </c>
      <c r="DP358">
        <v>0.07741335091571727</v>
      </c>
      <c r="DQ358">
        <v>0</v>
      </c>
      <c r="DR358">
        <v>0.68841455</v>
      </c>
      <c r="DS358">
        <v>0.06169690806754237</v>
      </c>
      <c r="DT358">
        <v>0.006152785645339843</v>
      </c>
      <c r="DU358">
        <v>1</v>
      </c>
      <c r="DV358">
        <v>1</v>
      </c>
      <c r="DW358">
        <v>2</v>
      </c>
      <c r="DX358" t="s">
        <v>357</v>
      </c>
      <c r="DY358">
        <v>2.9805</v>
      </c>
      <c r="DZ358">
        <v>2.72847</v>
      </c>
      <c r="EA358">
        <v>0.140591</v>
      </c>
      <c r="EB358">
        <v>0.145719</v>
      </c>
      <c r="EC358">
        <v>0.107687</v>
      </c>
      <c r="ED358">
        <v>0.106476</v>
      </c>
      <c r="EE358">
        <v>25830.4</v>
      </c>
      <c r="EF358">
        <v>25327.4</v>
      </c>
      <c r="EG358">
        <v>30582.6</v>
      </c>
      <c r="EH358">
        <v>29890.9</v>
      </c>
      <c r="EI358">
        <v>37642</v>
      </c>
      <c r="EJ358">
        <v>35155.2</v>
      </c>
      <c r="EK358">
        <v>46770.3</v>
      </c>
      <c r="EL358">
        <v>44446.2</v>
      </c>
      <c r="EM358">
        <v>1.88305</v>
      </c>
      <c r="EN358">
        <v>1.9023</v>
      </c>
      <c r="EO358">
        <v>0.118762</v>
      </c>
      <c r="EP358">
        <v>0</v>
      </c>
      <c r="EQ358">
        <v>25.5519</v>
      </c>
      <c r="ER358">
        <v>999.9</v>
      </c>
      <c r="ES358">
        <v>49.4</v>
      </c>
      <c r="ET358">
        <v>30.3</v>
      </c>
      <c r="EU358">
        <v>23.8083</v>
      </c>
      <c r="EV358">
        <v>63.0409</v>
      </c>
      <c r="EW358">
        <v>22.1274</v>
      </c>
      <c r="EX358">
        <v>1</v>
      </c>
      <c r="EY358">
        <v>-0.0993293</v>
      </c>
      <c r="EZ358">
        <v>0.266533</v>
      </c>
      <c r="FA358">
        <v>20.2034</v>
      </c>
      <c r="FB358">
        <v>5.23047</v>
      </c>
      <c r="FC358">
        <v>11.968</v>
      </c>
      <c r="FD358">
        <v>4.97075</v>
      </c>
      <c r="FE358">
        <v>3.28948</v>
      </c>
      <c r="FF358">
        <v>9999</v>
      </c>
      <c r="FG358">
        <v>9999</v>
      </c>
      <c r="FH358">
        <v>9999</v>
      </c>
      <c r="FI358">
        <v>999.9</v>
      </c>
      <c r="FJ358">
        <v>4.97293</v>
      </c>
      <c r="FK358">
        <v>1.87713</v>
      </c>
      <c r="FL358">
        <v>1.87516</v>
      </c>
      <c r="FM358">
        <v>1.87805</v>
      </c>
      <c r="FN358">
        <v>1.87472</v>
      </c>
      <c r="FO358">
        <v>1.87836</v>
      </c>
      <c r="FP358">
        <v>1.87546</v>
      </c>
      <c r="FQ358">
        <v>1.8766</v>
      </c>
      <c r="FR358">
        <v>0</v>
      </c>
      <c r="FS358">
        <v>0</v>
      </c>
      <c r="FT358">
        <v>0</v>
      </c>
      <c r="FU358">
        <v>0</v>
      </c>
      <c r="FV358" t="s">
        <v>358</v>
      </c>
      <c r="FW358" t="s">
        <v>359</v>
      </c>
      <c r="FX358" t="s">
        <v>360</v>
      </c>
      <c r="FY358" t="s">
        <v>360</v>
      </c>
      <c r="FZ358" t="s">
        <v>360</v>
      </c>
      <c r="GA358" t="s">
        <v>360</v>
      </c>
      <c r="GB358">
        <v>0</v>
      </c>
      <c r="GC358">
        <v>100</v>
      </c>
      <c r="GD358">
        <v>100</v>
      </c>
      <c r="GE358">
        <v>4.711</v>
      </c>
      <c r="GF358">
        <v>0.3656</v>
      </c>
      <c r="GG358">
        <v>1.972114183739502</v>
      </c>
      <c r="GH358">
        <v>0.004449671774874308</v>
      </c>
      <c r="GI358">
        <v>-1.829466635312074E-06</v>
      </c>
      <c r="GJ358">
        <v>4.661545964856727E-10</v>
      </c>
      <c r="GK358">
        <v>0.005649818396270764</v>
      </c>
      <c r="GL358">
        <v>0.003047750899037379</v>
      </c>
      <c r="GM358">
        <v>0.0005145890388989142</v>
      </c>
      <c r="GN358">
        <v>-5.930110997495773E-07</v>
      </c>
      <c r="GO358">
        <v>0</v>
      </c>
      <c r="GP358">
        <v>2134</v>
      </c>
      <c r="GQ358">
        <v>1</v>
      </c>
      <c r="GR358">
        <v>23</v>
      </c>
      <c r="GS358">
        <v>996.6</v>
      </c>
      <c r="GT358">
        <v>996.6</v>
      </c>
      <c r="GU358">
        <v>2.05811</v>
      </c>
      <c r="GV358">
        <v>2.54761</v>
      </c>
      <c r="GW358">
        <v>1.39893</v>
      </c>
      <c r="GX358">
        <v>2.3584</v>
      </c>
      <c r="GY358">
        <v>1.44897</v>
      </c>
      <c r="GZ358">
        <v>2.44263</v>
      </c>
      <c r="HA358">
        <v>36.4814</v>
      </c>
      <c r="HB358">
        <v>24.0612</v>
      </c>
      <c r="HC358">
        <v>18</v>
      </c>
      <c r="HD358">
        <v>489.262</v>
      </c>
      <c r="HE358">
        <v>472.66</v>
      </c>
      <c r="HF358">
        <v>24.4031</v>
      </c>
      <c r="HG358">
        <v>25.8186</v>
      </c>
      <c r="HH358">
        <v>30</v>
      </c>
      <c r="HI358">
        <v>25.6679</v>
      </c>
      <c r="HJ358">
        <v>25.7449</v>
      </c>
      <c r="HK358">
        <v>41.3705</v>
      </c>
      <c r="HL358">
        <v>4.87836</v>
      </c>
      <c r="HM358">
        <v>100</v>
      </c>
      <c r="HN358">
        <v>24.4028</v>
      </c>
      <c r="HO358">
        <v>908.242</v>
      </c>
      <c r="HP358">
        <v>23.7118</v>
      </c>
      <c r="HQ358">
        <v>101.086</v>
      </c>
      <c r="HR358">
        <v>102.206</v>
      </c>
    </row>
    <row r="359" spans="1:226">
      <c r="A359">
        <v>343</v>
      </c>
      <c r="B359">
        <v>1679514161</v>
      </c>
      <c r="C359">
        <v>8904.900000095367</v>
      </c>
      <c r="D359" t="s">
        <v>1046</v>
      </c>
      <c r="E359" t="s">
        <v>1047</v>
      </c>
      <c r="F359">
        <v>5</v>
      </c>
      <c r="G359" t="s">
        <v>353</v>
      </c>
      <c r="H359" t="s">
        <v>747</v>
      </c>
      <c r="I359">
        <v>1679514153.5</v>
      </c>
      <c r="J359">
        <f>(K359)/1000</f>
        <v>0</v>
      </c>
      <c r="K359">
        <f>IF(BF359, AN359, AH359)</f>
        <v>0</v>
      </c>
      <c r="L359">
        <f>IF(BF359, AI359, AG359)</f>
        <v>0</v>
      </c>
      <c r="M359">
        <f>BH359 - IF(AU359&gt;1, L359*BB359*100.0/(AW359*BV359), 0)</f>
        <v>0</v>
      </c>
      <c r="N359">
        <f>((T359-J359/2)*M359-L359)/(T359+J359/2)</f>
        <v>0</v>
      </c>
      <c r="O359">
        <f>N359*(BO359+BP359)/1000.0</f>
        <v>0</v>
      </c>
      <c r="P359">
        <f>(BH359 - IF(AU359&gt;1, L359*BB359*100.0/(AW359*BV359), 0))*(BO359+BP359)/1000.0</f>
        <v>0</v>
      </c>
      <c r="Q359">
        <f>2.0/((1/S359-1/R359)+SIGN(S359)*SQRT((1/S359-1/R359)*(1/S359-1/R359) + 4*BC359/((BC359+1)*(BC359+1))*(2*1/S359*1/R359-1/R359*1/R359)))</f>
        <v>0</v>
      </c>
      <c r="R359">
        <f>IF(LEFT(BD359,1)&lt;&gt;"0",IF(LEFT(BD359,1)="1",3.0,BE359),$D$5+$E$5*(BV359*BO359/($K$5*1000))+$F$5*(BV359*BO359/($K$5*1000))*MAX(MIN(BB359,$J$5),$I$5)*MAX(MIN(BB359,$J$5),$I$5)+$G$5*MAX(MIN(BB359,$J$5),$I$5)*(BV359*BO359/($K$5*1000))+$H$5*(BV359*BO359/($K$5*1000))*(BV359*BO359/($K$5*1000)))</f>
        <v>0</v>
      </c>
      <c r="S359">
        <f>J359*(1000-(1000*0.61365*exp(17.502*W359/(240.97+W359))/(BO359+BP359)+BJ359)/2)/(1000*0.61365*exp(17.502*W359/(240.97+W359))/(BO359+BP359)-BJ359)</f>
        <v>0</v>
      </c>
      <c r="T359">
        <f>1/((BC359+1)/(Q359/1.6)+1/(R359/1.37)) + BC359/((BC359+1)/(Q359/1.6) + BC359/(R359/1.37))</f>
        <v>0</v>
      </c>
      <c r="U359">
        <f>(AX359*BA359)</f>
        <v>0</v>
      </c>
      <c r="V359">
        <f>(BQ359+(U359+2*0.95*5.67E-8*(((BQ359+$B$7)+273)^4-(BQ359+273)^4)-44100*J359)/(1.84*29.3*R359+8*0.95*5.67E-8*(BQ359+273)^3))</f>
        <v>0</v>
      </c>
      <c r="W359">
        <f>($C$7*BR359+$D$7*BS359+$E$7*V359)</f>
        <v>0</v>
      </c>
      <c r="X359">
        <f>0.61365*exp(17.502*W359/(240.97+W359))</f>
        <v>0</v>
      </c>
      <c r="Y359">
        <f>(Z359/AA359*100)</f>
        <v>0</v>
      </c>
      <c r="Z359">
        <f>BJ359*(BO359+BP359)/1000</f>
        <v>0</v>
      </c>
      <c r="AA359">
        <f>0.61365*exp(17.502*BQ359/(240.97+BQ359))</f>
        <v>0</v>
      </c>
      <c r="AB359">
        <f>(X359-BJ359*(BO359+BP359)/1000)</f>
        <v>0</v>
      </c>
      <c r="AC359">
        <f>(-J359*44100)</f>
        <v>0</v>
      </c>
      <c r="AD359">
        <f>2*29.3*R359*0.92*(BQ359-W359)</f>
        <v>0</v>
      </c>
      <c r="AE359">
        <f>2*0.95*5.67E-8*(((BQ359+$B$7)+273)^4-(W359+273)^4)</f>
        <v>0</v>
      </c>
      <c r="AF359">
        <f>U359+AE359+AC359+AD359</f>
        <v>0</v>
      </c>
      <c r="AG359">
        <f>BN359*AU359*(BI359-BH359*(1000-AU359*BK359)/(1000-AU359*BJ359))/(100*BB359)</f>
        <v>0</v>
      </c>
      <c r="AH359">
        <f>1000*BN359*AU359*(BJ359-BK359)/(100*BB359*(1000-AU359*BJ359))</f>
        <v>0</v>
      </c>
      <c r="AI359">
        <f>(AJ359 - AK359 - BO359*1E3/(8.314*(BQ359+273.15)) * AM359/BN359 * AL359) * BN359/(100*BB359) * (1000 - BK359)/1000</f>
        <v>0</v>
      </c>
      <c r="AJ359">
        <v>914.7916532304605</v>
      </c>
      <c r="AK359">
        <v>888.080739393939</v>
      </c>
      <c r="AL359">
        <v>3.427590485378454</v>
      </c>
      <c r="AM359">
        <v>63.74903472312772</v>
      </c>
      <c r="AN359">
        <f>(AP359 - AO359 + BO359*1E3/(8.314*(BQ359+273.15)) * AR359/BN359 * AQ359) * BN359/(100*BB359) * 1000/(1000 - AP359)</f>
        <v>0</v>
      </c>
      <c r="AO359">
        <v>23.62088621141022</v>
      </c>
      <c r="AP359">
        <v>24.31526969696969</v>
      </c>
      <c r="AQ359">
        <v>2.573924074581467E-07</v>
      </c>
      <c r="AR359">
        <v>101.983239414424</v>
      </c>
      <c r="AS359">
        <v>2</v>
      </c>
      <c r="AT359">
        <v>0</v>
      </c>
      <c r="AU359">
        <f>IF(AS359*$H$13&gt;=AW359,1.0,(AW359/(AW359-AS359*$H$13)))</f>
        <v>0</v>
      </c>
      <c r="AV359">
        <f>(AU359-1)*100</f>
        <v>0</v>
      </c>
      <c r="AW359">
        <f>MAX(0,($B$13+$C$13*BV359)/(1+$D$13*BV359)*BO359/(BQ359+273)*$E$13)</f>
        <v>0</v>
      </c>
      <c r="AX359">
        <f>$B$11*BW359+$C$11*BX359+$F$11*CI359*(1-CL359)</f>
        <v>0</v>
      </c>
      <c r="AY359">
        <f>AX359*AZ359</f>
        <v>0</v>
      </c>
      <c r="AZ359">
        <f>($B$11*$D$9+$C$11*$D$9+$F$11*((CV359+CN359)/MAX(CV359+CN359+CW359, 0.1)*$I$9+CW359/MAX(CV359+CN359+CW359, 0.1)*$J$9))/($B$11+$C$11+$F$11)</f>
        <v>0</v>
      </c>
      <c r="BA359">
        <f>($B$11*$K$9+$C$11*$K$9+$F$11*((CV359+CN359)/MAX(CV359+CN359+CW359, 0.1)*$P$9+CW359/MAX(CV359+CN359+CW359, 0.1)*$Q$9))/($B$11+$C$11+$F$11)</f>
        <v>0</v>
      </c>
      <c r="BB359">
        <v>1.91</v>
      </c>
      <c r="BC359">
        <v>0.5</v>
      </c>
      <c r="BD359" t="s">
        <v>355</v>
      </c>
      <c r="BE359">
        <v>2</v>
      </c>
      <c r="BF359" t="b">
        <v>1</v>
      </c>
      <c r="BG359">
        <v>1679514153.5</v>
      </c>
      <c r="BH359">
        <v>843.0729629629628</v>
      </c>
      <c r="BI359">
        <v>877.7151851851851</v>
      </c>
      <c r="BJ359">
        <v>24.31525925925926</v>
      </c>
      <c r="BK359">
        <v>23.62127037037038</v>
      </c>
      <c r="BL359">
        <v>838.3817777777776</v>
      </c>
      <c r="BM359">
        <v>23.94957407407407</v>
      </c>
      <c r="BN359">
        <v>500.0292592592593</v>
      </c>
      <c r="BO359">
        <v>89.93387777777778</v>
      </c>
      <c r="BP359">
        <v>0.1000514555555556</v>
      </c>
      <c r="BQ359">
        <v>26.63471111111111</v>
      </c>
      <c r="BR359">
        <v>27.49937037037037</v>
      </c>
      <c r="BS359">
        <v>999.9000000000001</v>
      </c>
      <c r="BT359">
        <v>0</v>
      </c>
      <c r="BU359">
        <v>0</v>
      </c>
      <c r="BV359">
        <v>9998.148518518519</v>
      </c>
      <c r="BW359">
        <v>0</v>
      </c>
      <c r="BX359">
        <v>9.34989851851852</v>
      </c>
      <c r="BY359">
        <v>-34.64217777777778</v>
      </c>
      <c r="BZ359">
        <v>864.0833333333334</v>
      </c>
      <c r="CA359">
        <v>898.9495555555555</v>
      </c>
      <c r="CB359">
        <v>0.693978037037037</v>
      </c>
      <c r="CC359">
        <v>877.7151851851851</v>
      </c>
      <c r="CD359">
        <v>23.62127037037038</v>
      </c>
      <c r="CE359">
        <v>2.186765555555556</v>
      </c>
      <c r="CF359">
        <v>2.124352592592593</v>
      </c>
      <c r="CG359">
        <v>18.86568518518519</v>
      </c>
      <c r="CH359">
        <v>18.40297407407408</v>
      </c>
      <c r="CI359">
        <v>1999.965185185185</v>
      </c>
      <c r="CJ359">
        <v>0.9800047777777777</v>
      </c>
      <c r="CK359">
        <v>0.01999512222222222</v>
      </c>
      <c r="CL359">
        <v>0</v>
      </c>
      <c r="CM359">
        <v>2.087848148148148</v>
      </c>
      <c r="CN359">
        <v>0</v>
      </c>
      <c r="CO359">
        <v>3865.547777777778</v>
      </c>
      <c r="CP359">
        <v>17337.94444444444</v>
      </c>
      <c r="CQ359">
        <v>39.56003703703704</v>
      </c>
      <c r="CR359">
        <v>40.57159259259259</v>
      </c>
      <c r="CS359">
        <v>39.85144444444444</v>
      </c>
      <c r="CT359">
        <v>38.77055555555555</v>
      </c>
      <c r="CU359">
        <v>39.41181481481481</v>
      </c>
      <c r="CV359">
        <v>1959.974814814815</v>
      </c>
      <c r="CW359">
        <v>39.99037037037037</v>
      </c>
      <c r="CX359">
        <v>0</v>
      </c>
      <c r="CY359">
        <v>1679514191.1</v>
      </c>
      <c r="CZ359">
        <v>0</v>
      </c>
      <c r="DA359">
        <v>0</v>
      </c>
      <c r="DB359" t="s">
        <v>356</v>
      </c>
      <c r="DC359">
        <v>1679454360.5</v>
      </c>
      <c r="DD359">
        <v>1679454360.5</v>
      </c>
      <c r="DE359">
        <v>0</v>
      </c>
      <c r="DF359">
        <v>-0.152</v>
      </c>
      <c r="DG359">
        <v>-0.046</v>
      </c>
      <c r="DH359">
        <v>3.296</v>
      </c>
      <c r="DI359">
        <v>0.35</v>
      </c>
      <c r="DJ359">
        <v>420</v>
      </c>
      <c r="DK359">
        <v>24</v>
      </c>
      <c r="DL359">
        <v>0.27</v>
      </c>
      <c r="DM359">
        <v>0.09</v>
      </c>
      <c r="DN359">
        <v>-34.626715</v>
      </c>
      <c r="DO359">
        <v>-0.1818146341462555</v>
      </c>
      <c r="DP359">
        <v>0.07064160795876592</v>
      </c>
      <c r="DQ359">
        <v>0</v>
      </c>
      <c r="DR359">
        <v>0.69146675</v>
      </c>
      <c r="DS359">
        <v>0.03672603377110391</v>
      </c>
      <c r="DT359">
        <v>0.004097011110248543</v>
      </c>
      <c r="DU359">
        <v>1</v>
      </c>
      <c r="DV359">
        <v>1</v>
      </c>
      <c r="DW359">
        <v>2</v>
      </c>
      <c r="DX359" t="s">
        <v>357</v>
      </c>
      <c r="DY359">
        <v>2.98043</v>
      </c>
      <c r="DZ359">
        <v>2.72849</v>
      </c>
      <c r="EA359">
        <v>0.142396</v>
      </c>
      <c r="EB359">
        <v>0.1475</v>
      </c>
      <c r="EC359">
        <v>0.107686</v>
      </c>
      <c r="ED359">
        <v>0.106473</v>
      </c>
      <c r="EE359">
        <v>25775.8</v>
      </c>
      <c r="EF359">
        <v>25274.7</v>
      </c>
      <c r="EG359">
        <v>30582.1</v>
      </c>
      <c r="EH359">
        <v>29890.9</v>
      </c>
      <c r="EI359">
        <v>37641.8</v>
      </c>
      <c r="EJ359">
        <v>35155.7</v>
      </c>
      <c r="EK359">
        <v>46769.7</v>
      </c>
      <c r="EL359">
        <v>44446.6</v>
      </c>
      <c r="EM359">
        <v>1.88325</v>
      </c>
      <c r="EN359">
        <v>1.90257</v>
      </c>
      <c r="EO359">
        <v>0.118986</v>
      </c>
      <c r="EP359">
        <v>0</v>
      </c>
      <c r="EQ359">
        <v>25.5529</v>
      </c>
      <c r="ER359">
        <v>999.9</v>
      </c>
      <c r="ES359">
        <v>49.4</v>
      </c>
      <c r="ET359">
        <v>30.2</v>
      </c>
      <c r="EU359">
        <v>23.671</v>
      </c>
      <c r="EV359">
        <v>63.2009</v>
      </c>
      <c r="EW359">
        <v>22.4359</v>
      </c>
      <c r="EX359">
        <v>1</v>
      </c>
      <c r="EY359">
        <v>-0.0993725</v>
      </c>
      <c r="EZ359">
        <v>0.263347</v>
      </c>
      <c r="FA359">
        <v>20.2035</v>
      </c>
      <c r="FB359">
        <v>5.23047</v>
      </c>
      <c r="FC359">
        <v>11.968</v>
      </c>
      <c r="FD359">
        <v>4.9711</v>
      </c>
      <c r="FE359">
        <v>3.2896</v>
      </c>
      <c r="FF359">
        <v>9999</v>
      </c>
      <c r="FG359">
        <v>9999</v>
      </c>
      <c r="FH359">
        <v>9999</v>
      </c>
      <c r="FI359">
        <v>999.9</v>
      </c>
      <c r="FJ359">
        <v>4.97295</v>
      </c>
      <c r="FK359">
        <v>1.87713</v>
      </c>
      <c r="FL359">
        <v>1.87516</v>
      </c>
      <c r="FM359">
        <v>1.87805</v>
      </c>
      <c r="FN359">
        <v>1.8747</v>
      </c>
      <c r="FO359">
        <v>1.87836</v>
      </c>
      <c r="FP359">
        <v>1.87544</v>
      </c>
      <c r="FQ359">
        <v>1.87657</v>
      </c>
      <c r="FR359">
        <v>0</v>
      </c>
      <c r="FS359">
        <v>0</v>
      </c>
      <c r="FT359">
        <v>0</v>
      </c>
      <c r="FU359">
        <v>0</v>
      </c>
      <c r="FV359" t="s">
        <v>358</v>
      </c>
      <c r="FW359" t="s">
        <v>359</v>
      </c>
      <c r="FX359" t="s">
        <v>360</v>
      </c>
      <c r="FY359" t="s">
        <v>360</v>
      </c>
      <c r="FZ359" t="s">
        <v>360</v>
      </c>
      <c r="GA359" t="s">
        <v>360</v>
      </c>
      <c r="GB359">
        <v>0</v>
      </c>
      <c r="GC359">
        <v>100</v>
      </c>
      <c r="GD359">
        <v>100</v>
      </c>
      <c r="GE359">
        <v>4.75</v>
      </c>
      <c r="GF359">
        <v>0.3657</v>
      </c>
      <c r="GG359">
        <v>1.972114183739502</v>
      </c>
      <c r="GH359">
        <v>0.004449671774874308</v>
      </c>
      <c r="GI359">
        <v>-1.829466635312074E-06</v>
      </c>
      <c r="GJ359">
        <v>4.661545964856727E-10</v>
      </c>
      <c r="GK359">
        <v>0.005649818396270764</v>
      </c>
      <c r="GL359">
        <v>0.003047750899037379</v>
      </c>
      <c r="GM359">
        <v>0.0005145890388989142</v>
      </c>
      <c r="GN359">
        <v>-5.930110997495773E-07</v>
      </c>
      <c r="GO359">
        <v>0</v>
      </c>
      <c r="GP359">
        <v>2134</v>
      </c>
      <c r="GQ359">
        <v>1</v>
      </c>
      <c r="GR359">
        <v>23</v>
      </c>
      <c r="GS359">
        <v>996.7</v>
      </c>
      <c r="GT359">
        <v>996.7</v>
      </c>
      <c r="GU359">
        <v>2.09229</v>
      </c>
      <c r="GV359">
        <v>2.54517</v>
      </c>
      <c r="GW359">
        <v>1.39893</v>
      </c>
      <c r="GX359">
        <v>2.35962</v>
      </c>
      <c r="GY359">
        <v>1.44897</v>
      </c>
      <c r="GZ359">
        <v>2.48413</v>
      </c>
      <c r="HA359">
        <v>36.4814</v>
      </c>
      <c r="HB359">
        <v>24.0612</v>
      </c>
      <c r="HC359">
        <v>18</v>
      </c>
      <c r="HD359">
        <v>489.356</v>
      </c>
      <c r="HE359">
        <v>472.836</v>
      </c>
      <c r="HF359">
        <v>24.4037</v>
      </c>
      <c r="HG359">
        <v>25.8186</v>
      </c>
      <c r="HH359">
        <v>29.9999</v>
      </c>
      <c r="HI359">
        <v>25.6657</v>
      </c>
      <c r="HJ359">
        <v>25.7448</v>
      </c>
      <c r="HK359">
        <v>41.949</v>
      </c>
      <c r="HL359">
        <v>4.60251</v>
      </c>
      <c r="HM359">
        <v>100</v>
      </c>
      <c r="HN359">
        <v>24.4047</v>
      </c>
      <c r="HO359">
        <v>921.597</v>
      </c>
      <c r="HP359">
        <v>23.7139</v>
      </c>
      <c r="HQ359">
        <v>101.085</v>
      </c>
      <c r="HR359">
        <v>102.207</v>
      </c>
    </row>
    <row r="360" spans="1:226">
      <c r="A360">
        <v>344</v>
      </c>
      <c r="B360">
        <v>1679514165.5</v>
      </c>
      <c r="C360">
        <v>8909.400000095367</v>
      </c>
      <c r="D360" t="s">
        <v>1048</v>
      </c>
      <c r="E360" t="s">
        <v>1049</v>
      </c>
      <c r="F360">
        <v>5</v>
      </c>
      <c r="G360" t="s">
        <v>353</v>
      </c>
      <c r="H360" t="s">
        <v>747</v>
      </c>
      <c r="I360">
        <v>1679514157.944444</v>
      </c>
      <c r="J360">
        <f>(K360)/1000</f>
        <v>0</v>
      </c>
      <c r="K360">
        <f>IF(BF360, AN360, AH360)</f>
        <v>0</v>
      </c>
      <c r="L360">
        <f>IF(BF360, AI360, AG360)</f>
        <v>0</v>
      </c>
      <c r="M360">
        <f>BH360 - IF(AU360&gt;1, L360*BB360*100.0/(AW360*BV360), 0)</f>
        <v>0</v>
      </c>
      <c r="N360">
        <f>((T360-J360/2)*M360-L360)/(T360+J360/2)</f>
        <v>0</v>
      </c>
      <c r="O360">
        <f>N360*(BO360+BP360)/1000.0</f>
        <v>0</v>
      </c>
      <c r="P360">
        <f>(BH360 - IF(AU360&gt;1, L360*BB360*100.0/(AW360*BV360), 0))*(BO360+BP360)/1000.0</f>
        <v>0</v>
      </c>
      <c r="Q360">
        <f>2.0/((1/S360-1/R360)+SIGN(S360)*SQRT((1/S360-1/R360)*(1/S360-1/R360) + 4*BC360/((BC360+1)*(BC360+1))*(2*1/S360*1/R360-1/R360*1/R360)))</f>
        <v>0</v>
      </c>
      <c r="R360">
        <f>IF(LEFT(BD360,1)&lt;&gt;"0",IF(LEFT(BD360,1)="1",3.0,BE360),$D$5+$E$5*(BV360*BO360/($K$5*1000))+$F$5*(BV360*BO360/($K$5*1000))*MAX(MIN(BB360,$J$5),$I$5)*MAX(MIN(BB360,$J$5),$I$5)+$G$5*MAX(MIN(BB360,$J$5),$I$5)*(BV360*BO360/($K$5*1000))+$H$5*(BV360*BO360/($K$5*1000))*(BV360*BO360/($K$5*1000)))</f>
        <v>0</v>
      </c>
      <c r="S360">
        <f>J360*(1000-(1000*0.61365*exp(17.502*W360/(240.97+W360))/(BO360+BP360)+BJ360)/2)/(1000*0.61365*exp(17.502*W360/(240.97+W360))/(BO360+BP360)-BJ360)</f>
        <v>0</v>
      </c>
      <c r="T360">
        <f>1/((BC360+1)/(Q360/1.6)+1/(R360/1.37)) + BC360/((BC360+1)/(Q360/1.6) + BC360/(R360/1.37))</f>
        <v>0</v>
      </c>
      <c r="U360">
        <f>(AX360*BA360)</f>
        <v>0</v>
      </c>
      <c r="V360">
        <f>(BQ360+(U360+2*0.95*5.67E-8*(((BQ360+$B$7)+273)^4-(BQ360+273)^4)-44100*J360)/(1.84*29.3*R360+8*0.95*5.67E-8*(BQ360+273)^3))</f>
        <v>0</v>
      </c>
      <c r="W360">
        <f>($C$7*BR360+$D$7*BS360+$E$7*V360)</f>
        <v>0</v>
      </c>
      <c r="X360">
        <f>0.61365*exp(17.502*W360/(240.97+W360))</f>
        <v>0</v>
      </c>
      <c r="Y360">
        <f>(Z360/AA360*100)</f>
        <v>0</v>
      </c>
      <c r="Z360">
        <f>BJ360*(BO360+BP360)/1000</f>
        <v>0</v>
      </c>
      <c r="AA360">
        <f>0.61365*exp(17.502*BQ360/(240.97+BQ360))</f>
        <v>0</v>
      </c>
      <c r="AB360">
        <f>(X360-BJ360*(BO360+BP360)/1000)</f>
        <v>0</v>
      </c>
      <c r="AC360">
        <f>(-J360*44100)</f>
        <v>0</v>
      </c>
      <c r="AD360">
        <f>2*29.3*R360*0.92*(BQ360-W360)</f>
        <v>0</v>
      </c>
      <c r="AE360">
        <f>2*0.95*5.67E-8*(((BQ360+$B$7)+273)^4-(W360+273)^4)</f>
        <v>0</v>
      </c>
      <c r="AF360">
        <f>U360+AE360+AC360+AD360</f>
        <v>0</v>
      </c>
      <c r="AG360">
        <f>BN360*AU360*(BI360-BH360*(1000-AU360*BK360)/(1000-AU360*BJ360))/(100*BB360)</f>
        <v>0</v>
      </c>
      <c r="AH360">
        <f>1000*BN360*AU360*(BJ360-BK360)/(100*BB360*(1000-AU360*BJ360))</f>
        <v>0</v>
      </c>
      <c r="AI360">
        <f>(AJ360 - AK360 - BO360*1E3/(8.314*(BQ360+273.15)) * AM360/BN360 * AL360) * BN360/(100*BB360) * (1000 - BK360)/1000</f>
        <v>0</v>
      </c>
      <c r="AJ360">
        <v>930.1464419916532</v>
      </c>
      <c r="AK360">
        <v>903.5627454545456</v>
      </c>
      <c r="AL360">
        <v>3.442442475204841</v>
      </c>
      <c r="AM360">
        <v>63.74903472312772</v>
      </c>
      <c r="AN360">
        <f>(AP360 - AO360 + BO360*1E3/(8.314*(BQ360+273.15)) * AR360/BN360 * AQ360) * BN360/(100*BB360) * 1000/(1000 - AP360)</f>
        <v>0</v>
      </c>
      <c r="AO360">
        <v>23.62019721619454</v>
      </c>
      <c r="AP360">
        <v>24.31151575757575</v>
      </c>
      <c r="AQ360">
        <v>-2.154279869937917E-06</v>
      </c>
      <c r="AR360">
        <v>101.983239414424</v>
      </c>
      <c r="AS360">
        <v>2</v>
      </c>
      <c r="AT360">
        <v>0</v>
      </c>
      <c r="AU360">
        <f>IF(AS360*$H$13&gt;=AW360,1.0,(AW360/(AW360-AS360*$H$13)))</f>
        <v>0</v>
      </c>
      <c r="AV360">
        <f>(AU360-1)*100</f>
        <v>0</v>
      </c>
      <c r="AW360">
        <f>MAX(0,($B$13+$C$13*BV360)/(1+$D$13*BV360)*BO360/(BQ360+273)*$E$13)</f>
        <v>0</v>
      </c>
      <c r="AX360">
        <f>$B$11*BW360+$C$11*BX360+$F$11*CI360*(1-CL360)</f>
        <v>0</v>
      </c>
      <c r="AY360">
        <f>AX360*AZ360</f>
        <v>0</v>
      </c>
      <c r="AZ360">
        <f>($B$11*$D$9+$C$11*$D$9+$F$11*((CV360+CN360)/MAX(CV360+CN360+CW360, 0.1)*$I$9+CW360/MAX(CV360+CN360+CW360, 0.1)*$J$9))/($B$11+$C$11+$F$11)</f>
        <v>0</v>
      </c>
      <c r="BA360">
        <f>($B$11*$K$9+$C$11*$K$9+$F$11*((CV360+CN360)/MAX(CV360+CN360+CW360, 0.1)*$P$9+CW360/MAX(CV360+CN360+CW360, 0.1)*$Q$9))/($B$11+$C$11+$F$11)</f>
        <v>0</v>
      </c>
      <c r="BB360">
        <v>1.91</v>
      </c>
      <c r="BC360">
        <v>0.5</v>
      </c>
      <c r="BD360" t="s">
        <v>355</v>
      </c>
      <c r="BE360">
        <v>2</v>
      </c>
      <c r="BF360" t="b">
        <v>1</v>
      </c>
      <c r="BG360">
        <v>1679514157.944444</v>
      </c>
      <c r="BH360">
        <v>857.955962962963</v>
      </c>
      <c r="BI360">
        <v>892.5914074074075</v>
      </c>
      <c r="BJ360">
        <v>24.31476296296296</v>
      </c>
      <c r="BK360">
        <v>23.6207</v>
      </c>
      <c r="BL360">
        <v>853.2297777777777</v>
      </c>
      <c r="BM360">
        <v>23.94910740740741</v>
      </c>
      <c r="BN360">
        <v>500.0402592592592</v>
      </c>
      <c r="BO360">
        <v>89.93355555555557</v>
      </c>
      <c r="BP360">
        <v>0.1000376777777778</v>
      </c>
      <c r="BQ360">
        <v>26.63329999999999</v>
      </c>
      <c r="BR360">
        <v>27.49751481481481</v>
      </c>
      <c r="BS360">
        <v>999.9000000000001</v>
      </c>
      <c r="BT360">
        <v>0</v>
      </c>
      <c r="BU360">
        <v>0</v>
      </c>
      <c r="BV360">
        <v>9999.42</v>
      </c>
      <c r="BW360">
        <v>0</v>
      </c>
      <c r="BX360">
        <v>9.352965185185186</v>
      </c>
      <c r="BY360">
        <v>-34.63548518518518</v>
      </c>
      <c r="BZ360">
        <v>879.3368148148147</v>
      </c>
      <c r="CA360">
        <v>914.1851481481482</v>
      </c>
      <c r="CB360">
        <v>0.6940620000000002</v>
      </c>
      <c r="CC360">
        <v>892.5914074074075</v>
      </c>
      <c r="CD360">
        <v>23.6207</v>
      </c>
      <c r="CE360">
        <v>2.186712962962963</v>
      </c>
      <c r="CF360">
        <v>2.124293703703704</v>
      </c>
      <c r="CG360">
        <v>18.8653037037037</v>
      </c>
      <c r="CH360">
        <v>18.40252962962963</v>
      </c>
      <c r="CI360">
        <v>2000.002222222222</v>
      </c>
      <c r="CJ360">
        <v>0.9800047777777778</v>
      </c>
      <c r="CK360">
        <v>0.01999512222222222</v>
      </c>
      <c r="CL360">
        <v>0</v>
      </c>
      <c r="CM360">
        <v>2.083403703703703</v>
      </c>
      <c r="CN360">
        <v>0</v>
      </c>
      <c r="CO360">
        <v>3866.395555555555</v>
      </c>
      <c r="CP360">
        <v>17338.27037037037</v>
      </c>
      <c r="CQ360">
        <v>39.50222222222222</v>
      </c>
      <c r="CR360">
        <v>40.52988888888888</v>
      </c>
      <c r="CS360">
        <v>39.79603703703703</v>
      </c>
      <c r="CT360">
        <v>38.70337037037037</v>
      </c>
      <c r="CU360">
        <v>39.35385185185185</v>
      </c>
      <c r="CV360">
        <v>1960.011481481482</v>
      </c>
      <c r="CW360">
        <v>39.99074074074074</v>
      </c>
      <c r="CX360">
        <v>0</v>
      </c>
      <c r="CY360">
        <v>1679514195.9</v>
      </c>
      <c r="CZ360">
        <v>0</v>
      </c>
      <c r="DA360">
        <v>0</v>
      </c>
      <c r="DB360" t="s">
        <v>356</v>
      </c>
      <c r="DC360">
        <v>1679454360.5</v>
      </c>
      <c r="DD360">
        <v>1679454360.5</v>
      </c>
      <c r="DE360">
        <v>0</v>
      </c>
      <c r="DF360">
        <v>-0.152</v>
      </c>
      <c r="DG360">
        <v>-0.046</v>
      </c>
      <c r="DH360">
        <v>3.296</v>
      </c>
      <c r="DI360">
        <v>0.35</v>
      </c>
      <c r="DJ360">
        <v>420</v>
      </c>
      <c r="DK360">
        <v>24</v>
      </c>
      <c r="DL360">
        <v>0.27</v>
      </c>
      <c r="DM360">
        <v>0.09</v>
      </c>
      <c r="DN360">
        <v>-34.62985121951219</v>
      </c>
      <c r="DO360">
        <v>-0.1333818815331571</v>
      </c>
      <c r="DP360">
        <v>0.06390075812348922</v>
      </c>
      <c r="DQ360">
        <v>0</v>
      </c>
      <c r="DR360">
        <v>0.6935473414634147</v>
      </c>
      <c r="DS360">
        <v>0.004133142857144098</v>
      </c>
      <c r="DT360">
        <v>0.001408452491207326</v>
      </c>
      <c r="DU360">
        <v>1</v>
      </c>
      <c r="DV360">
        <v>1</v>
      </c>
      <c r="DW360">
        <v>2</v>
      </c>
      <c r="DX360" t="s">
        <v>357</v>
      </c>
      <c r="DY360">
        <v>2.98049</v>
      </c>
      <c r="DZ360">
        <v>2.72833</v>
      </c>
      <c r="EA360">
        <v>0.144016</v>
      </c>
      <c r="EB360">
        <v>0.149102</v>
      </c>
      <c r="EC360">
        <v>0.107677</v>
      </c>
      <c r="ED360">
        <v>0.106477</v>
      </c>
      <c r="EE360">
        <v>25727.9</v>
      </c>
      <c r="EF360">
        <v>25227.3</v>
      </c>
      <c r="EG360">
        <v>30583</v>
      </c>
      <c r="EH360">
        <v>29891</v>
      </c>
      <c r="EI360">
        <v>37643</v>
      </c>
      <c r="EJ360">
        <v>35155.9</v>
      </c>
      <c r="EK360">
        <v>46770.7</v>
      </c>
      <c r="EL360">
        <v>44446.9</v>
      </c>
      <c r="EM360">
        <v>1.8832</v>
      </c>
      <c r="EN360">
        <v>1.90262</v>
      </c>
      <c r="EO360">
        <v>0.118483</v>
      </c>
      <c r="EP360">
        <v>0</v>
      </c>
      <c r="EQ360">
        <v>25.5541</v>
      </c>
      <c r="ER360">
        <v>999.9</v>
      </c>
      <c r="ES360">
        <v>49.4</v>
      </c>
      <c r="ET360">
        <v>30.2</v>
      </c>
      <c r="EU360">
        <v>23.6716</v>
      </c>
      <c r="EV360">
        <v>63.0109</v>
      </c>
      <c r="EW360">
        <v>22.4119</v>
      </c>
      <c r="EX360">
        <v>1</v>
      </c>
      <c r="EY360">
        <v>-0.0996138</v>
      </c>
      <c r="EZ360">
        <v>0.266601</v>
      </c>
      <c r="FA360">
        <v>20.2034</v>
      </c>
      <c r="FB360">
        <v>5.23092</v>
      </c>
      <c r="FC360">
        <v>11.968</v>
      </c>
      <c r="FD360">
        <v>4.9709</v>
      </c>
      <c r="FE360">
        <v>3.28965</v>
      </c>
      <c r="FF360">
        <v>9999</v>
      </c>
      <c r="FG360">
        <v>9999</v>
      </c>
      <c r="FH360">
        <v>9999</v>
      </c>
      <c r="FI360">
        <v>999.9</v>
      </c>
      <c r="FJ360">
        <v>4.97293</v>
      </c>
      <c r="FK360">
        <v>1.87711</v>
      </c>
      <c r="FL360">
        <v>1.87517</v>
      </c>
      <c r="FM360">
        <v>1.87802</v>
      </c>
      <c r="FN360">
        <v>1.8747</v>
      </c>
      <c r="FO360">
        <v>1.87833</v>
      </c>
      <c r="FP360">
        <v>1.87543</v>
      </c>
      <c r="FQ360">
        <v>1.87657</v>
      </c>
      <c r="FR360">
        <v>0</v>
      </c>
      <c r="FS360">
        <v>0</v>
      </c>
      <c r="FT360">
        <v>0</v>
      </c>
      <c r="FU360">
        <v>0</v>
      </c>
      <c r="FV360" t="s">
        <v>358</v>
      </c>
      <c r="FW360" t="s">
        <v>359</v>
      </c>
      <c r="FX360" t="s">
        <v>360</v>
      </c>
      <c r="FY360" t="s">
        <v>360</v>
      </c>
      <c r="FZ360" t="s">
        <v>360</v>
      </c>
      <c r="GA360" t="s">
        <v>360</v>
      </c>
      <c r="GB360">
        <v>0</v>
      </c>
      <c r="GC360">
        <v>100</v>
      </c>
      <c r="GD360">
        <v>100</v>
      </c>
      <c r="GE360">
        <v>4.785</v>
      </c>
      <c r="GF360">
        <v>0.3656</v>
      </c>
      <c r="GG360">
        <v>1.972114183739502</v>
      </c>
      <c r="GH360">
        <v>0.004449671774874308</v>
      </c>
      <c r="GI360">
        <v>-1.829466635312074E-06</v>
      </c>
      <c r="GJ360">
        <v>4.661545964856727E-10</v>
      </c>
      <c r="GK360">
        <v>0.005649818396270764</v>
      </c>
      <c r="GL360">
        <v>0.003047750899037379</v>
      </c>
      <c r="GM360">
        <v>0.0005145890388989142</v>
      </c>
      <c r="GN360">
        <v>-5.930110997495773E-07</v>
      </c>
      <c r="GO360">
        <v>0</v>
      </c>
      <c r="GP360">
        <v>2134</v>
      </c>
      <c r="GQ360">
        <v>1</v>
      </c>
      <c r="GR360">
        <v>23</v>
      </c>
      <c r="GS360">
        <v>996.8</v>
      </c>
      <c r="GT360">
        <v>996.8</v>
      </c>
      <c r="GU360">
        <v>2.11914</v>
      </c>
      <c r="GV360">
        <v>2.54761</v>
      </c>
      <c r="GW360">
        <v>1.39893</v>
      </c>
      <c r="GX360">
        <v>2.35962</v>
      </c>
      <c r="GY360">
        <v>1.44897</v>
      </c>
      <c r="GZ360">
        <v>2.40356</v>
      </c>
      <c r="HA360">
        <v>36.4814</v>
      </c>
      <c r="HB360">
        <v>24.0612</v>
      </c>
      <c r="HC360">
        <v>18</v>
      </c>
      <c r="HD360">
        <v>489.329</v>
      </c>
      <c r="HE360">
        <v>472.855</v>
      </c>
      <c r="HF360">
        <v>24.4051</v>
      </c>
      <c r="HG360">
        <v>25.8183</v>
      </c>
      <c r="HH360">
        <v>30.0001</v>
      </c>
      <c r="HI360">
        <v>25.6657</v>
      </c>
      <c r="HJ360">
        <v>25.7431</v>
      </c>
      <c r="HK360">
        <v>42.5529</v>
      </c>
      <c r="HL360">
        <v>4.31287</v>
      </c>
      <c r="HM360">
        <v>100</v>
      </c>
      <c r="HN360">
        <v>24.405</v>
      </c>
      <c r="HO360">
        <v>941.6319999999999</v>
      </c>
      <c r="HP360">
        <v>23.7215</v>
      </c>
      <c r="HQ360">
        <v>101.087</v>
      </c>
      <c r="HR360">
        <v>102.207</v>
      </c>
    </row>
    <row r="361" spans="1:226">
      <c r="A361">
        <v>345</v>
      </c>
      <c r="B361">
        <v>1679514171</v>
      </c>
      <c r="C361">
        <v>8914.900000095367</v>
      </c>
      <c r="D361" t="s">
        <v>1050</v>
      </c>
      <c r="E361" t="s">
        <v>1051</v>
      </c>
      <c r="F361">
        <v>5</v>
      </c>
      <c r="G361" t="s">
        <v>353</v>
      </c>
      <c r="H361" t="s">
        <v>747</v>
      </c>
      <c r="I361">
        <v>1679514163.232143</v>
      </c>
      <c r="J361">
        <f>(K361)/1000</f>
        <v>0</v>
      </c>
      <c r="K361">
        <f>IF(BF361, AN361, AH361)</f>
        <v>0</v>
      </c>
      <c r="L361">
        <f>IF(BF361, AI361, AG361)</f>
        <v>0</v>
      </c>
      <c r="M361">
        <f>BH361 - IF(AU361&gt;1, L361*BB361*100.0/(AW361*BV361), 0)</f>
        <v>0</v>
      </c>
      <c r="N361">
        <f>((T361-J361/2)*M361-L361)/(T361+J361/2)</f>
        <v>0</v>
      </c>
      <c r="O361">
        <f>N361*(BO361+BP361)/1000.0</f>
        <v>0</v>
      </c>
      <c r="P361">
        <f>(BH361 - IF(AU361&gt;1, L361*BB361*100.0/(AW361*BV361), 0))*(BO361+BP361)/1000.0</f>
        <v>0</v>
      </c>
      <c r="Q361">
        <f>2.0/((1/S361-1/R361)+SIGN(S361)*SQRT((1/S361-1/R361)*(1/S361-1/R361) + 4*BC361/((BC361+1)*(BC361+1))*(2*1/S361*1/R361-1/R361*1/R361)))</f>
        <v>0</v>
      </c>
      <c r="R361">
        <f>IF(LEFT(BD361,1)&lt;&gt;"0",IF(LEFT(BD361,1)="1",3.0,BE361),$D$5+$E$5*(BV361*BO361/($K$5*1000))+$F$5*(BV361*BO361/($K$5*1000))*MAX(MIN(BB361,$J$5),$I$5)*MAX(MIN(BB361,$J$5),$I$5)+$G$5*MAX(MIN(BB361,$J$5),$I$5)*(BV361*BO361/($K$5*1000))+$H$5*(BV361*BO361/($K$5*1000))*(BV361*BO361/($K$5*1000)))</f>
        <v>0</v>
      </c>
      <c r="S361">
        <f>J361*(1000-(1000*0.61365*exp(17.502*W361/(240.97+W361))/(BO361+BP361)+BJ361)/2)/(1000*0.61365*exp(17.502*W361/(240.97+W361))/(BO361+BP361)-BJ361)</f>
        <v>0</v>
      </c>
      <c r="T361">
        <f>1/((BC361+1)/(Q361/1.6)+1/(R361/1.37)) + BC361/((BC361+1)/(Q361/1.6) + BC361/(R361/1.37))</f>
        <v>0</v>
      </c>
      <c r="U361">
        <f>(AX361*BA361)</f>
        <v>0</v>
      </c>
      <c r="V361">
        <f>(BQ361+(U361+2*0.95*5.67E-8*(((BQ361+$B$7)+273)^4-(BQ361+273)^4)-44100*J361)/(1.84*29.3*R361+8*0.95*5.67E-8*(BQ361+273)^3))</f>
        <v>0</v>
      </c>
      <c r="W361">
        <f>($C$7*BR361+$D$7*BS361+$E$7*V361)</f>
        <v>0</v>
      </c>
      <c r="X361">
        <f>0.61365*exp(17.502*W361/(240.97+W361))</f>
        <v>0</v>
      </c>
      <c r="Y361">
        <f>(Z361/AA361*100)</f>
        <v>0</v>
      </c>
      <c r="Z361">
        <f>BJ361*(BO361+BP361)/1000</f>
        <v>0</v>
      </c>
      <c r="AA361">
        <f>0.61365*exp(17.502*BQ361/(240.97+BQ361))</f>
        <v>0</v>
      </c>
      <c r="AB361">
        <f>(X361-BJ361*(BO361+BP361)/1000)</f>
        <v>0</v>
      </c>
      <c r="AC361">
        <f>(-J361*44100)</f>
        <v>0</v>
      </c>
      <c r="AD361">
        <f>2*29.3*R361*0.92*(BQ361-W361)</f>
        <v>0</v>
      </c>
      <c r="AE361">
        <f>2*0.95*5.67E-8*(((BQ361+$B$7)+273)^4-(W361+273)^4)</f>
        <v>0</v>
      </c>
      <c r="AF361">
        <f>U361+AE361+AC361+AD361</f>
        <v>0</v>
      </c>
      <c r="AG361">
        <f>BN361*AU361*(BI361-BH361*(1000-AU361*BK361)/(1000-AU361*BJ361))/(100*BB361)</f>
        <v>0</v>
      </c>
      <c r="AH361">
        <f>1000*BN361*AU361*(BJ361-BK361)/(100*BB361*(1000-AU361*BJ361))</f>
        <v>0</v>
      </c>
      <c r="AI361">
        <f>(AJ361 - AK361 - BO361*1E3/(8.314*(BQ361+273.15)) * AM361/BN361 * AL361) * BN361/(100*BB361) * (1000 - BK361)/1000</f>
        <v>0</v>
      </c>
      <c r="AJ361">
        <v>949.2230999331047</v>
      </c>
      <c r="AK361">
        <v>922.3570909090905</v>
      </c>
      <c r="AL361">
        <v>3.423564419201512</v>
      </c>
      <c r="AM361">
        <v>63.74903472312772</v>
      </c>
      <c r="AN361">
        <f>(AP361 - AO361 + BO361*1E3/(8.314*(BQ361+273.15)) * AR361/BN361 * AQ361) * BN361/(100*BB361) * 1000/(1000 - AP361)</f>
        <v>0</v>
      </c>
      <c r="AO361">
        <v>23.62354199097403</v>
      </c>
      <c r="AP361">
        <v>24.30900303030303</v>
      </c>
      <c r="AQ361">
        <v>-1.274511461388702E-06</v>
      </c>
      <c r="AR361">
        <v>101.983239414424</v>
      </c>
      <c r="AS361">
        <v>2</v>
      </c>
      <c r="AT361">
        <v>0</v>
      </c>
      <c r="AU361">
        <f>IF(AS361*$H$13&gt;=AW361,1.0,(AW361/(AW361-AS361*$H$13)))</f>
        <v>0</v>
      </c>
      <c r="AV361">
        <f>(AU361-1)*100</f>
        <v>0</v>
      </c>
      <c r="AW361">
        <f>MAX(0,($B$13+$C$13*BV361)/(1+$D$13*BV361)*BO361/(BQ361+273)*$E$13)</f>
        <v>0</v>
      </c>
      <c r="AX361">
        <f>$B$11*BW361+$C$11*BX361+$F$11*CI361*(1-CL361)</f>
        <v>0</v>
      </c>
      <c r="AY361">
        <f>AX361*AZ361</f>
        <v>0</v>
      </c>
      <c r="AZ361">
        <f>($B$11*$D$9+$C$11*$D$9+$F$11*((CV361+CN361)/MAX(CV361+CN361+CW361, 0.1)*$I$9+CW361/MAX(CV361+CN361+CW361, 0.1)*$J$9))/($B$11+$C$11+$F$11)</f>
        <v>0</v>
      </c>
      <c r="BA361">
        <f>($B$11*$K$9+$C$11*$K$9+$F$11*((CV361+CN361)/MAX(CV361+CN361+CW361, 0.1)*$P$9+CW361/MAX(CV361+CN361+CW361, 0.1)*$Q$9))/($B$11+$C$11+$F$11)</f>
        <v>0</v>
      </c>
      <c r="BB361">
        <v>1.91</v>
      </c>
      <c r="BC361">
        <v>0.5</v>
      </c>
      <c r="BD361" t="s">
        <v>355</v>
      </c>
      <c r="BE361">
        <v>2</v>
      </c>
      <c r="BF361" t="b">
        <v>1</v>
      </c>
      <c r="BG361">
        <v>1679514163.232143</v>
      </c>
      <c r="BH361">
        <v>875.6318928571429</v>
      </c>
      <c r="BI361">
        <v>910.3363214285713</v>
      </c>
      <c r="BJ361">
        <v>24.31256785714286</v>
      </c>
      <c r="BK361">
        <v>23.62152499999999</v>
      </c>
      <c r="BL361">
        <v>870.8644285714284</v>
      </c>
      <c r="BM361">
        <v>23.94698214285714</v>
      </c>
      <c r="BN361">
        <v>500.04225</v>
      </c>
      <c r="BO361">
        <v>89.9344</v>
      </c>
      <c r="BP361">
        <v>0.1000627107142857</v>
      </c>
      <c r="BQ361">
        <v>26.63091071428571</v>
      </c>
      <c r="BR361">
        <v>27.49587857142857</v>
      </c>
      <c r="BS361">
        <v>999.9000000000002</v>
      </c>
      <c r="BT361">
        <v>0</v>
      </c>
      <c r="BU361">
        <v>0</v>
      </c>
      <c r="BV361">
        <v>9999.575357142856</v>
      </c>
      <c r="BW361">
        <v>0</v>
      </c>
      <c r="BX361">
        <v>9.350310000000002</v>
      </c>
      <c r="BY361">
        <v>-34.70451071428571</v>
      </c>
      <c r="BZ361">
        <v>897.4511428571428</v>
      </c>
      <c r="CA361">
        <v>932.360142857143</v>
      </c>
      <c r="CB361">
        <v>0.6910448214285713</v>
      </c>
      <c r="CC361">
        <v>910.3363214285713</v>
      </c>
      <c r="CD361">
        <v>23.62152499999999</v>
      </c>
      <c r="CE361">
        <v>2.186536071428571</v>
      </c>
      <c r="CF361">
        <v>2.124387857142857</v>
      </c>
      <c r="CG361">
        <v>18.86401071428572</v>
      </c>
      <c r="CH361">
        <v>18.40323571428572</v>
      </c>
      <c r="CI361">
        <v>2000.011428571428</v>
      </c>
      <c r="CJ361">
        <v>0.9800045714285714</v>
      </c>
      <c r="CK361">
        <v>0.01999528214285714</v>
      </c>
      <c r="CL361">
        <v>0</v>
      </c>
      <c r="CM361">
        <v>2.088203571428572</v>
      </c>
      <c r="CN361">
        <v>0</v>
      </c>
      <c r="CO361">
        <v>3867.000357142857</v>
      </c>
      <c r="CP361">
        <v>17338.35357142857</v>
      </c>
      <c r="CQ361">
        <v>39.49757142857142</v>
      </c>
      <c r="CR361">
        <v>40.47964285714284</v>
      </c>
      <c r="CS361">
        <v>39.75639285714284</v>
      </c>
      <c r="CT361">
        <v>38.63578571428571</v>
      </c>
      <c r="CU361">
        <v>39.30557142857143</v>
      </c>
      <c r="CV361">
        <v>1960.021071428572</v>
      </c>
      <c r="CW361">
        <v>39.99035714285714</v>
      </c>
      <c r="CX361">
        <v>0</v>
      </c>
      <c r="CY361">
        <v>1679514201.3</v>
      </c>
      <c r="CZ361">
        <v>0</v>
      </c>
      <c r="DA361">
        <v>0</v>
      </c>
      <c r="DB361" t="s">
        <v>356</v>
      </c>
      <c r="DC361">
        <v>1679454360.5</v>
      </c>
      <c r="DD361">
        <v>1679454360.5</v>
      </c>
      <c r="DE361">
        <v>0</v>
      </c>
      <c r="DF361">
        <v>-0.152</v>
      </c>
      <c r="DG361">
        <v>-0.046</v>
      </c>
      <c r="DH361">
        <v>3.296</v>
      </c>
      <c r="DI361">
        <v>0.35</v>
      </c>
      <c r="DJ361">
        <v>420</v>
      </c>
      <c r="DK361">
        <v>24</v>
      </c>
      <c r="DL361">
        <v>0.27</v>
      </c>
      <c r="DM361">
        <v>0.09</v>
      </c>
      <c r="DN361">
        <v>-34.68073414634146</v>
      </c>
      <c r="DO361">
        <v>-0.5325052264809049</v>
      </c>
      <c r="DP361">
        <v>0.09883396920175667</v>
      </c>
      <c r="DQ361">
        <v>0</v>
      </c>
      <c r="DR361">
        <v>0.6924513658536586</v>
      </c>
      <c r="DS361">
        <v>-0.02667137979093937</v>
      </c>
      <c r="DT361">
        <v>0.003392228821637225</v>
      </c>
      <c r="DU361">
        <v>1</v>
      </c>
      <c r="DV361">
        <v>1</v>
      </c>
      <c r="DW361">
        <v>2</v>
      </c>
      <c r="DX361" t="s">
        <v>357</v>
      </c>
      <c r="DY361">
        <v>2.98049</v>
      </c>
      <c r="DZ361">
        <v>2.72826</v>
      </c>
      <c r="EA361">
        <v>0.145966</v>
      </c>
      <c r="EB361">
        <v>0.151014</v>
      </c>
      <c r="EC361">
        <v>0.107672</v>
      </c>
      <c r="ED361">
        <v>0.106513</v>
      </c>
      <c r="EE361">
        <v>25669</v>
      </c>
      <c r="EF361">
        <v>25170.2</v>
      </c>
      <c r="EG361">
        <v>30582.7</v>
      </c>
      <c r="EH361">
        <v>29890.5</v>
      </c>
      <c r="EI361">
        <v>37643.1</v>
      </c>
      <c r="EJ361">
        <v>35153.7</v>
      </c>
      <c r="EK361">
        <v>46770.4</v>
      </c>
      <c r="EL361">
        <v>44445.8</v>
      </c>
      <c r="EM361">
        <v>1.88332</v>
      </c>
      <c r="EN361">
        <v>1.90237</v>
      </c>
      <c r="EO361">
        <v>0.118613</v>
      </c>
      <c r="EP361">
        <v>0</v>
      </c>
      <c r="EQ361">
        <v>25.5541</v>
      </c>
      <c r="ER361">
        <v>999.9</v>
      </c>
      <c r="ES361">
        <v>49.4</v>
      </c>
      <c r="ET361">
        <v>30.3</v>
      </c>
      <c r="EU361">
        <v>23.8064</v>
      </c>
      <c r="EV361">
        <v>62.8909</v>
      </c>
      <c r="EW361">
        <v>22.2115</v>
      </c>
      <c r="EX361">
        <v>1</v>
      </c>
      <c r="EY361">
        <v>-0.099685</v>
      </c>
      <c r="EZ361">
        <v>0.253192</v>
      </c>
      <c r="FA361">
        <v>20.2033</v>
      </c>
      <c r="FB361">
        <v>5.23032</v>
      </c>
      <c r="FC361">
        <v>11.968</v>
      </c>
      <c r="FD361">
        <v>4.9706</v>
      </c>
      <c r="FE361">
        <v>3.2895</v>
      </c>
      <c r="FF361">
        <v>9999</v>
      </c>
      <c r="FG361">
        <v>9999</v>
      </c>
      <c r="FH361">
        <v>9999</v>
      </c>
      <c r="FI361">
        <v>999.9</v>
      </c>
      <c r="FJ361">
        <v>4.97293</v>
      </c>
      <c r="FK361">
        <v>1.87708</v>
      </c>
      <c r="FL361">
        <v>1.87515</v>
      </c>
      <c r="FM361">
        <v>1.87798</v>
      </c>
      <c r="FN361">
        <v>1.87469</v>
      </c>
      <c r="FO361">
        <v>1.87833</v>
      </c>
      <c r="FP361">
        <v>1.87537</v>
      </c>
      <c r="FQ361">
        <v>1.87653</v>
      </c>
      <c r="FR361">
        <v>0</v>
      </c>
      <c r="FS361">
        <v>0</v>
      </c>
      <c r="FT361">
        <v>0</v>
      </c>
      <c r="FU361">
        <v>0</v>
      </c>
      <c r="FV361" t="s">
        <v>358</v>
      </c>
      <c r="FW361" t="s">
        <v>359</v>
      </c>
      <c r="FX361" t="s">
        <v>360</v>
      </c>
      <c r="FY361" t="s">
        <v>360</v>
      </c>
      <c r="FZ361" t="s">
        <v>360</v>
      </c>
      <c r="GA361" t="s">
        <v>360</v>
      </c>
      <c r="GB361">
        <v>0</v>
      </c>
      <c r="GC361">
        <v>100</v>
      </c>
      <c r="GD361">
        <v>100</v>
      </c>
      <c r="GE361">
        <v>4.827</v>
      </c>
      <c r="GF361">
        <v>0.3655</v>
      </c>
      <c r="GG361">
        <v>1.972114183739502</v>
      </c>
      <c r="GH361">
        <v>0.004449671774874308</v>
      </c>
      <c r="GI361">
        <v>-1.829466635312074E-06</v>
      </c>
      <c r="GJ361">
        <v>4.661545964856727E-10</v>
      </c>
      <c r="GK361">
        <v>0.005649818396270764</v>
      </c>
      <c r="GL361">
        <v>0.003047750899037379</v>
      </c>
      <c r="GM361">
        <v>0.0005145890388989142</v>
      </c>
      <c r="GN361">
        <v>-5.930110997495773E-07</v>
      </c>
      <c r="GO361">
        <v>0</v>
      </c>
      <c r="GP361">
        <v>2134</v>
      </c>
      <c r="GQ361">
        <v>1</v>
      </c>
      <c r="GR361">
        <v>23</v>
      </c>
      <c r="GS361">
        <v>996.8</v>
      </c>
      <c r="GT361">
        <v>996.8</v>
      </c>
      <c r="GU361">
        <v>2.1521</v>
      </c>
      <c r="GV361">
        <v>2.5354</v>
      </c>
      <c r="GW361">
        <v>1.39893</v>
      </c>
      <c r="GX361">
        <v>2.3584</v>
      </c>
      <c r="GY361">
        <v>1.44897</v>
      </c>
      <c r="GZ361">
        <v>2.49878</v>
      </c>
      <c r="HA361">
        <v>36.5051</v>
      </c>
      <c r="HB361">
        <v>24.07</v>
      </c>
      <c r="HC361">
        <v>18</v>
      </c>
      <c r="HD361">
        <v>489.382</v>
      </c>
      <c r="HE361">
        <v>472.689</v>
      </c>
      <c r="HF361">
        <v>24.4064</v>
      </c>
      <c r="HG361">
        <v>25.8164</v>
      </c>
      <c r="HH361">
        <v>30</v>
      </c>
      <c r="HI361">
        <v>25.6635</v>
      </c>
      <c r="HJ361">
        <v>25.7427</v>
      </c>
      <c r="HK361">
        <v>43.1309</v>
      </c>
      <c r="HL361">
        <v>4.31287</v>
      </c>
      <c r="HM361">
        <v>100</v>
      </c>
      <c r="HN361">
        <v>24.4095</v>
      </c>
      <c r="HO361">
        <v>955.001</v>
      </c>
      <c r="HP361">
        <v>23.7272</v>
      </c>
      <c r="HQ361">
        <v>101.086</v>
      </c>
      <c r="HR361">
        <v>102.205</v>
      </c>
    </row>
    <row r="362" spans="1:226">
      <c r="A362">
        <v>346</v>
      </c>
      <c r="B362">
        <v>1679514176</v>
      </c>
      <c r="C362">
        <v>8919.900000095367</v>
      </c>
      <c r="D362" t="s">
        <v>1052</v>
      </c>
      <c r="E362" t="s">
        <v>1053</v>
      </c>
      <c r="F362">
        <v>5</v>
      </c>
      <c r="G362" t="s">
        <v>353</v>
      </c>
      <c r="H362" t="s">
        <v>747</v>
      </c>
      <c r="I362">
        <v>1679514168.518518</v>
      </c>
      <c r="J362">
        <f>(K362)/1000</f>
        <v>0</v>
      </c>
      <c r="K362">
        <f>IF(BF362, AN362, AH362)</f>
        <v>0</v>
      </c>
      <c r="L362">
        <f>IF(BF362, AI362, AG362)</f>
        <v>0</v>
      </c>
      <c r="M362">
        <f>BH362 - IF(AU362&gt;1, L362*BB362*100.0/(AW362*BV362), 0)</f>
        <v>0</v>
      </c>
      <c r="N362">
        <f>((T362-J362/2)*M362-L362)/(T362+J362/2)</f>
        <v>0</v>
      </c>
      <c r="O362">
        <f>N362*(BO362+BP362)/1000.0</f>
        <v>0</v>
      </c>
      <c r="P362">
        <f>(BH362 - IF(AU362&gt;1, L362*BB362*100.0/(AW362*BV362), 0))*(BO362+BP362)/1000.0</f>
        <v>0</v>
      </c>
      <c r="Q362">
        <f>2.0/((1/S362-1/R362)+SIGN(S362)*SQRT((1/S362-1/R362)*(1/S362-1/R362) + 4*BC362/((BC362+1)*(BC362+1))*(2*1/S362*1/R362-1/R362*1/R362)))</f>
        <v>0</v>
      </c>
      <c r="R362">
        <f>IF(LEFT(BD362,1)&lt;&gt;"0",IF(LEFT(BD362,1)="1",3.0,BE362),$D$5+$E$5*(BV362*BO362/($K$5*1000))+$F$5*(BV362*BO362/($K$5*1000))*MAX(MIN(BB362,$J$5),$I$5)*MAX(MIN(BB362,$J$5),$I$5)+$G$5*MAX(MIN(BB362,$J$5),$I$5)*(BV362*BO362/($K$5*1000))+$H$5*(BV362*BO362/($K$5*1000))*(BV362*BO362/($K$5*1000)))</f>
        <v>0</v>
      </c>
      <c r="S362">
        <f>J362*(1000-(1000*0.61365*exp(17.502*W362/(240.97+W362))/(BO362+BP362)+BJ362)/2)/(1000*0.61365*exp(17.502*W362/(240.97+W362))/(BO362+BP362)-BJ362)</f>
        <v>0</v>
      </c>
      <c r="T362">
        <f>1/((BC362+1)/(Q362/1.6)+1/(R362/1.37)) + BC362/((BC362+1)/(Q362/1.6) + BC362/(R362/1.37))</f>
        <v>0</v>
      </c>
      <c r="U362">
        <f>(AX362*BA362)</f>
        <v>0</v>
      </c>
      <c r="V362">
        <f>(BQ362+(U362+2*0.95*5.67E-8*(((BQ362+$B$7)+273)^4-(BQ362+273)^4)-44100*J362)/(1.84*29.3*R362+8*0.95*5.67E-8*(BQ362+273)^3))</f>
        <v>0</v>
      </c>
      <c r="W362">
        <f>($C$7*BR362+$D$7*BS362+$E$7*V362)</f>
        <v>0</v>
      </c>
      <c r="X362">
        <f>0.61365*exp(17.502*W362/(240.97+W362))</f>
        <v>0</v>
      </c>
      <c r="Y362">
        <f>(Z362/AA362*100)</f>
        <v>0</v>
      </c>
      <c r="Z362">
        <f>BJ362*(BO362+BP362)/1000</f>
        <v>0</v>
      </c>
      <c r="AA362">
        <f>0.61365*exp(17.502*BQ362/(240.97+BQ362))</f>
        <v>0</v>
      </c>
      <c r="AB362">
        <f>(X362-BJ362*(BO362+BP362)/1000)</f>
        <v>0</v>
      </c>
      <c r="AC362">
        <f>(-J362*44100)</f>
        <v>0</v>
      </c>
      <c r="AD362">
        <f>2*29.3*R362*0.92*(BQ362-W362)</f>
        <v>0</v>
      </c>
      <c r="AE362">
        <f>2*0.95*5.67E-8*(((BQ362+$B$7)+273)^4-(W362+273)^4)</f>
        <v>0</v>
      </c>
      <c r="AF362">
        <f>U362+AE362+AC362+AD362</f>
        <v>0</v>
      </c>
      <c r="AG362">
        <f>BN362*AU362*(BI362-BH362*(1000-AU362*BK362)/(1000-AU362*BJ362))/(100*BB362)</f>
        <v>0</v>
      </c>
      <c r="AH362">
        <f>1000*BN362*AU362*(BJ362-BK362)/(100*BB362*(1000-AU362*BJ362))</f>
        <v>0</v>
      </c>
      <c r="AI362">
        <f>(AJ362 - AK362 - BO362*1E3/(8.314*(BQ362+273.15)) * AM362/BN362 * AL362) * BN362/(100*BB362) * (1000 - BK362)/1000</f>
        <v>0</v>
      </c>
      <c r="AJ362">
        <v>965.4194131670614</v>
      </c>
      <c r="AK362">
        <v>939.1789818181818</v>
      </c>
      <c r="AL362">
        <v>3.318153883547937</v>
      </c>
      <c r="AM362">
        <v>63.74903472312772</v>
      </c>
      <c r="AN362">
        <f>(AP362 - AO362 + BO362*1E3/(8.314*(BQ362+273.15)) * AR362/BN362 * AQ362) * BN362/(100*BB362) * 1000/(1000 - AP362)</f>
        <v>0</v>
      </c>
      <c r="AO362">
        <v>23.63668904909624</v>
      </c>
      <c r="AP362">
        <v>24.31134909090908</v>
      </c>
      <c r="AQ362">
        <v>1.77756468832252E-06</v>
      </c>
      <c r="AR362">
        <v>101.983239414424</v>
      </c>
      <c r="AS362">
        <v>2</v>
      </c>
      <c r="AT362">
        <v>0</v>
      </c>
      <c r="AU362">
        <f>IF(AS362*$H$13&gt;=AW362,1.0,(AW362/(AW362-AS362*$H$13)))</f>
        <v>0</v>
      </c>
      <c r="AV362">
        <f>(AU362-1)*100</f>
        <v>0</v>
      </c>
      <c r="AW362">
        <f>MAX(0,($B$13+$C$13*BV362)/(1+$D$13*BV362)*BO362/(BQ362+273)*$E$13)</f>
        <v>0</v>
      </c>
      <c r="AX362">
        <f>$B$11*BW362+$C$11*BX362+$F$11*CI362*(1-CL362)</f>
        <v>0</v>
      </c>
      <c r="AY362">
        <f>AX362*AZ362</f>
        <v>0</v>
      </c>
      <c r="AZ362">
        <f>($B$11*$D$9+$C$11*$D$9+$F$11*((CV362+CN362)/MAX(CV362+CN362+CW362, 0.1)*$I$9+CW362/MAX(CV362+CN362+CW362, 0.1)*$J$9))/($B$11+$C$11+$F$11)</f>
        <v>0</v>
      </c>
      <c r="BA362">
        <f>($B$11*$K$9+$C$11*$K$9+$F$11*((CV362+CN362)/MAX(CV362+CN362+CW362, 0.1)*$P$9+CW362/MAX(CV362+CN362+CW362, 0.1)*$Q$9))/($B$11+$C$11+$F$11)</f>
        <v>0</v>
      </c>
      <c r="BB362">
        <v>1.91</v>
      </c>
      <c r="BC362">
        <v>0.5</v>
      </c>
      <c r="BD362" t="s">
        <v>355</v>
      </c>
      <c r="BE362">
        <v>2</v>
      </c>
      <c r="BF362" t="b">
        <v>1</v>
      </c>
      <c r="BG362">
        <v>1679514168.518518</v>
      </c>
      <c r="BH362">
        <v>893.2984814814815</v>
      </c>
      <c r="BI362">
        <v>927.7676666666667</v>
      </c>
      <c r="BJ362">
        <v>24.31097037037037</v>
      </c>
      <c r="BK362">
        <v>23.62667407407407</v>
      </c>
      <c r="BL362">
        <v>888.4901851851851</v>
      </c>
      <c r="BM362">
        <v>23.94543703703704</v>
      </c>
      <c r="BN362">
        <v>500.0295185185184</v>
      </c>
      <c r="BO362">
        <v>89.93613703703703</v>
      </c>
      <c r="BP362">
        <v>0.09993851481481481</v>
      </c>
      <c r="BQ362">
        <v>26.62525925925926</v>
      </c>
      <c r="BR362">
        <v>27.49518518518519</v>
      </c>
      <c r="BS362">
        <v>999.9000000000001</v>
      </c>
      <c r="BT362">
        <v>0</v>
      </c>
      <c r="BU362">
        <v>0</v>
      </c>
      <c r="BV362">
        <v>10010.94814814815</v>
      </c>
      <c r="BW362">
        <v>0</v>
      </c>
      <c r="BX362">
        <v>9.35031</v>
      </c>
      <c r="BY362">
        <v>-34.46926666666667</v>
      </c>
      <c r="BZ362">
        <v>915.5564444444445</v>
      </c>
      <c r="CA362">
        <v>950.2182962962964</v>
      </c>
      <c r="CB362">
        <v>0.6843067777777777</v>
      </c>
      <c r="CC362">
        <v>927.7676666666667</v>
      </c>
      <c r="CD362">
        <v>23.62667407407407</v>
      </c>
      <c r="CE362">
        <v>2.186435555555555</v>
      </c>
      <c r="CF362">
        <v>2.124892222222222</v>
      </c>
      <c r="CG362">
        <v>18.86327037037037</v>
      </c>
      <c r="CH362">
        <v>18.40701481481481</v>
      </c>
      <c r="CI362">
        <v>2000.038518518518</v>
      </c>
      <c r="CJ362">
        <v>0.9800041851851853</v>
      </c>
      <c r="CK362">
        <v>0.01999558148148148</v>
      </c>
      <c r="CL362">
        <v>0</v>
      </c>
      <c r="CM362">
        <v>2.030103703703703</v>
      </c>
      <c r="CN362">
        <v>0</v>
      </c>
      <c r="CO362">
        <v>3867.512962962963</v>
      </c>
      <c r="CP362">
        <v>17338.59259259259</v>
      </c>
      <c r="CQ362">
        <v>39.5067037037037</v>
      </c>
      <c r="CR362">
        <v>40.44411111111111</v>
      </c>
      <c r="CS362">
        <v>39.72199999999999</v>
      </c>
      <c r="CT362">
        <v>38.57148148148148</v>
      </c>
      <c r="CU362">
        <v>39.24966666666666</v>
      </c>
      <c r="CV362">
        <v>1960.047407407407</v>
      </c>
      <c r="CW362">
        <v>39.99111111111111</v>
      </c>
      <c r="CX362">
        <v>0</v>
      </c>
      <c r="CY362">
        <v>1679514206.1</v>
      </c>
      <c r="CZ362">
        <v>0</v>
      </c>
      <c r="DA362">
        <v>0</v>
      </c>
      <c r="DB362" t="s">
        <v>356</v>
      </c>
      <c r="DC362">
        <v>1679454360.5</v>
      </c>
      <c r="DD362">
        <v>1679454360.5</v>
      </c>
      <c r="DE362">
        <v>0</v>
      </c>
      <c r="DF362">
        <v>-0.152</v>
      </c>
      <c r="DG362">
        <v>-0.046</v>
      </c>
      <c r="DH362">
        <v>3.296</v>
      </c>
      <c r="DI362">
        <v>0.35</v>
      </c>
      <c r="DJ362">
        <v>420</v>
      </c>
      <c r="DK362">
        <v>24</v>
      </c>
      <c r="DL362">
        <v>0.27</v>
      </c>
      <c r="DM362">
        <v>0.09</v>
      </c>
      <c r="DN362">
        <v>-34.52986499999999</v>
      </c>
      <c r="DO362">
        <v>2.140169606003706</v>
      </c>
      <c r="DP362">
        <v>0.3347482886812121</v>
      </c>
      <c r="DQ362">
        <v>0</v>
      </c>
      <c r="DR362">
        <v>0.6870371</v>
      </c>
      <c r="DS362">
        <v>-0.07670582363977622</v>
      </c>
      <c r="DT362">
        <v>0.008001009151350854</v>
      </c>
      <c r="DU362">
        <v>1</v>
      </c>
      <c r="DV362">
        <v>1</v>
      </c>
      <c r="DW362">
        <v>2</v>
      </c>
      <c r="DX362" t="s">
        <v>357</v>
      </c>
      <c r="DY362">
        <v>2.98057</v>
      </c>
      <c r="DZ362">
        <v>2.72847</v>
      </c>
      <c r="EA362">
        <v>0.147677</v>
      </c>
      <c r="EB362">
        <v>0.152632</v>
      </c>
      <c r="EC362">
        <v>0.107683</v>
      </c>
      <c r="ED362">
        <v>0.106531</v>
      </c>
      <c r="EE362">
        <v>25617.3</v>
      </c>
      <c r="EF362">
        <v>25122.3</v>
      </c>
      <c r="EG362">
        <v>30582.3</v>
      </c>
      <c r="EH362">
        <v>29890.6</v>
      </c>
      <c r="EI362">
        <v>37642.5</v>
      </c>
      <c r="EJ362">
        <v>35153.3</v>
      </c>
      <c r="EK362">
        <v>46770</v>
      </c>
      <c r="EL362">
        <v>44446.1</v>
      </c>
      <c r="EM362">
        <v>1.8832</v>
      </c>
      <c r="EN362">
        <v>1.90268</v>
      </c>
      <c r="EO362">
        <v>0.118613</v>
      </c>
      <c r="EP362">
        <v>0</v>
      </c>
      <c r="EQ362">
        <v>25.5541</v>
      </c>
      <c r="ER362">
        <v>999.9</v>
      </c>
      <c r="ES362">
        <v>49.4</v>
      </c>
      <c r="ET362">
        <v>30.3</v>
      </c>
      <c r="EU362">
        <v>23.8069</v>
      </c>
      <c r="EV362">
        <v>63.1709</v>
      </c>
      <c r="EW362">
        <v>22.476</v>
      </c>
      <c r="EX362">
        <v>1</v>
      </c>
      <c r="EY362">
        <v>-0.0996596</v>
      </c>
      <c r="EZ362">
        <v>0.247666</v>
      </c>
      <c r="FA362">
        <v>20.2034</v>
      </c>
      <c r="FB362">
        <v>5.23092</v>
      </c>
      <c r="FC362">
        <v>11.968</v>
      </c>
      <c r="FD362">
        <v>4.9709</v>
      </c>
      <c r="FE362">
        <v>3.2895</v>
      </c>
      <c r="FF362">
        <v>9999</v>
      </c>
      <c r="FG362">
        <v>9999</v>
      </c>
      <c r="FH362">
        <v>9999</v>
      </c>
      <c r="FI362">
        <v>999.9</v>
      </c>
      <c r="FJ362">
        <v>4.97293</v>
      </c>
      <c r="FK362">
        <v>1.87706</v>
      </c>
      <c r="FL362">
        <v>1.87514</v>
      </c>
      <c r="FM362">
        <v>1.87797</v>
      </c>
      <c r="FN362">
        <v>1.87469</v>
      </c>
      <c r="FO362">
        <v>1.87831</v>
      </c>
      <c r="FP362">
        <v>1.87534</v>
      </c>
      <c r="FQ362">
        <v>1.87653</v>
      </c>
      <c r="FR362">
        <v>0</v>
      </c>
      <c r="FS362">
        <v>0</v>
      </c>
      <c r="FT362">
        <v>0</v>
      </c>
      <c r="FU362">
        <v>0</v>
      </c>
      <c r="FV362" t="s">
        <v>358</v>
      </c>
      <c r="FW362" t="s">
        <v>359</v>
      </c>
      <c r="FX362" t="s">
        <v>360</v>
      </c>
      <c r="FY362" t="s">
        <v>360</v>
      </c>
      <c r="FZ362" t="s">
        <v>360</v>
      </c>
      <c r="GA362" t="s">
        <v>360</v>
      </c>
      <c r="GB362">
        <v>0</v>
      </c>
      <c r="GC362">
        <v>100</v>
      </c>
      <c r="GD362">
        <v>100</v>
      </c>
      <c r="GE362">
        <v>4.865</v>
      </c>
      <c r="GF362">
        <v>0.3656</v>
      </c>
      <c r="GG362">
        <v>1.972114183739502</v>
      </c>
      <c r="GH362">
        <v>0.004449671774874308</v>
      </c>
      <c r="GI362">
        <v>-1.829466635312074E-06</v>
      </c>
      <c r="GJ362">
        <v>4.661545964856727E-10</v>
      </c>
      <c r="GK362">
        <v>0.005649818396270764</v>
      </c>
      <c r="GL362">
        <v>0.003047750899037379</v>
      </c>
      <c r="GM362">
        <v>0.0005145890388989142</v>
      </c>
      <c r="GN362">
        <v>-5.930110997495773E-07</v>
      </c>
      <c r="GO362">
        <v>0</v>
      </c>
      <c r="GP362">
        <v>2134</v>
      </c>
      <c r="GQ362">
        <v>1</v>
      </c>
      <c r="GR362">
        <v>23</v>
      </c>
      <c r="GS362">
        <v>996.9</v>
      </c>
      <c r="GT362">
        <v>996.9</v>
      </c>
      <c r="GU362">
        <v>2.17773</v>
      </c>
      <c r="GV362">
        <v>2.54761</v>
      </c>
      <c r="GW362">
        <v>1.39893</v>
      </c>
      <c r="GX362">
        <v>2.35962</v>
      </c>
      <c r="GY362">
        <v>1.44897</v>
      </c>
      <c r="GZ362">
        <v>2.44873</v>
      </c>
      <c r="HA362">
        <v>36.5051</v>
      </c>
      <c r="HB362">
        <v>24.0525</v>
      </c>
      <c r="HC362">
        <v>18</v>
      </c>
      <c r="HD362">
        <v>489.314</v>
      </c>
      <c r="HE362">
        <v>472.871</v>
      </c>
      <c r="HF362">
        <v>24.411</v>
      </c>
      <c r="HG362">
        <v>25.8164</v>
      </c>
      <c r="HH362">
        <v>30.0002</v>
      </c>
      <c r="HI362">
        <v>25.6635</v>
      </c>
      <c r="HJ362">
        <v>25.7412</v>
      </c>
      <c r="HK362">
        <v>43.7602</v>
      </c>
      <c r="HL362">
        <v>4.02789</v>
      </c>
      <c r="HM362">
        <v>100</v>
      </c>
      <c r="HN362">
        <v>24.4136</v>
      </c>
      <c r="HO362">
        <v>975.034</v>
      </c>
      <c r="HP362">
        <v>23.728</v>
      </c>
      <c r="HQ362">
        <v>101.085</v>
      </c>
      <c r="HR362">
        <v>102.205</v>
      </c>
    </row>
    <row r="363" spans="1:226">
      <c r="A363">
        <v>347</v>
      </c>
      <c r="B363">
        <v>1679514181</v>
      </c>
      <c r="C363">
        <v>8924.900000095367</v>
      </c>
      <c r="D363" t="s">
        <v>1054</v>
      </c>
      <c r="E363" t="s">
        <v>1055</v>
      </c>
      <c r="F363">
        <v>5</v>
      </c>
      <c r="G363" t="s">
        <v>353</v>
      </c>
      <c r="H363" t="s">
        <v>747</v>
      </c>
      <c r="I363">
        <v>1679514173.232143</v>
      </c>
      <c r="J363">
        <f>(K363)/1000</f>
        <v>0</v>
      </c>
      <c r="K363">
        <f>IF(BF363, AN363, AH363)</f>
        <v>0</v>
      </c>
      <c r="L363">
        <f>IF(BF363, AI363, AG363)</f>
        <v>0</v>
      </c>
      <c r="M363">
        <f>BH363 - IF(AU363&gt;1, L363*BB363*100.0/(AW363*BV363), 0)</f>
        <v>0</v>
      </c>
      <c r="N363">
        <f>((T363-J363/2)*M363-L363)/(T363+J363/2)</f>
        <v>0</v>
      </c>
      <c r="O363">
        <f>N363*(BO363+BP363)/1000.0</f>
        <v>0</v>
      </c>
      <c r="P363">
        <f>(BH363 - IF(AU363&gt;1, L363*BB363*100.0/(AW363*BV363), 0))*(BO363+BP363)/1000.0</f>
        <v>0</v>
      </c>
      <c r="Q363">
        <f>2.0/((1/S363-1/R363)+SIGN(S363)*SQRT((1/S363-1/R363)*(1/S363-1/R363) + 4*BC363/((BC363+1)*(BC363+1))*(2*1/S363*1/R363-1/R363*1/R363)))</f>
        <v>0</v>
      </c>
      <c r="R363">
        <f>IF(LEFT(BD363,1)&lt;&gt;"0",IF(LEFT(BD363,1)="1",3.0,BE363),$D$5+$E$5*(BV363*BO363/($K$5*1000))+$F$5*(BV363*BO363/($K$5*1000))*MAX(MIN(BB363,$J$5),$I$5)*MAX(MIN(BB363,$J$5),$I$5)+$G$5*MAX(MIN(BB363,$J$5),$I$5)*(BV363*BO363/($K$5*1000))+$H$5*(BV363*BO363/($K$5*1000))*(BV363*BO363/($K$5*1000)))</f>
        <v>0</v>
      </c>
      <c r="S363">
        <f>J363*(1000-(1000*0.61365*exp(17.502*W363/(240.97+W363))/(BO363+BP363)+BJ363)/2)/(1000*0.61365*exp(17.502*W363/(240.97+W363))/(BO363+BP363)-BJ363)</f>
        <v>0</v>
      </c>
      <c r="T363">
        <f>1/((BC363+1)/(Q363/1.6)+1/(R363/1.37)) + BC363/((BC363+1)/(Q363/1.6) + BC363/(R363/1.37))</f>
        <v>0</v>
      </c>
      <c r="U363">
        <f>(AX363*BA363)</f>
        <v>0</v>
      </c>
      <c r="V363">
        <f>(BQ363+(U363+2*0.95*5.67E-8*(((BQ363+$B$7)+273)^4-(BQ363+273)^4)-44100*J363)/(1.84*29.3*R363+8*0.95*5.67E-8*(BQ363+273)^3))</f>
        <v>0</v>
      </c>
      <c r="W363">
        <f>($C$7*BR363+$D$7*BS363+$E$7*V363)</f>
        <v>0</v>
      </c>
      <c r="X363">
        <f>0.61365*exp(17.502*W363/(240.97+W363))</f>
        <v>0</v>
      </c>
      <c r="Y363">
        <f>(Z363/AA363*100)</f>
        <v>0</v>
      </c>
      <c r="Z363">
        <f>BJ363*(BO363+BP363)/1000</f>
        <v>0</v>
      </c>
      <c r="AA363">
        <f>0.61365*exp(17.502*BQ363/(240.97+BQ363))</f>
        <v>0</v>
      </c>
      <c r="AB363">
        <f>(X363-BJ363*(BO363+BP363)/1000)</f>
        <v>0</v>
      </c>
      <c r="AC363">
        <f>(-J363*44100)</f>
        <v>0</v>
      </c>
      <c r="AD363">
        <f>2*29.3*R363*0.92*(BQ363-W363)</f>
        <v>0</v>
      </c>
      <c r="AE363">
        <f>2*0.95*5.67E-8*(((BQ363+$B$7)+273)^4-(W363+273)^4)</f>
        <v>0</v>
      </c>
      <c r="AF363">
        <f>U363+AE363+AC363+AD363</f>
        <v>0</v>
      </c>
      <c r="AG363">
        <f>BN363*AU363*(BI363-BH363*(1000-AU363*BK363)/(1000-AU363*BJ363))/(100*BB363)</f>
        <v>0</v>
      </c>
      <c r="AH363">
        <f>1000*BN363*AU363*(BJ363-BK363)/(100*BB363*(1000-AU363*BJ363))</f>
        <v>0</v>
      </c>
      <c r="AI363">
        <f>(AJ363 - AK363 - BO363*1E3/(8.314*(BQ363+273.15)) * AM363/BN363 * AL363) * BN363/(100*BB363) * (1000 - BK363)/1000</f>
        <v>0</v>
      </c>
      <c r="AJ363">
        <v>981.8309077747823</v>
      </c>
      <c r="AK363">
        <v>955.6367757575753</v>
      </c>
      <c r="AL363">
        <v>3.296013987618122</v>
      </c>
      <c r="AM363">
        <v>63.74903472312772</v>
      </c>
      <c r="AN363">
        <f>(AP363 - AO363 + BO363*1E3/(8.314*(BQ363+273.15)) * AR363/BN363 * AQ363) * BN363/(100*BB363) * 1000/(1000 - AP363)</f>
        <v>0</v>
      </c>
      <c r="AO363">
        <v>23.63769520865113</v>
      </c>
      <c r="AP363">
        <v>24.31120121212122</v>
      </c>
      <c r="AQ363">
        <v>-1.848550965161934E-07</v>
      </c>
      <c r="AR363">
        <v>101.983239414424</v>
      </c>
      <c r="AS363">
        <v>2</v>
      </c>
      <c r="AT363">
        <v>0</v>
      </c>
      <c r="AU363">
        <f>IF(AS363*$H$13&gt;=AW363,1.0,(AW363/(AW363-AS363*$H$13)))</f>
        <v>0</v>
      </c>
      <c r="AV363">
        <f>(AU363-1)*100</f>
        <v>0</v>
      </c>
      <c r="AW363">
        <f>MAX(0,($B$13+$C$13*BV363)/(1+$D$13*BV363)*BO363/(BQ363+273)*$E$13)</f>
        <v>0</v>
      </c>
      <c r="AX363">
        <f>$B$11*BW363+$C$11*BX363+$F$11*CI363*(1-CL363)</f>
        <v>0</v>
      </c>
      <c r="AY363">
        <f>AX363*AZ363</f>
        <v>0</v>
      </c>
      <c r="AZ363">
        <f>($B$11*$D$9+$C$11*$D$9+$F$11*((CV363+CN363)/MAX(CV363+CN363+CW363, 0.1)*$I$9+CW363/MAX(CV363+CN363+CW363, 0.1)*$J$9))/($B$11+$C$11+$F$11)</f>
        <v>0</v>
      </c>
      <c r="BA363">
        <f>($B$11*$K$9+$C$11*$K$9+$F$11*((CV363+CN363)/MAX(CV363+CN363+CW363, 0.1)*$P$9+CW363/MAX(CV363+CN363+CW363, 0.1)*$Q$9))/($B$11+$C$11+$F$11)</f>
        <v>0</v>
      </c>
      <c r="BB363">
        <v>1.91</v>
      </c>
      <c r="BC363">
        <v>0.5</v>
      </c>
      <c r="BD363" t="s">
        <v>355</v>
      </c>
      <c r="BE363">
        <v>2</v>
      </c>
      <c r="BF363" t="b">
        <v>1</v>
      </c>
      <c r="BG363">
        <v>1679514173.232143</v>
      </c>
      <c r="BH363">
        <v>908.8228214285715</v>
      </c>
      <c r="BI363">
        <v>943.0969642857143</v>
      </c>
      <c r="BJ363">
        <v>24.310325</v>
      </c>
      <c r="BK363">
        <v>23.63194642857143</v>
      </c>
      <c r="BL363">
        <v>903.9791071428572</v>
      </c>
      <c r="BM363">
        <v>23.94480357142857</v>
      </c>
      <c r="BN363">
        <v>500.0263214285715</v>
      </c>
      <c r="BO363">
        <v>89.93825357142859</v>
      </c>
      <c r="BP363">
        <v>0.09999645714285714</v>
      </c>
      <c r="BQ363">
        <v>26.62136785714285</v>
      </c>
      <c r="BR363">
        <v>27.49601428571429</v>
      </c>
      <c r="BS363">
        <v>999.9000000000002</v>
      </c>
      <c r="BT363">
        <v>0</v>
      </c>
      <c r="BU363">
        <v>0</v>
      </c>
      <c r="BV363">
        <v>10004.77535714286</v>
      </c>
      <c r="BW363">
        <v>0</v>
      </c>
      <c r="BX363">
        <v>9.350310000000002</v>
      </c>
      <c r="BY363">
        <v>-34.27405</v>
      </c>
      <c r="BZ363">
        <v>931.4670357142857</v>
      </c>
      <c r="CA363">
        <v>965.9236785714286</v>
      </c>
      <c r="CB363">
        <v>0.6783921428571428</v>
      </c>
      <c r="CC363">
        <v>943.0969642857143</v>
      </c>
      <c r="CD363">
        <v>23.63194642857143</v>
      </c>
      <c r="CE363">
        <v>2.186429285714286</v>
      </c>
      <c r="CF363">
        <v>2.125415714285714</v>
      </c>
      <c r="CG363">
        <v>18.863225</v>
      </c>
      <c r="CH363">
        <v>18.41093928571429</v>
      </c>
      <c r="CI363">
        <v>2000.032857142857</v>
      </c>
      <c r="CJ363">
        <v>0.9800038571428571</v>
      </c>
      <c r="CK363">
        <v>0.01999583571428571</v>
      </c>
      <c r="CL363">
        <v>0</v>
      </c>
      <c r="CM363">
        <v>2.027078571428572</v>
      </c>
      <c r="CN363">
        <v>0</v>
      </c>
      <c r="CO363">
        <v>3867.563571428571</v>
      </c>
      <c r="CP363">
        <v>17338.53571428571</v>
      </c>
      <c r="CQ363">
        <v>39.56664285714285</v>
      </c>
      <c r="CR363">
        <v>40.41035714285714</v>
      </c>
      <c r="CS363">
        <v>39.68721428571428</v>
      </c>
      <c r="CT363">
        <v>38.51089285714285</v>
      </c>
      <c r="CU363">
        <v>39.19839285714285</v>
      </c>
      <c r="CV363">
        <v>1960.042142857143</v>
      </c>
      <c r="CW363">
        <v>39.99071428571428</v>
      </c>
      <c r="CX363">
        <v>0</v>
      </c>
      <c r="CY363">
        <v>1679514210.9</v>
      </c>
      <c r="CZ363">
        <v>0</v>
      </c>
      <c r="DA363">
        <v>0</v>
      </c>
      <c r="DB363" t="s">
        <v>356</v>
      </c>
      <c r="DC363">
        <v>1679454360.5</v>
      </c>
      <c r="DD363">
        <v>1679454360.5</v>
      </c>
      <c r="DE363">
        <v>0</v>
      </c>
      <c r="DF363">
        <v>-0.152</v>
      </c>
      <c r="DG363">
        <v>-0.046</v>
      </c>
      <c r="DH363">
        <v>3.296</v>
      </c>
      <c r="DI363">
        <v>0.35</v>
      </c>
      <c r="DJ363">
        <v>420</v>
      </c>
      <c r="DK363">
        <v>24</v>
      </c>
      <c r="DL363">
        <v>0.27</v>
      </c>
      <c r="DM363">
        <v>0.09</v>
      </c>
      <c r="DN363">
        <v>-34.37443170731707</v>
      </c>
      <c r="DO363">
        <v>3.078125435540028</v>
      </c>
      <c r="DP363">
        <v>0.395313860140315</v>
      </c>
      <c r="DQ363">
        <v>0</v>
      </c>
      <c r="DR363">
        <v>0.6826994146341464</v>
      </c>
      <c r="DS363">
        <v>-0.08266768641114999</v>
      </c>
      <c r="DT363">
        <v>0.008577470643083347</v>
      </c>
      <c r="DU363">
        <v>1</v>
      </c>
      <c r="DV363">
        <v>1</v>
      </c>
      <c r="DW363">
        <v>2</v>
      </c>
      <c r="DX363" t="s">
        <v>357</v>
      </c>
      <c r="DY363">
        <v>2.98049</v>
      </c>
      <c r="DZ363">
        <v>2.72833</v>
      </c>
      <c r="EA363">
        <v>0.149353</v>
      </c>
      <c r="EB363">
        <v>0.154337</v>
      </c>
      <c r="EC363">
        <v>0.107685</v>
      </c>
      <c r="ED363">
        <v>0.106534</v>
      </c>
      <c r="EE363">
        <v>25566.8</v>
      </c>
      <c r="EF363">
        <v>25072</v>
      </c>
      <c r="EG363">
        <v>30582.2</v>
      </c>
      <c r="EH363">
        <v>29890.8</v>
      </c>
      <c r="EI363">
        <v>37642.1</v>
      </c>
      <c r="EJ363">
        <v>35153.6</v>
      </c>
      <c r="EK363">
        <v>46769.5</v>
      </c>
      <c r="EL363">
        <v>44446.4</v>
      </c>
      <c r="EM363">
        <v>1.88328</v>
      </c>
      <c r="EN363">
        <v>1.90268</v>
      </c>
      <c r="EO363">
        <v>0.119358</v>
      </c>
      <c r="EP363">
        <v>0</v>
      </c>
      <c r="EQ363">
        <v>25.5541</v>
      </c>
      <c r="ER363">
        <v>999.9</v>
      </c>
      <c r="ES363">
        <v>49.4</v>
      </c>
      <c r="ET363">
        <v>30.3</v>
      </c>
      <c r="EU363">
        <v>23.8047</v>
      </c>
      <c r="EV363">
        <v>63.2709</v>
      </c>
      <c r="EW363">
        <v>22.0873</v>
      </c>
      <c r="EX363">
        <v>1</v>
      </c>
      <c r="EY363">
        <v>-0.0996875</v>
      </c>
      <c r="EZ363">
        <v>0.250768</v>
      </c>
      <c r="FA363">
        <v>20.2035</v>
      </c>
      <c r="FB363">
        <v>5.23107</v>
      </c>
      <c r="FC363">
        <v>11.968</v>
      </c>
      <c r="FD363">
        <v>4.971</v>
      </c>
      <c r="FE363">
        <v>3.2895</v>
      </c>
      <c r="FF363">
        <v>9999</v>
      </c>
      <c r="FG363">
        <v>9999</v>
      </c>
      <c r="FH363">
        <v>9999</v>
      </c>
      <c r="FI363">
        <v>999.9</v>
      </c>
      <c r="FJ363">
        <v>4.97294</v>
      </c>
      <c r="FK363">
        <v>1.87703</v>
      </c>
      <c r="FL363">
        <v>1.87515</v>
      </c>
      <c r="FM363">
        <v>1.87799</v>
      </c>
      <c r="FN363">
        <v>1.87469</v>
      </c>
      <c r="FO363">
        <v>1.87829</v>
      </c>
      <c r="FP363">
        <v>1.87534</v>
      </c>
      <c r="FQ363">
        <v>1.87653</v>
      </c>
      <c r="FR363">
        <v>0</v>
      </c>
      <c r="FS363">
        <v>0</v>
      </c>
      <c r="FT363">
        <v>0</v>
      </c>
      <c r="FU363">
        <v>0</v>
      </c>
      <c r="FV363" t="s">
        <v>358</v>
      </c>
      <c r="FW363" t="s">
        <v>359</v>
      </c>
      <c r="FX363" t="s">
        <v>360</v>
      </c>
      <c r="FY363" t="s">
        <v>360</v>
      </c>
      <c r="FZ363" t="s">
        <v>360</v>
      </c>
      <c r="GA363" t="s">
        <v>360</v>
      </c>
      <c r="GB363">
        <v>0</v>
      </c>
      <c r="GC363">
        <v>100</v>
      </c>
      <c r="GD363">
        <v>100</v>
      </c>
      <c r="GE363">
        <v>4.901</v>
      </c>
      <c r="GF363">
        <v>0.3655</v>
      </c>
      <c r="GG363">
        <v>1.972114183739502</v>
      </c>
      <c r="GH363">
        <v>0.004449671774874308</v>
      </c>
      <c r="GI363">
        <v>-1.829466635312074E-06</v>
      </c>
      <c r="GJ363">
        <v>4.661545964856727E-10</v>
      </c>
      <c r="GK363">
        <v>0.005649818396270764</v>
      </c>
      <c r="GL363">
        <v>0.003047750899037379</v>
      </c>
      <c r="GM363">
        <v>0.0005145890388989142</v>
      </c>
      <c r="GN363">
        <v>-5.930110997495773E-07</v>
      </c>
      <c r="GO363">
        <v>0</v>
      </c>
      <c r="GP363">
        <v>2134</v>
      </c>
      <c r="GQ363">
        <v>1</v>
      </c>
      <c r="GR363">
        <v>23</v>
      </c>
      <c r="GS363">
        <v>997</v>
      </c>
      <c r="GT363">
        <v>997</v>
      </c>
      <c r="GU363">
        <v>2.21191</v>
      </c>
      <c r="GV363">
        <v>2.53418</v>
      </c>
      <c r="GW363">
        <v>1.39893</v>
      </c>
      <c r="GX363">
        <v>2.35962</v>
      </c>
      <c r="GY363">
        <v>1.44897</v>
      </c>
      <c r="GZ363">
        <v>2.47681</v>
      </c>
      <c r="HA363">
        <v>36.5051</v>
      </c>
      <c r="HB363">
        <v>24.0612</v>
      </c>
      <c r="HC363">
        <v>18</v>
      </c>
      <c r="HD363">
        <v>489.351</v>
      </c>
      <c r="HE363">
        <v>472.864</v>
      </c>
      <c r="HF363">
        <v>24.415</v>
      </c>
      <c r="HG363">
        <v>25.8164</v>
      </c>
      <c r="HH363">
        <v>30</v>
      </c>
      <c r="HI363">
        <v>25.663</v>
      </c>
      <c r="HJ363">
        <v>25.7405</v>
      </c>
      <c r="HK363">
        <v>44.333</v>
      </c>
      <c r="HL363">
        <v>3.74586</v>
      </c>
      <c r="HM363">
        <v>100</v>
      </c>
      <c r="HN363">
        <v>24.4158</v>
      </c>
      <c r="HO363">
        <v>988.391</v>
      </c>
      <c r="HP363">
        <v>23.7345</v>
      </c>
      <c r="HQ363">
        <v>101.084</v>
      </c>
      <c r="HR363">
        <v>102.206</v>
      </c>
    </row>
    <row r="364" spans="1:226">
      <c r="A364">
        <v>348</v>
      </c>
      <c r="B364">
        <v>1679514186</v>
      </c>
      <c r="C364">
        <v>8929.900000095367</v>
      </c>
      <c r="D364" t="s">
        <v>1056</v>
      </c>
      <c r="E364" t="s">
        <v>1057</v>
      </c>
      <c r="F364">
        <v>5</v>
      </c>
      <c r="G364" t="s">
        <v>353</v>
      </c>
      <c r="H364" t="s">
        <v>747</v>
      </c>
      <c r="I364">
        <v>1679514178.5</v>
      </c>
      <c r="J364">
        <f>(K364)/1000</f>
        <v>0</v>
      </c>
      <c r="K364">
        <f>IF(BF364, AN364, AH364)</f>
        <v>0</v>
      </c>
      <c r="L364">
        <f>IF(BF364, AI364, AG364)</f>
        <v>0</v>
      </c>
      <c r="M364">
        <f>BH364 - IF(AU364&gt;1, L364*BB364*100.0/(AW364*BV364), 0)</f>
        <v>0</v>
      </c>
      <c r="N364">
        <f>((T364-J364/2)*M364-L364)/(T364+J364/2)</f>
        <v>0</v>
      </c>
      <c r="O364">
        <f>N364*(BO364+BP364)/1000.0</f>
        <v>0</v>
      </c>
      <c r="P364">
        <f>(BH364 - IF(AU364&gt;1, L364*BB364*100.0/(AW364*BV364), 0))*(BO364+BP364)/1000.0</f>
        <v>0</v>
      </c>
      <c r="Q364">
        <f>2.0/((1/S364-1/R364)+SIGN(S364)*SQRT((1/S364-1/R364)*(1/S364-1/R364) + 4*BC364/((BC364+1)*(BC364+1))*(2*1/S364*1/R364-1/R364*1/R364)))</f>
        <v>0</v>
      </c>
      <c r="R364">
        <f>IF(LEFT(BD364,1)&lt;&gt;"0",IF(LEFT(BD364,1)="1",3.0,BE364),$D$5+$E$5*(BV364*BO364/($K$5*1000))+$F$5*(BV364*BO364/($K$5*1000))*MAX(MIN(BB364,$J$5),$I$5)*MAX(MIN(BB364,$J$5),$I$5)+$G$5*MAX(MIN(BB364,$J$5),$I$5)*(BV364*BO364/($K$5*1000))+$H$5*(BV364*BO364/($K$5*1000))*(BV364*BO364/($K$5*1000)))</f>
        <v>0</v>
      </c>
      <c r="S364">
        <f>J364*(1000-(1000*0.61365*exp(17.502*W364/(240.97+W364))/(BO364+BP364)+BJ364)/2)/(1000*0.61365*exp(17.502*W364/(240.97+W364))/(BO364+BP364)-BJ364)</f>
        <v>0</v>
      </c>
      <c r="T364">
        <f>1/((BC364+1)/(Q364/1.6)+1/(R364/1.37)) + BC364/((BC364+1)/(Q364/1.6) + BC364/(R364/1.37))</f>
        <v>0</v>
      </c>
      <c r="U364">
        <f>(AX364*BA364)</f>
        <v>0</v>
      </c>
      <c r="V364">
        <f>(BQ364+(U364+2*0.95*5.67E-8*(((BQ364+$B$7)+273)^4-(BQ364+273)^4)-44100*J364)/(1.84*29.3*R364+8*0.95*5.67E-8*(BQ364+273)^3))</f>
        <v>0</v>
      </c>
      <c r="W364">
        <f>($C$7*BR364+$D$7*BS364+$E$7*V364)</f>
        <v>0</v>
      </c>
      <c r="X364">
        <f>0.61365*exp(17.502*W364/(240.97+W364))</f>
        <v>0</v>
      </c>
      <c r="Y364">
        <f>(Z364/AA364*100)</f>
        <v>0</v>
      </c>
      <c r="Z364">
        <f>BJ364*(BO364+BP364)/1000</f>
        <v>0</v>
      </c>
      <c r="AA364">
        <f>0.61365*exp(17.502*BQ364/(240.97+BQ364))</f>
        <v>0</v>
      </c>
      <c r="AB364">
        <f>(X364-BJ364*(BO364+BP364)/1000)</f>
        <v>0</v>
      </c>
      <c r="AC364">
        <f>(-J364*44100)</f>
        <v>0</v>
      </c>
      <c r="AD364">
        <f>2*29.3*R364*0.92*(BQ364-W364)</f>
        <v>0</v>
      </c>
      <c r="AE364">
        <f>2*0.95*5.67E-8*(((BQ364+$B$7)+273)^4-(W364+273)^4)</f>
        <v>0</v>
      </c>
      <c r="AF364">
        <f>U364+AE364+AC364+AD364</f>
        <v>0</v>
      </c>
      <c r="AG364">
        <f>BN364*AU364*(BI364-BH364*(1000-AU364*BK364)/(1000-AU364*BJ364))/(100*BB364)</f>
        <v>0</v>
      </c>
      <c r="AH364">
        <f>1000*BN364*AU364*(BJ364-BK364)/(100*BB364*(1000-AU364*BJ364))</f>
        <v>0</v>
      </c>
      <c r="AI364">
        <f>(AJ364 - AK364 - BO364*1E3/(8.314*(BQ364+273.15)) * AM364/BN364 * AL364) * BN364/(100*BB364) * (1000 - BK364)/1000</f>
        <v>0</v>
      </c>
      <c r="AJ364">
        <v>998.9727218251927</v>
      </c>
      <c r="AK364">
        <v>972.3986363636363</v>
      </c>
      <c r="AL364">
        <v>3.357102617287778</v>
      </c>
      <c r="AM364">
        <v>63.74903472312772</v>
      </c>
      <c r="AN364">
        <f>(AP364 - AO364 + BO364*1E3/(8.314*(BQ364+273.15)) * AR364/BN364 * AQ364) * BN364/(100*BB364) * 1000/(1000 - AP364)</f>
        <v>0</v>
      </c>
      <c r="AO364">
        <v>23.63498624138991</v>
      </c>
      <c r="AP364">
        <v>24.3062206060606</v>
      </c>
      <c r="AQ364">
        <v>-2.485531383846638E-06</v>
      </c>
      <c r="AR364">
        <v>101.983239414424</v>
      </c>
      <c r="AS364">
        <v>2</v>
      </c>
      <c r="AT364">
        <v>0</v>
      </c>
      <c r="AU364">
        <f>IF(AS364*$H$13&gt;=AW364,1.0,(AW364/(AW364-AS364*$H$13)))</f>
        <v>0</v>
      </c>
      <c r="AV364">
        <f>(AU364-1)*100</f>
        <v>0</v>
      </c>
      <c r="AW364">
        <f>MAX(0,($B$13+$C$13*BV364)/(1+$D$13*BV364)*BO364/(BQ364+273)*$E$13)</f>
        <v>0</v>
      </c>
      <c r="AX364">
        <f>$B$11*BW364+$C$11*BX364+$F$11*CI364*(1-CL364)</f>
        <v>0</v>
      </c>
      <c r="AY364">
        <f>AX364*AZ364</f>
        <v>0</v>
      </c>
      <c r="AZ364">
        <f>($B$11*$D$9+$C$11*$D$9+$F$11*((CV364+CN364)/MAX(CV364+CN364+CW364, 0.1)*$I$9+CW364/MAX(CV364+CN364+CW364, 0.1)*$J$9))/($B$11+$C$11+$F$11)</f>
        <v>0</v>
      </c>
      <c r="BA364">
        <f>($B$11*$K$9+$C$11*$K$9+$F$11*((CV364+CN364)/MAX(CV364+CN364+CW364, 0.1)*$P$9+CW364/MAX(CV364+CN364+CW364, 0.1)*$Q$9))/($B$11+$C$11+$F$11)</f>
        <v>0</v>
      </c>
      <c r="BB364">
        <v>1.91</v>
      </c>
      <c r="BC364">
        <v>0.5</v>
      </c>
      <c r="BD364" t="s">
        <v>355</v>
      </c>
      <c r="BE364">
        <v>2</v>
      </c>
      <c r="BF364" t="b">
        <v>1</v>
      </c>
      <c r="BG364">
        <v>1679514178.5</v>
      </c>
      <c r="BH364">
        <v>926.031962962963</v>
      </c>
      <c r="BI364">
        <v>960.1764444444444</v>
      </c>
      <c r="BJ364">
        <v>24.30985185185185</v>
      </c>
      <c r="BK364">
        <v>23.63618518518519</v>
      </c>
      <c r="BL364">
        <v>921.1492592592593</v>
      </c>
      <c r="BM364">
        <v>23.94433703703704</v>
      </c>
      <c r="BN364">
        <v>500.0342222222222</v>
      </c>
      <c r="BO364">
        <v>89.94084444444445</v>
      </c>
      <c r="BP364">
        <v>0.09997297037037037</v>
      </c>
      <c r="BQ364">
        <v>26.61613703703703</v>
      </c>
      <c r="BR364">
        <v>27.49876296296296</v>
      </c>
      <c r="BS364">
        <v>999.9000000000001</v>
      </c>
      <c r="BT364">
        <v>0</v>
      </c>
      <c r="BU364">
        <v>0</v>
      </c>
      <c r="BV364">
        <v>10006.13074074074</v>
      </c>
      <c r="BW364">
        <v>0</v>
      </c>
      <c r="BX364">
        <v>9.35031</v>
      </c>
      <c r="BY364">
        <v>-34.1444037037037</v>
      </c>
      <c r="BZ364">
        <v>949.1045555555557</v>
      </c>
      <c r="CA364">
        <v>983.4206296296296</v>
      </c>
      <c r="CB364">
        <v>0.6736679259259261</v>
      </c>
      <c r="CC364">
        <v>960.1764444444444</v>
      </c>
      <c r="CD364">
        <v>23.63618518518519</v>
      </c>
      <c r="CE364">
        <v>2.18645037037037</v>
      </c>
      <c r="CF364">
        <v>2.125858888888889</v>
      </c>
      <c r="CG364">
        <v>18.86337037037037</v>
      </c>
      <c r="CH364">
        <v>18.41427037037037</v>
      </c>
      <c r="CI364">
        <v>2000.034444444444</v>
      </c>
      <c r="CJ364">
        <v>0.9800034444444444</v>
      </c>
      <c r="CK364">
        <v>0.01999615555555555</v>
      </c>
      <c r="CL364">
        <v>0</v>
      </c>
      <c r="CM364">
        <v>2.001496296296296</v>
      </c>
      <c r="CN364">
        <v>0</v>
      </c>
      <c r="CO364">
        <v>3867.597037037037</v>
      </c>
      <c r="CP364">
        <v>17338.54444444444</v>
      </c>
      <c r="CQ364">
        <v>39.45111111111111</v>
      </c>
      <c r="CR364">
        <v>40.3631111111111</v>
      </c>
      <c r="CS364">
        <v>39.65955555555556</v>
      </c>
      <c r="CT364">
        <v>38.45118518518519</v>
      </c>
      <c r="CU364">
        <v>39.14085185185185</v>
      </c>
      <c r="CV364">
        <v>1960.043703703703</v>
      </c>
      <c r="CW364">
        <v>39.99074074074074</v>
      </c>
      <c r="CX364">
        <v>0</v>
      </c>
      <c r="CY364">
        <v>1679514216.3</v>
      </c>
      <c r="CZ364">
        <v>0</v>
      </c>
      <c r="DA364">
        <v>0</v>
      </c>
      <c r="DB364" t="s">
        <v>356</v>
      </c>
      <c r="DC364">
        <v>1679454360.5</v>
      </c>
      <c r="DD364">
        <v>1679454360.5</v>
      </c>
      <c r="DE364">
        <v>0</v>
      </c>
      <c r="DF364">
        <v>-0.152</v>
      </c>
      <c r="DG364">
        <v>-0.046</v>
      </c>
      <c r="DH364">
        <v>3.296</v>
      </c>
      <c r="DI364">
        <v>0.35</v>
      </c>
      <c r="DJ364">
        <v>420</v>
      </c>
      <c r="DK364">
        <v>24</v>
      </c>
      <c r="DL364">
        <v>0.27</v>
      </c>
      <c r="DM364">
        <v>0.09</v>
      </c>
      <c r="DN364">
        <v>-34.31601</v>
      </c>
      <c r="DO364">
        <v>1.199099437148341</v>
      </c>
      <c r="DP364">
        <v>0.3760104418762867</v>
      </c>
      <c r="DQ364">
        <v>0</v>
      </c>
      <c r="DR364">
        <v>0.6770019250000001</v>
      </c>
      <c r="DS364">
        <v>-0.04886664540337818</v>
      </c>
      <c r="DT364">
        <v>0.005834819339051978</v>
      </c>
      <c r="DU364">
        <v>1</v>
      </c>
      <c r="DV364">
        <v>1</v>
      </c>
      <c r="DW364">
        <v>2</v>
      </c>
      <c r="DX364" t="s">
        <v>357</v>
      </c>
      <c r="DY364">
        <v>2.98054</v>
      </c>
      <c r="DZ364">
        <v>2.7282</v>
      </c>
      <c r="EA364">
        <v>0.151037</v>
      </c>
      <c r="EB364">
        <v>0.156035</v>
      </c>
      <c r="EC364">
        <v>0.107672</v>
      </c>
      <c r="ED364">
        <v>0.106534</v>
      </c>
      <c r="EE364">
        <v>25516.6</v>
      </c>
      <c r="EF364">
        <v>25021.7</v>
      </c>
      <c r="EG364">
        <v>30582.6</v>
      </c>
      <c r="EH364">
        <v>29890.9</v>
      </c>
      <c r="EI364">
        <v>37643.3</v>
      </c>
      <c r="EJ364">
        <v>35153.6</v>
      </c>
      <c r="EK364">
        <v>46770.2</v>
      </c>
      <c r="EL364">
        <v>44446.3</v>
      </c>
      <c r="EM364">
        <v>1.88347</v>
      </c>
      <c r="EN364">
        <v>1.90292</v>
      </c>
      <c r="EO364">
        <v>0.118874</v>
      </c>
      <c r="EP364">
        <v>0</v>
      </c>
      <c r="EQ364">
        <v>25.5541</v>
      </c>
      <c r="ER364">
        <v>999.9</v>
      </c>
      <c r="ES364">
        <v>49.4</v>
      </c>
      <c r="ET364">
        <v>30.2</v>
      </c>
      <c r="EU364">
        <v>23.6694</v>
      </c>
      <c r="EV364">
        <v>63.1009</v>
      </c>
      <c r="EW364">
        <v>22.472</v>
      </c>
      <c r="EX364">
        <v>1</v>
      </c>
      <c r="EY364">
        <v>-0.09957829999999999</v>
      </c>
      <c r="EZ364">
        <v>0.279763</v>
      </c>
      <c r="FA364">
        <v>20.2037</v>
      </c>
      <c r="FB364">
        <v>5.23077</v>
      </c>
      <c r="FC364">
        <v>11.968</v>
      </c>
      <c r="FD364">
        <v>4.97085</v>
      </c>
      <c r="FE364">
        <v>3.2895</v>
      </c>
      <c r="FF364">
        <v>9999</v>
      </c>
      <c r="FG364">
        <v>9999</v>
      </c>
      <c r="FH364">
        <v>9999</v>
      </c>
      <c r="FI364">
        <v>999.9</v>
      </c>
      <c r="FJ364">
        <v>4.97293</v>
      </c>
      <c r="FK364">
        <v>1.877</v>
      </c>
      <c r="FL364">
        <v>1.87515</v>
      </c>
      <c r="FM364">
        <v>1.87799</v>
      </c>
      <c r="FN364">
        <v>1.87468</v>
      </c>
      <c r="FO364">
        <v>1.87828</v>
      </c>
      <c r="FP364">
        <v>1.87533</v>
      </c>
      <c r="FQ364">
        <v>1.87653</v>
      </c>
      <c r="FR364">
        <v>0</v>
      </c>
      <c r="FS364">
        <v>0</v>
      </c>
      <c r="FT364">
        <v>0</v>
      </c>
      <c r="FU364">
        <v>0</v>
      </c>
      <c r="FV364" t="s">
        <v>358</v>
      </c>
      <c r="FW364" t="s">
        <v>359</v>
      </c>
      <c r="FX364" t="s">
        <v>360</v>
      </c>
      <c r="FY364" t="s">
        <v>360</v>
      </c>
      <c r="FZ364" t="s">
        <v>360</v>
      </c>
      <c r="GA364" t="s">
        <v>360</v>
      </c>
      <c r="GB364">
        <v>0</v>
      </c>
      <c r="GC364">
        <v>100</v>
      </c>
      <c r="GD364">
        <v>100</v>
      </c>
      <c r="GE364">
        <v>4.938</v>
      </c>
      <c r="GF364">
        <v>0.3654</v>
      </c>
      <c r="GG364">
        <v>1.972114183739502</v>
      </c>
      <c r="GH364">
        <v>0.004449671774874308</v>
      </c>
      <c r="GI364">
        <v>-1.829466635312074E-06</v>
      </c>
      <c r="GJ364">
        <v>4.661545964856727E-10</v>
      </c>
      <c r="GK364">
        <v>0.005649818396270764</v>
      </c>
      <c r="GL364">
        <v>0.003047750899037379</v>
      </c>
      <c r="GM364">
        <v>0.0005145890388989142</v>
      </c>
      <c r="GN364">
        <v>-5.930110997495773E-07</v>
      </c>
      <c r="GO364">
        <v>0</v>
      </c>
      <c r="GP364">
        <v>2134</v>
      </c>
      <c r="GQ364">
        <v>1</v>
      </c>
      <c r="GR364">
        <v>23</v>
      </c>
      <c r="GS364">
        <v>997.1</v>
      </c>
      <c r="GT364">
        <v>997.1</v>
      </c>
      <c r="GU364">
        <v>2.23877</v>
      </c>
      <c r="GV364">
        <v>2.54028</v>
      </c>
      <c r="GW364">
        <v>1.39893</v>
      </c>
      <c r="GX364">
        <v>2.35962</v>
      </c>
      <c r="GY364">
        <v>1.44897</v>
      </c>
      <c r="GZ364">
        <v>2.48047</v>
      </c>
      <c r="HA364">
        <v>36.5051</v>
      </c>
      <c r="HB364">
        <v>24.0525</v>
      </c>
      <c r="HC364">
        <v>18</v>
      </c>
      <c r="HD364">
        <v>489.448</v>
      </c>
      <c r="HE364">
        <v>473.023</v>
      </c>
      <c r="HF364">
        <v>24.4154</v>
      </c>
      <c r="HG364">
        <v>25.8142</v>
      </c>
      <c r="HH364">
        <v>30.0002</v>
      </c>
      <c r="HI364">
        <v>25.6613</v>
      </c>
      <c r="HJ364">
        <v>25.7401</v>
      </c>
      <c r="HK364">
        <v>44.9625</v>
      </c>
      <c r="HL364">
        <v>3.74586</v>
      </c>
      <c r="HM364">
        <v>100</v>
      </c>
      <c r="HN364">
        <v>24.4094</v>
      </c>
      <c r="HO364">
        <v>1008.43</v>
      </c>
      <c r="HP364">
        <v>23.7404</v>
      </c>
      <c r="HQ364">
        <v>101.086</v>
      </c>
      <c r="HR364">
        <v>102.206</v>
      </c>
    </row>
    <row r="365" spans="1:226">
      <c r="A365">
        <v>349</v>
      </c>
      <c r="B365">
        <v>1679514191</v>
      </c>
      <c r="C365">
        <v>8934.900000095367</v>
      </c>
      <c r="D365" t="s">
        <v>1058</v>
      </c>
      <c r="E365" t="s">
        <v>1059</v>
      </c>
      <c r="F365">
        <v>5</v>
      </c>
      <c r="G365" t="s">
        <v>353</v>
      </c>
      <c r="H365" t="s">
        <v>747</v>
      </c>
      <c r="I365">
        <v>1679514183.214286</v>
      </c>
      <c r="J365">
        <f>(K365)/1000</f>
        <v>0</v>
      </c>
      <c r="K365">
        <f>IF(BF365, AN365, AH365)</f>
        <v>0</v>
      </c>
      <c r="L365">
        <f>IF(BF365, AI365, AG365)</f>
        <v>0</v>
      </c>
      <c r="M365">
        <f>BH365 - IF(AU365&gt;1, L365*BB365*100.0/(AW365*BV365), 0)</f>
        <v>0</v>
      </c>
      <c r="N365">
        <f>((T365-J365/2)*M365-L365)/(T365+J365/2)</f>
        <v>0</v>
      </c>
      <c r="O365">
        <f>N365*(BO365+BP365)/1000.0</f>
        <v>0</v>
      </c>
      <c r="P365">
        <f>(BH365 - IF(AU365&gt;1, L365*BB365*100.0/(AW365*BV365), 0))*(BO365+BP365)/1000.0</f>
        <v>0</v>
      </c>
      <c r="Q365">
        <f>2.0/((1/S365-1/R365)+SIGN(S365)*SQRT((1/S365-1/R365)*(1/S365-1/R365) + 4*BC365/((BC365+1)*(BC365+1))*(2*1/S365*1/R365-1/R365*1/R365)))</f>
        <v>0</v>
      </c>
      <c r="R365">
        <f>IF(LEFT(BD365,1)&lt;&gt;"0",IF(LEFT(BD365,1)="1",3.0,BE365),$D$5+$E$5*(BV365*BO365/($K$5*1000))+$F$5*(BV365*BO365/($K$5*1000))*MAX(MIN(BB365,$J$5),$I$5)*MAX(MIN(BB365,$J$5),$I$5)+$G$5*MAX(MIN(BB365,$J$5),$I$5)*(BV365*BO365/($K$5*1000))+$H$5*(BV365*BO365/($K$5*1000))*(BV365*BO365/($K$5*1000)))</f>
        <v>0</v>
      </c>
      <c r="S365">
        <f>J365*(1000-(1000*0.61365*exp(17.502*W365/(240.97+W365))/(BO365+BP365)+BJ365)/2)/(1000*0.61365*exp(17.502*W365/(240.97+W365))/(BO365+BP365)-BJ365)</f>
        <v>0</v>
      </c>
      <c r="T365">
        <f>1/((BC365+1)/(Q365/1.6)+1/(R365/1.37)) + BC365/((BC365+1)/(Q365/1.6) + BC365/(R365/1.37))</f>
        <v>0</v>
      </c>
      <c r="U365">
        <f>(AX365*BA365)</f>
        <v>0</v>
      </c>
      <c r="V365">
        <f>(BQ365+(U365+2*0.95*5.67E-8*(((BQ365+$B$7)+273)^4-(BQ365+273)^4)-44100*J365)/(1.84*29.3*R365+8*0.95*5.67E-8*(BQ365+273)^3))</f>
        <v>0</v>
      </c>
      <c r="W365">
        <f>($C$7*BR365+$D$7*BS365+$E$7*V365)</f>
        <v>0</v>
      </c>
      <c r="X365">
        <f>0.61365*exp(17.502*W365/(240.97+W365))</f>
        <v>0</v>
      </c>
      <c r="Y365">
        <f>(Z365/AA365*100)</f>
        <v>0</v>
      </c>
      <c r="Z365">
        <f>BJ365*(BO365+BP365)/1000</f>
        <v>0</v>
      </c>
      <c r="AA365">
        <f>0.61365*exp(17.502*BQ365/(240.97+BQ365))</f>
        <v>0</v>
      </c>
      <c r="AB365">
        <f>(X365-BJ365*(BO365+BP365)/1000)</f>
        <v>0</v>
      </c>
      <c r="AC365">
        <f>(-J365*44100)</f>
        <v>0</v>
      </c>
      <c r="AD365">
        <f>2*29.3*R365*0.92*(BQ365-W365)</f>
        <v>0</v>
      </c>
      <c r="AE365">
        <f>2*0.95*5.67E-8*(((BQ365+$B$7)+273)^4-(W365+273)^4)</f>
        <v>0</v>
      </c>
      <c r="AF365">
        <f>U365+AE365+AC365+AD365</f>
        <v>0</v>
      </c>
      <c r="AG365">
        <f>BN365*AU365*(BI365-BH365*(1000-AU365*BK365)/(1000-AU365*BJ365))/(100*BB365)</f>
        <v>0</v>
      </c>
      <c r="AH365">
        <f>1000*BN365*AU365*(BJ365-BK365)/(100*BB365*(1000-AU365*BJ365))</f>
        <v>0</v>
      </c>
      <c r="AI365">
        <f>(AJ365 - AK365 - BO365*1E3/(8.314*(BQ365+273.15)) * AM365/BN365 * AL365) * BN365/(100*BB365) * (1000 - BK365)/1000</f>
        <v>0</v>
      </c>
      <c r="AJ365">
        <v>1016.055490240317</v>
      </c>
      <c r="AK365">
        <v>989.4423636363636</v>
      </c>
      <c r="AL365">
        <v>3.413988946141873</v>
      </c>
      <c r="AM365">
        <v>63.74903472312772</v>
      </c>
      <c r="AN365">
        <f>(AP365 - AO365 + BO365*1E3/(8.314*(BQ365+273.15)) * AR365/BN365 * AQ365) * BN365/(100*BB365) * 1000/(1000 - AP365)</f>
        <v>0</v>
      </c>
      <c r="AO365">
        <v>23.63812347293068</v>
      </c>
      <c r="AP365">
        <v>24.30712303030303</v>
      </c>
      <c r="AQ365">
        <v>6.245940988964949E-07</v>
      </c>
      <c r="AR365">
        <v>101.983239414424</v>
      </c>
      <c r="AS365">
        <v>3</v>
      </c>
      <c r="AT365">
        <v>1</v>
      </c>
      <c r="AU365">
        <f>IF(AS365*$H$13&gt;=AW365,1.0,(AW365/(AW365-AS365*$H$13)))</f>
        <v>0</v>
      </c>
      <c r="AV365">
        <f>(AU365-1)*100</f>
        <v>0</v>
      </c>
      <c r="AW365">
        <f>MAX(0,($B$13+$C$13*BV365)/(1+$D$13*BV365)*BO365/(BQ365+273)*$E$13)</f>
        <v>0</v>
      </c>
      <c r="AX365">
        <f>$B$11*BW365+$C$11*BX365+$F$11*CI365*(1-CL365)</f>
        <v>0</v>
      </c>
      <c r="AY365">
        <f>AX365*AZ365</f>
        <v>0</v>
      </c>
      <c r="AZ365">
        <f>($B$11*$D$9+$C$11*$D$9+$F$11*((CV365+CN365)/MAX(CV365+CN365+CW365, 0.1)*$I$9+CW365/MAX(CV365+CN365+CW365, 0.1)*$J$9))/($B$11+$C$11+$F$11)</f>
        <v>0</v>
      </c>
      <c r="BA365">
        <f>($B$11*$K$9+$C$11*$K$9+$F$11*((CV365+CN365)/MAX(CV365+CN365+CW365, 0.1)*$P$9+CW365/MAX(CV365+CN365+CW365, 0.1)*$Q$9))/($B$11+$C$11+$F$11)</f>
        <v>0</v>
      </c>
      <c r="BB365">
        <v>1.91</v>
      </c>
      <c r="BC365">
        <v>0.5</v>
      </c>
      <c r="BD365" t="s">
        <v>355</v>
      </c>
      <c r="BE365">
        <v>2</v>
      </c>
      <c r="BF365" t="b">
        <v>1</v>
      </c>
      <c r="BG365">
        <v>1679514183.214286</v>
      </c>
      <c r="BH365">
        <v>941.3763214285713</v>
      </c>
      <c r="BI365">
        <v>975.7349999999999</v>
      </c>
      <c r="BJ365">
        <v>24.30892142857143</v>
      </c>
      <c r="BK365">
        <v>23.63678571428571</v>
      </c>
      <c r="BL365">
        <v>936.4589999999999</v>
      </c>
      <c r="BM365">
        <v>23.94343571428572</v>
      </c>
      <c r="BN365">
        <v>500.0415714285714</v>
      </c>
      <c r="BO365">
        <v>89.94079285714284</v>
      </c>
      <c r="BP365">
        <v>0.1000045892857143</v>
      </c>
      <c r="BQ365">
        <v>26.61571428571429</v>
      </c>
      <c r="BR365">
        <v>27.5012</v>
      </c>
      <c r="BS365">
        <v>999.9000000000002</v>
      </c>
      <c r="BT365">
        <v>0</v>
      </c>
      <c r="BU365">
        <v>0</v>
      </c>
      <c r="BV365">
        <v>9998.925357142858</v>
      </c>
      <c r="BW365">
        <v>0</v>
      </c>
      <c r="BX365">
        <v>9.350310000000002</v>
      </c>
      <c r="BY365">
        <v>-34.35875714285714</v>
      </c>
      <c r="BZ365">
        <v>964.83025</v>
      </c>
      <c r="CA365">
        <v>999.3568928571428</v>
      </c>
      <c r="CB365">
        <v>0.6721314285714285</v>
      </c>
      <c r="CC365">
        <v>975.7349999999999</v>
      </c>
      <c r="CD365">
        <v>23.63678571428571</v>
      </c>
      <c r="CE365">
        <v>2.186364642857143</v>
      </c>
      <c r="CF365">
        <v>2.125911785714286</v>
      </c>
      <c r="CG365">
        <v>18.86274285714286</v>
      </c>
      <c r="CH365">
        <v>18.41467142857143</v>
      </c>
      <c r="CI365">
        <v>2000.025</v>
      </c>
      <c r="CJ365">
        <v>0.9800032857142857</v>
      </c>
      <c r="CK365">
        <v>0.01999627857142857</v>
      </c>
      <c r="CL365">
        <v>0</v>
      </c>
      <c r="CM365">
        <v>2.045407142857143</v>
      </c>
      <c r="CN365">
        <v>0</v>
      </c>
      <c r="CO365">
        <v>3867.610714285714</v>
      </c>
      <c r="CP365">
        <v>17338.45714285714</v>
      </c>
      <c r="CQ365">
        <v>39.40149999999999</v>
      </c>
      <c r="CR365">
        <v>40.3145</v>
      </c>
      <c r="CS365">
        <v>39.61810714285713</v>
      </c>
      <c r="CT365">
        <v>38.39714285714285</v>
      </c>
      <c r="CU365">
        <v>39.10014285714286</v>
      </c>
      <c r="CV365">
        <v>1960.035</v>
      </c>
      <c r="CW365">
        <v>39.99</v>
      </c>
      <c r="CX365">
        <v>0</v>
      </c>
      <c r="CY365">
        <v>1679514221.1</v>
      </c>
      <c r="CZ365">
        <v>0</v>
      </c>
      <c r="DA365">
        <v>0</v>
      </c>
      <c r="DB365" t="s">
        <v>356</v>
      </c>
      <c r="DC365">
        <v>1679454360.5</v>
      </c>
      <c r="DD365">
        <v>1679454360.5</v>
      </c>
      <c r="DE365">
        <v>0</v>
      </c>
      <c r="DF365">
        <v>-0.152</v>
      </c>
      <c r="DG365">
        <v>-0.046</v>
      </c>
      <c r="DH365">
        <v>3.296</v>
      </c>
      <c r="DI365">
        <v>0.35</v>
      </c>
      <c r="DJ365">
        <v>420</v>
      </c>
      <c r="DK365">
        <v>24</v>
      </c>
      <c r="DL365">
        <v>0.27</v>
      </c>
      <c r="DM365">
        <v>0.09</v>
      </c>
      <c r="DN365">
        <v>-34.27738</v>
      </c>
      <c r="DO365">
        <v>-1.889142213883597</v>
      </c>
      <c r="DP365">
        <v>0.3260376275830756</v>
      </c>
      <c r="DQ365">
        <v>0</v>
      </c>
      <c r="DR365">
        <v>0.67337875</v>
      </c>
      <c r="DS365">
        <v>-0.02241570731707495</v>
      </c>
      <c r="DT365">
        <v>0.002637641292423973</v>
      </c>
      <c r="DU365">
        <v>1</v>
      </c>
      <c r="DV365">
        <v>1</v>
      </c>
      <c r="DW365">
        <v>2</v>
      </c>
      <c r="DX365" t="s">
        <v>357</v>
      </c>
      <c r="DY365">
        <v>2.98054</v>
      </c>
      <c r="DZ365">
        <v>2.72832</v>
      </c>
      <c r="EA365">
        <v>0.152723</v>
      </c>
      <c r="EB365">
        <v>0.157722</v>
      </c>
      <c r="EC365">
        <v>0.107665</v>
      </c>
      <c r="ED365">
        <v>0.106532</v>
      </c>
      <c r="EE365">
        <v>25465.9</v>
      </c>
      <c r="EF365">
        <v>24971.6</v>
      </c>
      <c r="EG365">
        <v>30582.6</v>
      </c>
      <c r="EH365">
        <v>29890.8</v>
      </c>
      <c r="EI365">
        <v>37643.9</v>
      </c>
      <c r="EJ365">
        <v>35154.1</v>
      </c>
      <c r="EK365">
        <v>46770.3</v>
      </c>
      <c r="EL365">
        <v>44446.5</v>
      </c>
      <c r="EM365">
        <v>1.883</v>
      </c>
      <c r="EN365">
        <v>1.9029</v>
      </c>
      <c r="EO365">
        <v>0.118986</v>
      </c>
      <c r="EP365">
        <v>0</v>
      </c>
      <c r="EQ365">
        <v>25.5541</v>
      </c>
      <c r="ER365">
        <v>999.9</v>
      </c>
      <c r="ES365">
        <v>49.4</v>
      </c>
      <c r="ET365">
        <v>30.2</v>
      </c>
      <c r="EU365">
        <v>23.6712</v>
      </c>
      <c r="EV365">
        <v>62.9309</v>
      </c>
      <c r="EW365">
        <v>22.1835</v>
      </c>
      <c r="EX365">
        <v>1</v>
      </c>
      <c r="EY365">
        <v>-0.0995147</v>
      </c>
      <c r="EZ365">
        <v>0.274807</v>
      </c>
      <c r="FA365">
        <v>20.2035</v>
      </c>
      <c r="FB365">
        <v>5.23092</v>
      </c>
      <c r="FC365">
        <v>11.968</v>
      </c>
      <c r="FD365">
        <v>4.97085</v>
      </c>
      <c r="FE365">
        <v>3.28958</v>
      </c>
      <c r="FF365">
        <v>9999</v>
      </c>
      <c r="FG365">
        <v>9999</v>
      </c>
      <c r="FH365">
        <v>9999</v>
      </c>
      <c r="FI365">
        <v>999.9</v>
      </c>
      <c r="FJ365">
        <v>4.97293</v>
      </c>
      <c r="FK365">
        <v>1.877</v>
      </c>
      <c r="FL365">
        <v>1.87514</v>
      </c>
      <c r="FM365">
        <v>1.87795</v>
      </c>
      <c r="FN365">
        <v>1.87469</v>
      </c>
      <c r="FO365">
        <v>1.8783</v>
      </c>
      <c r="FP365">
        <v>1.87533</v>
      </c>
      <c r="FQ365">
        <v>1.87653</v>
      </c>
      <c r="FR365">
        <v>0</v>
      </c>
      <c r="FS365">
        <v>0</v>
      </c>
      <c r="FT365">
        <v>0</v>
      </c>
      <c r="FU365">
        <v>0</v>
      </c>
      <c r="FV365" t="s">
        <v>358</v>
      </c>
      <c r="FW365" t="s">
        <v>359</v>
      </c>
      <c r="FX365" t="s">
        <v>360</v>
      </c>
      <c r="FY365" t="s">
        <v>360</v>
      </c>
      <c r="FZ365" t="s">
        <v>360</v>
      </c>
      <c r="GA365" t="s">
        <v>360</v>
      </c>
      <c r="GB365">
        <v>0</v>
      </c>
      <c r="GC365">
        <v>100</v>
      </c>
      <c r="GD365">
        <v>100</v>
      </c>
      <c r="GE365">
        <v>4.975</v>
      </c>
      <c r="GF365">
        <v>0.3655</v>
      </c>
      <c r="GG365">
        <v>1.972114183739502</v>
      </c>
      <c r="GH365">
        <v>0.004449671774874308</v>
      </c>
      <c r="GI365">
        <v>-1.829466635312074E-06</v>
      </c>
      <c r="GJ365">
        <v>4.661545964856727E-10</v>
      </c>
      <c r="GK365">
        <v>0.005649818396270764</v>
      </c>
      <c r="GL365">
        <v>0.003047750899037379</v>
      </c>
      <c r="GM365">
        <v>0.0005145890388989142</v>
      </c>
      <c r="GN365">
        <v>-5.930110997495773E-07</v>
      </c>
      <c r="GO365">
        <v>0</v>
      </c>
      <c r="GP365">
        <v>2134</v>
      </c>
      <c r="GQ365">
        <v>1</v>
      </c>
      <c r="GR365">
        <v>23</v>
      </c>
      <c r="GS365">
        <v>997.2</v>
      </c>
      <c r="GT365">
        <v>997.2</v>
      </c>
      <c r="GU365">
        <v>2.27173</v>
      </c>
      <c r="GV365">
        <v>2.53906</v>
      </c>
      <c r="GW365">
        <v>1.39893</v>
      </c>
      <c r="GX365">
        <v>2.35962</v>
      </c>
      <c r="GY365">
        <v>1.44897</v>
      </c>
      <c r="GZ365">
        <v>2.42798</v>
      </c>
      <c r="HA365">
        <v>36.5051</v>
      </c>
      <c r="HB365">
        <v>24.0525</v>
      </c>
      <c r="HC365">
        <v>18</v>
      </c>
      <c r="HD365">
        <v>489.189</v>
      </c>
      <c r="HE365">
        <v>472.991</v>
      </c>
      <c r="HF365">
        <v>24.4099</v>
      </c>
      <c r="HG365">
        <v>25.8142</v>
      </c>
      <c r="HH365">
        <v>30</v>
      </c>
      <c r="HI365">
        <v>25.6613</v>
      </c>
      <c r="HJ365">
        <v>25.7383</v>
      </c>
      <c r="HK365">
        <v>45.5298</v>
      </c>
      <c r="HL365">
        <v>3.45829</v>
      </c>
      <c r="HM365">
        <v>100</v>
      </c>
      <c r="HN365">
        <v>24.4093</v>
      </c>
      <c r="HO365">
        <v>1021.8</v>
      </c>
      <c r="HP365">
        <v>23.7484</v>
      </c>
      <c r="HQ365">
        <v>101.086</v>
      </c>
      <c r="HR365">
        <v>102.206</v>
      </c>
    </row>
    <row r="366" spans="1:226">
      <c r="A366">
        <v>350</v>
      </c>
      <c r="B366">
        <v>1679514196</v>
      </c>
      <c r="C366">
        <v>8939.900000095367</v>
      </c>
      <c r="D366" t="s">
        <v>1060</v>
      </c>
      <c r="E366" t="s">
        <v>1061</v>
      </c>
      <c r="F366">
        <v>5</v>
      </c>
      <c r="G366" t="s">
        <v>353</v>
      </c>
      <c r="H366" t="s">
        <v>747</v>
      </c>
      <c r="I366">
        <v>1679514188.5</v>
      </c>
      <c r="J366">
        <f>(K366)/1000</f>
        <v>0</v>
      </c>
      <c r="K366">
        <f>IF(BF366, AN366, AH366)</f>
        <v>0</v>
      </c>
      <c r="L366">
        <f>IF(BF366, AI366, AG366)</f>
        <v>0</v>
      </c>
      <c r="M366">
        <f>BH366 - IF(AU366&gt;1, L366*BB366*100.0/(AW366*BV366), 0)</f>
        <v>0</v>
      </c>
      <c r="N366">
        <f>((T366-J366/2)*M366-L366)/(T366+J366/2)</f>
        <v>0</v>
      </c>
      <c r="O366">
        <f>N366*(BO366+BP366)/1000.0</f>
        <v>0</v>
      </c>
      <c r="P366">
        <f>(BH366 - IF(AU366&gt;1, L366*BB366*100.0/(AW366*BV366), 0))*(BO366+BP366)/1000.0</f>
        <v>0</v>
      </c>
      <c r="Q366">
        <f>2.0/((1/S366-1/R366)+SIGN(S366)*SQRT((1/S366-1/R366)*(1/S366-1/R366) + 4*BC366/((BC366+1)*(BC366+1))*(2*1/S366*1/R366-1/R366*1/R366)))</f>
        <v>0</v>
      </c>
      <c r="R366">
        <f>IF(LEFT(BD366,1)&lt;&gt;"0",IF(LEFT(BD366,1)="1",3.0,BE366),$D$5+$E$5*(BV366*BO366/($K$5*1000))+$F$5*(BV366*BO366/($K$5*1000))*MAX(MIN(BB366,$J$5),$I$5)*MAX(MIN(BB366,$J$5),$I$5)+$G$5*MAX(MIN(BB366,$J$5),$I$5)*(BV366*BO366/($K$5*1000))+$H$5*(BV366*BO366/($K$5*1000))*(BV366*BO366/($K$5*1000)))</f>
        <v>0</v>
      </c>
      <c r="S366">
        <f>J366*(1000-(1000*0.61365*exp(17.502*W366/(240.97+W366))/(BO366+BP366)+BJ366)/2)/(1000*0.61365*exp(17.502*W366/(240.97+W366))/(BO366+BP366)-BJ366)</f>
        <v>0</v>
      </c>
      <c r="T366">
        <f>1/((BC366+1)/(Q366/1.6)+1/(R366/1.37)) + BC366/((BC366+1)/(Q366/1.6) + BC366/(R366/1.37))</f>
        <v>0</v>
      </c>
      <c r="U366">
        <f>(AX366*BA366)</f>
        <v>0</v>
      </c>
      <c r="V366">
        <f>(BQ366+(U366+2*0.95*5.67E-8*(((BQ366+$B$7)+273)^4-(BQ366+273)^4)-44100*J366)/(1.84*29.3*R366+8*0.95*5.67E-8*(BQ366+273)^3))</f>
        <v>0</v>
      </c>
      <c r="W366">
        <f>($C$7*BR366+$D$7*BS366+$E$7*V366)</f>
        <v>0</v>
      </c>
      <c r="X366">
        <f>0.61365*exp(17.502*W366/(240.97+W366))</f>
        <v>0</v>
      </c>
      <c r="Y366">
        <f>(Z366/AA366*100)</f>
        <v>0</v>
      </c>
      <c r="Z366">
        <f>BJ366*(BO366+BP366)/1000</f>
        <v>0</v>
      </c>
      <c r="AA366">
        <f>0.61365*exp(17.502*BQ366/(240.97+BQ366))</f>
        <v>0</v>
      </c>
      <c r="AB366">
        <f>(X366-BJ366*(BO366+BP366)/1000)</f>
        <v>0</v>
      </c>
      <c r="AC366">
        <f>(-J366*44100)</f>
        <v>0</v>
      </c>
      <c r="AD366">
        <f>2*29.3*R366*0.92*(BQ366-W366)</f>
        <v>0</v>
      </c>
      <c r="AE366">
        <f>2*0.95*5.67E-8*(((BQ366+$B$7)+273)^4-(W366+273)^4)</f>
        <v>0</v>
      </c>
      <c r="AF366">
        <f>U366+AE366+AC366+AD366</f>
        <v>0</v>
      </c>
      <c r="AG366">
        <f>BN366*AU366*(BI366-BH366*(1000-AU366*BK366)/(1000-AU366*BJ366))/(100*BB366)</f>
        <v>0</v>
      </c>
      <c r="AH366">
        <f>1000*BN366*AU366*(BJ366-BK366)/(100*BB366*(1000-AU366*BJ366))</f>
        <v>0</v>
      </c>
      <c r="AI366">
        <f>(AJ366 - AK366 - BO366*1E3/(8.314*(BQ366+273.15)) * AM366/BN366 * AL366) * BN366/(100*BB366) * (1000 - BK366)/1000</f>
        <v>0</v>
      </c>
      <c r="AJ366">
        <v>1033.418848248529</v>
      </c>
      <c r="AK366">
        <v>1006.456127272727</v>
      </c>
      <c r="AL366">
        <v>3.414533526284251</v>
      </c>
      <c r="AM366">
        <v>63.74903472312772</v>
      </c>
      <c r="AN366">
        <f>(AP366 - AO366 + BO366*1E3/(8.314*(BQ366+273.15)) * AR366/BN366 * AQ366) * BN366/(100*BB366) * 1000/(1000 - AP366)</f>
        <v>0</v>
      </c>
      <c r="AO366">
        <v>23.63724994765873</v>
      </c>
      <c r="AP366">
        <v>24.30192242424242</v>
      </c>
      <c r="AQ366">
        <v>-2.361073404332498E-06</v>
      </c>
      <c r="AR366">
        <v>101.983239414424</v>
      </c>
      <c r="AS366">
        <v>2</v>
      </c>
      <c r="AT366">
        <v>0</v>
      </c>
      <c r="AU366">
        <f>IF(AS366*$H$13&gt;=AW366,1.0,(AW366/(AW366-AS366*$H$13)))</f>
        <v>0</v>
      </c>
      <c r="AV366">
        <f>(AU366-1)*100</f>
        <v>0</v>
      </c>
      <c r="AW366">
        <f>MAX(0,($B$13+$C$13*BV366)/(1+$D$13*BV366)*BO366/(BQ366+273)*$E$13)</f>
        <v>0</v>
      </c>
      <c r="AX366">
        <f>$B$11*BW366+$C$11*BX366+$F$11*CI366*(1-CL366)</f>
        <v>0</v>
      </c>
      <c r="AY366">
        <f>AX366*AZ366</f>
        <v>0</v>
      </c>
      <c r="AZ366">
        <f>($B$11*$D$9+$C$11*$D$9+$F$11*((CV366+CN366)/MAX(CV366+CN366+CW366, 0.1)*$I$9+CW366/MAX(CV366+CN366+CW366, 0.1)*$J$9))/($B$11+$C$11+$F$11)</f>
        <v>0</v>
      </c>
      <c r="BA366">
        <f>($B$11*$K$9+$C$11*$K$9+$F$11*((CV366+CN366)/MAX(CV366+CN366+CW366, 0.1)*$P$9+CW366/MAX(CV366+CN366+CW366, 0.1)*$Q$9))/($B$11+$C$11+$F$11)</f>
        <v>0</v>
      </c>
      <c r="BB366">
        <v>1.91</v>
      </c>
      <c r="BC366">
        <v>0.5</v>
      </c>
      <c r="BD366" t="s">
        <v>355</v>
      </c>
      <c r="BE366">
        <v>2</v>
      </c>
      <c r="BF366" t="b">
        <v>1</v>
      </c>
      <c r="BG366">
        <v>1679514188.5</v>
      </c>
      <c r="BH366">
        <v>958.7531111111113</v>
      </c>
      <c r="BI366">
        <v>993.4494444444446</v>
      </c>
      <c r="BJ366">
        <v>24.3065</v>
      </c>
      <c r="BK366">
        <v>23.63687777777778</v>
      </c>
      <c r="BL366">
        <v>953.796925925926</v>
      </c>
      <c r="BM366">
        <v>23.94107777777777</v>
      </c>
      <c r="BN366">
        <v>500.042</v>
      </c>
      <c r="BO366">
        <v>89.93932962962963</v>
      </c>
      <c r="BP366">
        <v>0.1000079851851852</v>
      </c>
      <c r="BQ366">
        <v>26.61494444444444</v>
      </c>
      <c r="BR366">
        <v>27.5001</v>
      </c>
      <c r="BS366">
        <v>999.9000000000001</v>
      </c>
      <c r="BT366">
        <v>0</v>
      </c>
      <c r="BU366">
        <v>0</v>
      </c>
      <c r="BV366">
        <v>9999.952962962961</v>
      </c>
      <c r="BW366">
        <v>0</v>
      </c>
      <c r="BX366">
        <v>9.35031</v>
      </c>
      <c r="BY366">
        <v>-34.69713703703704</v>
      </c>
      <c r="BZ366">
        <v>982.6375555555555</v>
      </c>
      <c r="CA366">
        <v>1017.500814814815</v>
      </c>
      <c r="CB366">
        <v>0.6696100370370371</v>
      </c>
      <c r="CC366">
        <v>993.4494444444446</v>
      </c>
      <c r="CD366">
        <v>23.63687777777778</v>
      </c>
      <c r="CE366">
        <v>2.186111481481481</v>
      </c>
      <c r="CF366">
        <v>2.125886666666667</v>
      </c>
      <c r="CG366">
        <v>18.86088518518518</v>
      </c>
      <c r="CH366">
        <v>18.41448148148148</v>
      </c>
      <c r="CI366">
        <v>2000.02</v>
      </c>
      <c r="CJ366">
        <v>0.9800028888888889</v>
      </c>
      <c r="CK366">
        <v>0.01999661481481481</v>
      </c>
      <c r="CL366">
        <v>0</v>
      </c>
      <c r="CM366">
        <v>2.065292592592593</v>
      </c>
      <c r="CN366">
        <v>0</v>
      </c>
      <c r="CO366">
        <v>3867.487037037037</v>
      </c>
      <c r="CP366">
        <v>17338.41481481482</v>
      </c>
      <c r="CQ366">
        <v>39.33537037037037</v>
      </c>
      <c r="CR366">
        <v>40.27066666666666</v>
      </c>
      <c r="CS366">
        <v>39.58318518518519</v>
      </c>
      <c r="CT366">
        <v>38.34003703703704</v>
      </c>
      <c r="CU366">
        <v>39.0484074074074</v>
      </c>
      <c r="CV366">
        <v>1960.027407407408</v>
      </c>
      <c r="CW366">
        <v>39.99</v>
      </c>
      <c r="CX366">
        <v>0</v>
      </c>
      <c r="CY366">
        <v>1679514225.9</v>
      </c>
      <c r="CZ366">
        <v>0</v>
      </c>
      <c r="DA366">
        <v>0</v>
      </c>
      <c r="DB366" t="s">
        <v>356</v>
      </c>
      <c r="DC366">
        <v>1679454360.5</v>
      </c>
      <c r="DD366">
        <v>1679454360.5</v>
      </c>
      <c r="DE366">
        <v>0</v>
      </c>
      <c r="DF366">
        <v>-0.152</v>
      </c>
      <c r="DG366">
        <v>-0.046</v>
      </c>
      <c r="DH366">
        <v>3.296</v>
      </c>
      <c r="DI366">
        <v>0.35</v>
      </c>
      <c r="DJ366">
        <v>420</v>
      </c>
      <c r="DK366">
        <v>24</v>
      </c>
      <c r="DL366">
        <v>0.27</v>
      </c>
      <c r="DM366">
        <v>0.09</v>
      </c>
      <c r="DN366">
        <v>-34.5110075</v>
      </c>
      <c r="DO366">
        <v>-3.634470168855521</v>
      </c>
      <c r="DP366">
        <v>0.36181156379219</v>
      </c>
      <c r="DQ366">
        <v>0</v>
      </c>
      <c r="DR366">
        <v>0.670783525</v>
      </c>
      <c r="DS366">
        <v>-0.03048176735459856</v>
      </c>
      <c r="DT366">
        <v>0.003167026010214464</v>
      </c>
      <c r="DU366">
        <v>1</v>
      </c>
      <c r="DV366">
        <v>1</v>
      </c>
      <c r="DW366">
        <v>2</v>
      </c>
      <c r="DX366" t="s">
        <v>357</v>
      </c>
      <c r="DY366">
        <v>2.98035</v>
      </c>
      <c r="DZ366">
        <v>2.72832</v>
      </c>
      <c r="EA366">
        <v>0.154412</v>
      </c>
      <c r="EB366">
        <v>0.159391</v>
      </c>
      <c r="EC366">
        <v>0.107651</v>
      </c>
      <c r="ED366">
        <v>0.106538</v>
      </c>
      <c r="EE366">
        <v>25414.7</v>
      </c>
      <c r="EF366">
        <v>24922.1</v>
      </c>
      <c r="EG366">
        <v>30582</v>
      </c>
      <c r="EH366">
        <v>29890.7</v>
      </c>
      <c r="EI366">
        <v>37643.9</v>
      </c>
      <c r="EJ366">
        <v>35153.8</v>
      </c>
      <c r="EK366">
        <v>46769.5</v>
      </c>
      <c r="EL366">
        <v>44446.3</v>
      </c>
      <c r="EM366">
        <v>1.8832</v>
      </c>
      <c r="EN366">
        <v>1.90322</v>
      </c>
      <c r="EO366">
        <v>0.117831</v>
      </c>
      <c r="EP366">
        <v>0</v>
      </c>
      <c r="EQ366">
        <v>25.5541</v>
      </c>
      <c r="ER366">
        <v>999.9</v>
      </c>
      <c r="ES366">
        <v>49.4</v>
      </c>
      <c r="ET366">
        <v>30.2</v>
      </c>
      <c r="EU366">
        <v>23.6712</v>
      </c>
      <c r="EV366">
        <v>63.1509</v>
      </c>
      <c r="EW366">
        <v>22.3678</v>
      </c>
      <c r="EX366">
        <v>1</v>
      </c>
      <c r="EY366">
        <v>-0.0996341</v>
      </c>
      <c r="EZ366">
        <v>0.279382</v>
      </c>
      <c r="FA366">
        <v>20.2035</v>
      </c>
      <c r="FB366">
        <v>5.23137</v>
      </c>
      <c r="FC366">
        <v>11.968</v>
      </c>
      <c r="FD366">
        <v>4.971</v>
      </c>
      <c r="FE366">
        <v>3.28965</v>
      </c>
      <c r="FF366">
        <v>9999</v>
      </c>
      <c r="FG366">
        <v>9999</v>
      </c>
      <c r="FH366">
        <v>9999</v>
      </c>
      <c r="FI366">
        <v>999.9</v>
      </c>
      <c r="FJ366">
        <v>4.97292</v>
      </c>
      <c r="FK366">
        <v>1.87701</v>
      </c>
      <c r="FL366">
        <v>1.87515</v>
      </c>
      <c r="FM366">
        <v>1.87798</v>
      </c>
      <c r="FN366">
        <v>1.87469</v>
      </c>
      <c r="FO366">
        <v>1.8783</v>
      </c>
      <c r="FP366">
        <v>1.87537</v>
      </c>
      <c r="FQ366">
        <v>1.87653</v>
      </c>
      <c r="FR366">
        <v>0</v>
      </c>
      <c r="FS366">
        <v>0</v>
      </c>
      <c r="FT366">
        <v>0</v>
      </c>
      <c r="FU366">
        <v>0</v>
      </c>
      <c r="FV366" t="s">
        <v>358</v>
      </c>
      <c r="FW366" t="s">
        <v>359</v>
      </c>
      <c r="FX366" t="s">
        <v>360</v>
      </c>
      <c r="FY366" t="s">
        <v>360</v>
      </c>
      <c r="FZ366" t="s">
        <v>360</v>
      </c>
      <c r="GA366" t="s">
        <v>360</v>
      </c>
      <c r="GB366">
        <v>0</v>
      </c>
      <c r="GC366">
        <v>100</v>
      </c>
      <c r="GD366">
        <v>100</v>
      </c>
      <c r="GE366">
        <v>5.012</v>
      </c>
      <c r="GF366">
        <v>0.3653</v>
      </c>
      <c r="GG366">
        <v>1.972114183739502</v>
      </c>
      <c r="GH366">
        <v>0.004449671774874308</v>
      </c>
      <c r="GI366">
        <v>-1.829466635312074E-06</v>
      </c>
      <c r="GJ366">
        <v>4.661545964856727E-10</v>
      </c>
      <c r="GK366">
        <v>0.005649818396270764</v>
      </c>
      <c r="GL366">
        <v>0.003047750899037379</v>
      </c>
      <c r="GM366">
        <v>0.0005145890388989142</v>
      </c>
      <c r="GN366">
        <v>-5.930110997495773E-07</v>
      </c>
      <c r="GO366">
        <v>0</v>
      </c>
      <c r="GP366">
        <v>2134</v>
      </c>
      <c r="GQ366">
        <v>1</v>
      </c>
      <c r="GR366">
        <v>23</v>
      </c>
      <c r="GS366">
        <v>997.3</v>
      </c>
      <c r="GT366">
        <v>997.3</v>
      </c>
      <c r="GU366">
        <v>2.2998</v>
      </c>
      <c r="GV366">
        <v>2.53906</v>
      </c>
      <c r="GW366">
        <v>1.39893</v>
      </c>
      <c r="GX366">
        <v>2.35962</v>
      </c>
      <c r="GY366">
        <v>1.44897</v>
      </c>
      <c r="GZ366">
        <v>2.50366</v>
      </c>
      <c r="HA366">
        <v>36.5051</v>
      </c>
      <c r="HB366">
        <v>24.0525</v>
      </c>
      <c r="HC366">
        <v>18</v>
      </c>
      <c r="HD366">
        <v>489.284</v>
      </c>
      <c r="HE366">
        <v>473.201</v>
      </c>
      <c r="HF366">
        <v>24.4084</v>
      </c>
      <c r="HG366">
        <v>25.8142</v>
      </c>
      <c r="HH366">
        <v>30.0002</v>
      </c>
      <c r="HI366">
        <v>25.6593</v>
      </c>
      <c r="HJ366">
        <v>25.7383</v>
      </c>
      <c r="HK366">
        <v>46.1549</v>
      </c>
      <c r="HL366">
        <v>3.17394</v>
      </c>
      <c r="HM366">
        <v>100</v>
      </c>
      <c r="HN366">
        <v>24.4067</v>
      </c>
      <c r="HO366">
        <v>1041.87</v>
      </c>
      <c r="HP366">
        <v>23.7578</v>
      </c>
      <c r="HQ366">
        <v>101.084</v>
      </c>
      <c r="HR366">
        <v>102.206</v>
      </c>
    </row>
    <row r="367" spans="1:226">
      <c r="A367">
        <v>351</v>
      </c>
      <c r="B367">
        <v>1679514201</v>
      </c>
      <c r="C367">
        <v>8944.900000095367</v>
      </c>
      <c r="D367" t="s">
        <v>1062</v>
      </c>
      <c r="E367" t="s">
        <v>1063</v>
      </c>
      <c r="F367">
        <v>5</v>
      </c>
      <c r="G367" t="s">
        <v>353</v>
      </c>
      <c r="H367" t="s">
        <v>747</v>
      </c>
      <c r="I367">
        <v>1679514193.214286</v>
      </c>
      <c r="J367">
        <f>(K367)/1000</f>
        <v>0</v>
      </c>
      <c r="K367">
        <f>IF(BF367, AN367, AH367)</f>
        <v>0</v>
      </c>
      <c r="L367">
        <f>IF(BF367, AI367, AG367)</f>
        <v>0</v>
      </c>
      <c r="M367">
        <f>BH367 - IF(AU367&gt;1, L367*BB367*100.0/(AW367*BV367), 0)</f>
        <v>0</v>
      </c>
      <c r="N367">
        <f>((T367-J367/2)*M367-L367)/(T367+J367/2)</f>
        <v>0</v>
      </c>
      <c r="O367">
        <f>N367*(BO367+BP367)/1000.0</f>
        <v>0</v>
      </c>
      <c r="P367">
        <f>(BH367 - IF(AU367&gt;1, L367*BB367*100.0/(AW367*BV367), 0))*(BO367+BP367)/1000.0</f>
        <v>0</v>
      </c>
      <c r="Q367">
        <f>2.0/((1/S367-1/R367)+SIGN(S367)*SQRT((1/S367-1/R367)*(1/S367-1/R367) + 4*BC367/((BC367+1)*(BC367+1))*(2*1/S367*1/R367-1/R367*1/R367)))</f>
        <v>0</v>
      </c>
      <c r="R367">
        <f>IF(LEFT(BD367,1)&lt;&gt;"0",IF(LEFT(BD367,1)="1",3.0,BE367),$D$5+$E$5*(BV367*BO367/($K$5*1000))+$F$5*(BV367*BO367/($K$5*1000))*MAX(MIN(BB367,$J$5),$I$5)*MAX(MIN(BB367,$J$5),$I$5)+$G$5*MAX(MIN(BB367,$J$5),$I$5)*(BV367*BO367/($K$5*1000))+$H$5*(BV367*BO367/($K$5*1000))*(BV367*BO367/($K$5*1000)))</f>
        <v>0</v>
      </c>
      <c r="S367">
        <f>J367*(1000-(1000*0.61365*exp(17.502*W367/(240.97+W367))/(BO367+BP367)+BJ367)/2)/(1000*0.61365*exp(17.502*W367/(240.97+W367))/(BO367+BP367)-BJ367)</f>
        <v>0</v>
      </c>
      <c r="T367">
        <f>1/((BC367+1)/(Q367/1.6)+1/(R367/1.37)) + BC367/((BC367+1)/(Q367/1.6) + BC367/(R367/1.37))</f>
        <v>0</v>
      </c>
      <c r="U367">
        <f>(AX367*BA367)</f>
        <v>0</v>
      </c>
      <c r="V367">
        <f>(BQ367+(U367+2*0.95*5.67E-8*(((BQ367+$B$7)+273)^4-(BQ367+273)^4)-44100*J367)/(1.84*29.3*R367+8*0.95*5.67E-8*(BQ367+273)^3))</f>
        <v>0</v>
      </c>
      <c r="W367">
        <f>($C$7*BR367+$D$7*BS367+$E$7*V367)</f>
        <v>0</v>
      </c>
      <c r="X367">
        <f>0.61365*exp(17.502*W367/(240.97+W367))</f>
        <v>0</v>
      </c>
      <c r="Y367">
        <f>(Z367/AA367*100)</f>
        <v>0</v>
      </c>
      <c r="Z367">
        <f>BJ367*(BO367+BP367)/1000</f>
        <v>0</v>
      </c>
      <c r="AA367">
        <f>0.61365*exp(17.502*BQ367/(240.97+BQ367))</f>
        <v>0</v>
      </c>
      <c r="AB367">
        <f>(X367-BJ367*(BO367+BP367)/1000)</f>
        <v>0</v>
      </c>
      <c r="AC367">
        <f>(-J367*44100)</f>
        <v>0</v>
      </c>
      <c r="AD367">
        <f>2*29.3*R367*0.92*(BQ367-W367)</f>
        <v>0</v>
      </c>
      <c r="AE367">
        <f>2*0.95*5.67E-8*(((BQ367+$B$7)+273)^4-(W367+273)^4)</f>
        <v>0</v>
      </c>
      <c r="AF367">
        <f>U367+AE367+AC367+AD367</f>
        <v>0</v>
      </c>
      <c r="AG367">
        <f>BN367*AU367*(BI367-BH367*(1000-AU367*BK367)/(1000-AU367*BJ367))/(100*BB367)</f>
        <v>0</v>
      </c>
      <c r="AH367">
        <f>1000*BN367*AU367*(BJ367-BK367)/(100*BB367*(1000-AU367*BJ367))</f>
        <v>0</v>
      </c>
      <c r="AI367">
        <f>(AJ367 - AK367 - BO367*1E3/(8.314*(BQ367+273.15)) * AM367/BN367 * AL367) * BN367/(100*BB367) * (1000 - BK367)/1000</f>
        <v>0</v>
      </c>
      <c r="AJ367">
        <v>1050.422472753797</v>
      </c>
      <c r="AK367">
        <v>1023.594181818182</v>
      </c>
      <c r="AL367">
        <v>3.407486833164878</v>
      </c>
      <c r="AM367">
        <v>63.74903472312772</v>
      </c>
      <c r="AN367">
        <f>(AP367 - AO367 + BO367*1E3/(8.314*(BQ367+273.15)) * AR367/BN367 * AQ367) * BN367/(100*BB367) * 1000/(1000 - AP367)</f>
        <v>0</v>
      </c>
      <c r="AO367">
        <v>23.6416859222855</v>
      </c>
      <c r="AP367">
        <v>24.29888727272727</v>
      </c>
      <c r="AQ367">
        <v>-1.342431333149024E-06</v>
      </c>
      <c r="AR367">
        <v>101.983239414424</v>
      </c>
      <c r="AS367">
        <v>2</v>
      </c>
      <c r="AT367">
        <v>0</v>
      </c>
      <c r="AU367">
        <f>IF(AS367*$H$13&gt;=AW367,1.0,(AW367/(AW367-AS367*$H$13)))</f>
        <v>0</v>
      </c>
      <c r="AV367">
        <f>(AU367-1)*100</f>
        <v>0</v>
      </c>
      <c r="AW367">
        <f>MAX(0,($B$13+$C$13*BV367)/(1+$D$13*BV367)*BO367/(BQ367+273)*$E$13)</f>
        <v>0</v>
      </c>
      <c r="AX367">
        <f>$B$11*BW367+$C$11*BX367+$F$11*CI367*(1-CL367)</f>
        <v>0</v>
      </c>
      <c r="AY367">
        <f>AX367*AZ367</f>
        <v>0</v>
      </c>
      <c r="AZ367">
        <f>($B$11*$D$9+$C$11*$D$9+$F$11*((CV367+CN367)/MAX(CV367+CN367+CW367, 0.1)*$I$9+CW367/MAX(CV367+CN367+CW367, 0.1)*$J$9))/($B$11+$C$11+$F$11)</f>
        <v>0</v>
      </c>
      <c r="BA367">
        <f>($B$11*$K$9+$C$11*$K$9+$F$11*((CV367+CN367)/MAX(CV367+CN367+CW367, 0.1)*$P$9+CW367/MAX(CV367+CN367+CW367, 0.1)*$Q$9))/($B$11+$C$11+$F$11)</f>
        <v>0</v>
      </c>
      <c r="BB367">
        <v>1.91</v>
      </c>
      <c r="BC367">
        <v>0.5</v>
      </c>
      <c r="BD367" t="s">
        <v>355</v>
      </c>
      <c r="BE367">
        <v>2</v>
      </c>
      <c r="BF367" t="b">
        <v>1</v>
      </c>
      <c r="BG367">
        <v>1679514193.214286</v>
      </c>
      <c r="BH367">
        <v>974.4319642857143</v>
      </c>
      <c r="BI367">
        <v>1009.226142857143</v>
      </c>
      <c r="BJ367">
        <v>24.30401071428572</v>
      </c>
      <c r="BK367">
        <v>23.63884642857143</v>
      </c>
      <c r="BL367">
        <v>969.4408928571429</v>
      </c>
      <c r="BM367">
        <v>23.93865357142857</v>
      </c>
      <c r="BN367">
        <v>500.0332857142857</v>
      </c>
      <c r="BO367">
        <v>89.93664999999997</v>
      </c>
      <c r="BP367">
        <v>0.09998910357142858</v>
      </c>
      <c r="BQ367">
        <v>26.61371428571428</v>
      </c>
      <c r="BR367">
        <v>27.49480000000001</v>
      </c>
      <c r="BS367">
        <v>999.9000000000002</v>
      </c>
      <c r="BT367">
        <v>0</v>
      </c>
      <c r="BU367">
        <v>0</v>
      </c>
      <c r="BV367">
        <v>10004.09035714286</v>
      </c>
      <c r="BW367">
        <v>0</v>
      </c>
      <c r="BX367">
        <v>9.350310000000002</v>
      </c>
      <c r="BY367">
        <v>-34.79531785714285</v>
      </c>
      <c r="BZ367">
        <v>998.7044642857144</v>
      </c>
      <c r="CA367">
        <v>1033.6625</v>
      </c>
      <c r="CB367">
        <v>0.6651570357142857</v>
      </c>
      <c r="CC367">
        <v>1009.226142857143</v>
      </c>
      <c r="CD367">
        <v>23.63884642857143</v>
      </c>
      <c r="CE367">
        <v>2.185822142857142</v>
      </c>
      <c r="CF367">
        <v>2.125999642857143</v>
      </c>
      <c r="CG367">
        <v>18.85876785714286</v>
      </c>
      <c r="CH367">
        <v>18.41532857142857</v>
      </c>
      <c r="CI367">
        <v>2000.021785714286</v>
      </c>
      <c r="CJ367">
        <v>0.9800025714285715</v>
      </c>
      <c r="CK367">
        <v>0.01999694285714285</v>
      </c>
      <c r="CL367">
        <v>0</v>
      </c>
      <c r="CM367">
        <v>2.112542857142857</v>
      </c>
      <c r="CN367">
        <v>0</v>
      </c>
      <c r="CO367">
        <v>3867.238928571429</v>
      </c>
      <c r="CP367">
        <v>17338.425</v>
      </c>
      <c r="CQ367">
        <v>39.32339285714285</v>
      </c>
      <c r="CR367">
        <v>40.24089285714285</v>
      </c>
      <c r="CS367">
        <v>39.54442857142857</v>
      </c>
      <c r="CT367">
        <v>38.29210714285714</v>
      </c>
      <c r="CU367">
        <v>39.01996428571429</v>
      </c>
      <c r="CV367">
        <v>1960.026071428572</v>
      </c>
      <c r="CW367">
        <v>39.99071428571428</v>
      </c>
      <c r="CX367">
        <v>0</v>
      </c>
      <c r="CY367">
        <v>1679514231.3</v>
      </c>
      <c r="CZ367">
        <v>0</v>
      </c>
      <c r="DA367">
        <v>0</v>
      </c>
      <c r="DB367" t="s">
        <v>356</v>
      </c>
      <c r="DC367">
        <v>1679454360.5</v>
      </c>
      <c r="DD367">
        <v>1679454360.5</v>
      </c>
      <c r="DE367">
        <v>0</v>
      </c>
      <c r="DF367">
        <v>-0.152</v>
      </c>
      <c r="DG367">
        <v>-0.046</v>
      </c>
      <c r="DH367">
        <v>3.296</v>
      </c>
      <c r="DI367">
        <v>0.35</v>
      </c>
      <c r="DJ367">
        <v>420</v>
      </c>
      <c r="DK367">
        <v>24</v>
      </c>
      <c r="DL367">
        <v>0.27</v>
      </c>
      <c r="DM367">
        <v>0.09</v>
      </c>
      <c r="DN367">
        <v>-34.68886097560975</v>
      </c>
      <c r="DO367">
        <v>-1.803296864111608</v>
      </c>
      <c r="DP367">
        <v>0.2157946255779238</v>
      </c>
      <c r="DQ367">
        <v>0</v>
      </c>
      <c r="DR367">
        <v>0.6678619512195121</v>
      </c>
      <c r="DS367">
        <v>-0.05042721951219457</v>
      </c>
      <c r="DT367">
        <v>0.005127350630240272</v>
      </c>
      <c r="DU367">
        <v>1</v>
      </c>
      <c r="DV367">
        <v>1</v>
      </c>
      <c r="DW367">
        <v>2</v>
      </c>
      <c r="DX367" t="s">
        <v>357</v>
      </c>
      <c r="DY367">
        <v>2.98059</v>
      </c>
      <c r="DZ367">
        <v>2.72846</v>
      </c>
      <c r="EA367">
        <v>0.156072</v>
      </c>
      <c r="EB367">
        <v>0.161031</v>
      </c>
      <c r="EC367">
        <v>0.107636</v>
      </c>
      <c r="ED367">
        <v>0.106551</v>
      </c>
      <c r="EE367">
        <v>25365</v>
      </c>
      <c r="EF367">
        <v>24873.4</v>
      </c>
      <c r="EG367">
        <v>30582.2</v>
      </c>
      <c r="EH367">
        <v>29890.6</v>
      </c>
      <c r="EI367">
        <v>37645.1</v>
      </c>
      <c r="EJ367">
        <v>35153.1</v>
      </c>
      <c r="EK367">
        <v>46770</v>
      </c>
      <c r="EL367">
        <v>44446</v>
      </c>
      <c r="EM367">
        <v>1.8833</v>
      </c>
      <c r="EN367">
        <v>1.90305</v>
      </c>
      <c r="EO367">
        <v>0.118576</v>
      </c>
      <c r="EP367">
        <v>0</v>
      </c>
      <c r="EQ367">
        <v>25.5541</v>
      </c>
      <c r="ER367">
        <v>999.9</v>
      </c>
      <c r="ES367">
        <v>49.4</v>
      </c>
      <c r="ET367">
        <v>30.2</v>
      </c>
      <c r="EU367">
        <v>23.6749</v>
      </c>
      <c r="EV367">
        <v>63.2209</v>
      </c>
      <c r="EW367">
        <v>22.2997</v>
      </c>
      <c r="EX367">
        <v>1</v>
      </c>
      <c r="EY367">
        <v>-0.09971289999999999</v>
      </c>
      <c r="EZ367">
        <v>0.268701</v>
      </c>
      <c r="FA367">
        <v>20.2035</v>
      </c>
      <c r="FB367">
        <v>5.23002</v>
      </c>
      <c r="FC367">
        <v>11.968</v>
      </c>
      <c r="FD367">
        <v>4.97075</v>
      </c>
      <c r="FE367">
        <v>3.28953</v>
      </c>
      <c r="FF367">
        <v>9999</v>
      </c>
      <c r="FG367">
        <v>9999</v>
      </c>
      <c r="FH367">
        <v>9999</v>
      </c>
      <c r="FI367">
        <v>999.9</v>
      </c>
      <c r="FJ367">
        <v>4.97292</v>
      </c>
      <c r="FK367">
        <v>1.87701</v>
      </c>
      <c r="FL367">
        <v>1.87515</v>
      </c>
      <c r="FM367">
        <v>1.87795</v>
      </c>
      <c r="FN367">
        <v>1.87468</v>
      </c>
      <c r="FO367">
        <v>1.87828</v>
      </c>
      <c r="FP367">
        <v>1.87535</v>
      </c>
      <c r="FQ367">
        <v>1.87653</v>
      </c>
      <c r="FR367">
        <v>0</v>
      </c>
      <c r="FS367">
        <v>0</v>
      </c>
      <c r="FT367">
        <v>0</v>
      </c>
      <c r="FU367">
        <v>0</v>
      </c>
      <c r="FV367" t="s">
        <v>358</v>
      </c>
      <c r="FW367" t="s">
        <v>359</v>
      </c>
      <c r="FX367" t="s">
        <v>360</v>
      </c>
      <c r="FY367" t="s">
        <v>360</v>
      </c>
      <c r="FZ367" t="s">
        <v>360</v>
      </c>
      <c r="GA367" t="s">
        <v>360</v>
      </c>
      <c r="GB367">
        <v>0</v>
      </c>
      <c r="GC367">
        <v>100</v>
      </c>
      <c r="GD367">
        <v>100</v>
      </c>
      <c r="GE367">
        <v>5.047</v>
      </c>
      <c r="GF367">
        <v>0.3652</v>
      </c>
      <c r="GG367">
        <v>1.972114183739502</v>
      </c>
      <c r="GH367">
        <v>0.004449671774874308</v>
      </c>
      <c r="GI367">
        <v>-1.829466635312074E-06</v>
      </c>
      <c r="GJ367">
        <v>4.661545964856727E-10</v>
      </c>
      <c r="GK367">
        <v>0.005649818396270764</v>
      </c>
      <c r="GL367">
        <v>0.003047750899037379</v>
      </c>
      <c r="GM367">
        <v>0.0005145890388989142</v>
      </c>
      <c r="GN367">
        <v>-5.930110997495773E-07</v>
      </c>
      <c r="GO367">
        <v>0</v>
      </c>
      <c r="GP367">
        <v>2134</v>
      </c>
      <c r="GQ367">
        <v>1</v>
      </c>
      <c r="GR367">
        <v>23</v>
      </c>
      <c r="GS367">
        <v>997.3</v>
      </c>
      <c r="GT367">
        <v>997.3</v>
      </c>
      <c r="GU367">
        <v>2.33276</v>
      </c>
      <c r="GV367">
        <v>2.54883</v>
      </c>
      <c r="GW367">
        <v>1.39893</v>
      </c>
      <c r="GX367">
        <v>2.35962</v>
      </c>
      <c r="GY367">
        <v>1.44897</v>
      </c>
      <c r="GZ367">
        <v>2.39014</v>
      </c>
      <c r="HA367">
        <v>36.5051</v>
      </c>
      <c r="HB367">
        <v>24.0437</v>
      </c>
      <c r="HC367">
        <v>18</v>
      </c>
      <c r="HD367">
        <v>489.338</v>
      </c>
      <c r="HE367">
        <v>473.072</v>
      </c>
      <c r="HF367">
        <v>24.4065</v>
      </c>
      <c r="HG367">
        <v>25.8142</v>
      </c>
      <c r="HH367">
        <v>30</v>
      </c>
      <c r="HI367">
        <v>25.6592</v>
      </c>
      <c r="HJ367">
        <v>25.7363</v>
      </c>
      <c r="HK367">
        <v>46.7322</v>
      </c>
      <c r="HL367">
        <v>2.89341</v>
      </c>
      <c r="HM367">
        <v>100</v>
      </c>
      <c r="HN367">
        <v>24.4082</v>
      </c>
      <c r="HO367">
        <v>1055.42</v>
      </c>
      <c r="HP367">
        <v>23.7672</v>
      </c>
      <c r="HQ367">
        <v>101.085</v>
      </c>
      <c r="HR367">
        <v>102.205</v>
      </c>
    </row>
    <row r="368" spans="1:226">
      <c r="A368">
        <v>352</v>
      </c>
      <c r="B368">
        <v>1679514206</v>
      </c>
      <c r="C368">
        <v>8949.900000095367</v>
      </c>
      <c r="D368" t="s">
        <v>1064</v>
      </c>
      <c r="E368" t="s">
        <v>1065</v>
      </c>
      <c r="F368">
        <v>5</v>
      </c>
      <c r="G368" t="s">
        <v>353</v>
      </c>
      <c r="H368" t="s">
        <v>747</v>
      </c>
      <c r="I368">
        <v>1679514198.5</v>
      </c>
      <c r="J368">
        <f>(K368)/1000</f>
        <v>0</v>
      </c>
      <c r="K368">
        <f>IF(BF368, AN368, AH368)</f>
        <v>0</v>
      </c>
      <c r="L368">
        <f>IF(BF368, AI368, AG368)</f>
        <v>0</v>
      </c>
      <c r="M368">
        <f>BH368 - IF(AU368&gt;1, L368*BB368*100.0/(AW368*BV368), 0)</f>
        <v>0</v>
      </c>
      <c r="N368">
        <f>((T368-J368/2)*M368-L368)/(T368+J368/2)</f>
        <v>0</v>
      </c>
      <c r="O368">
        <f>N368*(BO368+BP368)/1000.0</f>
        <v>0</v>
      </c>
      <c r="P368">
        <f>(BH368 - IF(AU368&gt;1, L368*BB368*100.0/(AW368*BV368), 0))*(BO368+BP368)/1000.0</f>
        <v>0</v>
      </c>
      <c r="Q368">
        <f>2.0/((1/S368-1/R368)+SIGN(S368)*SQRT((1/S368-1/R368)*(1/S368-1/R368) + 4*BC368/((BC368+1)*(BC368+1))*(2*1/S368*1/R368-1/R368*1/R368)))</f>
        <v>0</v>
      </c>
      <c r="R368">
        <f>IF(LEFT(BD368,1)&lt;&gt;"0",IF(LEFT(BD368,1)="1",3.0,BE368),$D$5+$E$5*(BV368*BO368/($K$5*1000))+$F$5*(BV368*BO368/($K$5*1000))*MAX(MIN(BB368,$J$5),$I$5)*MAX(MIN(BB368,$J$5),$I$5)+$G$5*MAX(MIN(BB368,$J$5),$I$5)*(BV368*BO368/($K$5*1000))+$H$5*(BV368*BO368/($K$5*1000))*(BV368*BO368/($K$5*1000)))</f>
        <v>0</v>
      </c>
      <c r="S368">
        <f>J368*(1000-(1000*0.61365*exp(17.502*W368/(240.97+W368))/(BO368+BP368)+BJ368)/2)/(1000*0.61365*exp(17.502*W368/(240.97+W368))/(BO368+BP368)-BJ368)</f>
        <v>0</v>
      </c>
      <c r="T368">
        <f>1/((BC368+1)/(Q368/1.6)+1/(R368/1.37)) + BC368/((BC368+1)/(Q368/1.6) + BC368/(R368/1.37))</f>
        <v>0</v>
      </c>
      <c r="U368">
        <f>(AX368*BA368)</f>
        <v>0</v>
      </c>
      <c r="V368">
        <f>(BQ368+(U368+2*0.95*5.67E-8*(((BQ368+$B$7)+273)^4-(BQ368+273)^4)-44100*J368)/(1.84*29.3*R368+8*0.95*5.67E-8*(BQ368+273)^3))</f>
        <v>0</v>
      </c>
      <c r="W368">
        <f>($C$7*BR368+$D$7*BS368+$E$7*V368)</f>
        <v>0</v>
      </c>
      <c r="X368">
        <f>0.61365*exp(17.502*W368/(240.97+W368))</f>
        <v>0</v>
      </c>
      <c r="Y368">
        <f>(Z368/AA368*100)</f>
        <v>0</v>
      </c>
      <c r="Z368">
        <f>BJ368*(BO368+BP368)/1000</f>
        <v>0</v>
      </c>
      <c r="AA368">
        <f>0.61365*exp(17.502*BQ368/(240.97+BQ368))</f>
        <v>0</v>
      </c>
      <c r="AB368">
        <f>(X368-BJ368*(BO368+BP368)/1000)</f>
        <v>0</v>
      </c>
      <c r="AC368">
        <f>(-J368*44100)</f>
        <v>0</v>
      </c>
      <c r="AD368">
        <f>2*29.3*R368*0.92*(BQ368-W368)</f>
        <v>0</v>
      </c>
      <c r="AE368">
        <f>2*0.95*5.67E-8*(((BQ368+$B$7)+273)^4-(W368+273)^4)</f>
        <v>0</v>
      </c>
      <c r="AF368">
        <f>U368+AE368+AC368+AD368</f>
        <v>0</v>
      </c>
      <c r="AG368">
        <f>BN368*AU368*(BI368-BH368*(1000-AU368*BK368)/(1000-AU368*BJ368))/(100*BB368)</f>
        <v>0</v>
      </c>
      <c r="AH368">
        <f>1000*BN368*AU368*(BJ368-BK368)/(100*BB368*(1000-AU368*BJ368))</f>
        <v>0</v>
      </c>
      <c r="AI368">
        <f>(AJ368 - AK368 - BO368*1E3/(8.314*(BQ368+273.15)) * AM368/BN368 * AL368) * BN368/(100*BB368) * (1000 - BK368)/1000</f>
        <v>0</v>
      </c>
      <c r="AJ368">
        <v>1067.75765781932</v>
      </c>
      <c r="AK368">
        <v>1040.74606060606</v>
      </c>
      <c r="AL368">
        <v>3.44725293631625</v>
      </c>
      <c r="AM368">
        <v>63.74903472312772</v>
      </c>
      <c r="AN368">
        <f>(AP368 - AO368 + BO368*1E3/(8.314*(BQ368+273.15)) * AR368/BN368 * AQ368) * BN368/(100*BB368) * 1000/(1000 - AP368)</f>
        <v>0</v>
      </c>
      <c r="AO368">
        <v>23.6551671320397</v>
      </c>
      <c r="AP368">
        <v>24.29804484848485</v>
      </c>
      <c r="AQ368">
        <v>-1.639396651628999E-07</v>
      </c>
      <c r="AR368">
        <v>101.983239414424</v>
      </c>
      <c r="AS368">
        <v>2</v>
      </c>
      <c r="AT368">
        <v>0</v>
      </c>
      <c r="AU368">
        <f>IF(AS368*$H$13&gt;=AW368,1.0,(AW368/(AW368-AS368*$H$13)))</f>
        <v>0</v>
      </c>
      <c r="AV368">
        <f>(AU368-1)*100</f>
        <v>0</v>
      </c>
      <c r="AW368">
        <f>MAX(0,($B$13+$C$13*BV368)/(1+$D$13*BV368)*BO368/(BQ368+273)*$E$13)</f>
        <v>0</v>
      </c>
      <c r="AX368">
        <f>$B$11*BW368+$C$11*BX368+$F$11*CI368*(1-CL368)</f>
        <v>0</v>
      </c>
      <c r="AY368">
        <f>AX368*AZ368</f>
        <v>0</v>
      </c>
      <c r="AZ368">
        <f>($B$11*$D$9+$C$11*$D$9+$F$11*((CV368+CN368)/MAX(CV368+CN368+CW368, 0.1)*$I$9+CW368/MAX(CV368+CN368+CW368, 0.1)*$J$9))/($B$11+$C$11+$F$11)</f>
        <v>0</v>
      </c>
      <c r="BA368">
        <f>($B$11*$K$9+$C$11*$K$9+$F$11*((CV368+CN368)/MAX(CV368+CN368+CW368, 0.1)*$P$9+CW368/MAX(CV368+CN368+CW368, 0.1)*$Q$9))/($B$11+$C$11+$F$11)</f>
        <v>0</v>
      </c>
      <c r="BB368">
        <v>1.91</v>
      </c>
      <c r="BC368">
        <v>0.5</v>
      </c>
      <c r="BD368" t="s">
        <v>355</v>
      </c>
      <c r="BE368">
        <v>2</v>
      </c>
      <c r="BF368" t="b">
        <v>1</v>
      </c>
      <c r="BG368">
        <v>1679514198.5</v>
      </c>
      <c r="BH368">
        <v>992.0434814814814</v>
      </c>
      <c r="BI368">
        <v>1026.994814814815</v>
      </c>
      <c r="BJ368">
        <v>24.30080740740741</v>
      </c>
      <c r="BK368">
        <v>23.64425925925925</v>
      </c>
      <c r="BL368">
        <v>987.0136296296296</v>
      </c>
      <c r="BM368">
        <v>23.93552962962963</v>
      </c>
      <c r="BN368">
        <v>500.0395185185185</v>
      </c>
      <c r="BO368">
        <v>89.93328148148149</v>
      </c>
      <c r="BP368">
        <v>0.1000925333333333</v>
      </c>
      <c r="BQ368">
        <v>26.60921851851852</v>
      </c>
      <c r="BR368">
        <v>27.49088518518519</v>
      </c>
      <c r="BS368">
        <v>999.9000000000001</v>
      </c>
      <c r="BT368">
        <v>0</v>
      </c>
      <c r="BU368">
        <v>0</v>
      </c>
      <c r="BV368">
        <v>9999.591111111113</v>
      </c>
      <c r="BW368">
        <v>0</v>
      </c>
      <c r="BX368">
        <v>9.35031</v>
      </c>
      <c r="BY368">
        <v>-34.95197777777778</v>
      </c>
      <c r="BZ368">
        <v>1016.751740740741</v>
      </c>
      <c r="CA368">
        <v>1051.867037037037</v>
      </c>
      <c r="CB368">
        <v>0.6565481851851852</v>
      </c>
      <c r="CC368">
        <v>1026.994814814815</v>
      </c>
      <c r="CD368">
        <v>23.64425925925925</v>
      </c>
      <c r="CE368">
        <v>2.185452592592593</v>
      </c>
      <c r="CF368">
        <v>2.126405555555555</v>
      </c>
      <c r="CG368">
        <v>18.85606666666667</v>
      </c>
      <c r="CH368">
        <v>18.41837407407408</v>
      </c>
      <c r="CI368">
        <v>2000.015925925926</v>
      </c>
      <c r="CJ368">
        <v>0.9800022222222223</v>
      </c>
      <c r="CK368">
        <v>0.0199973037037037</v>
      </c>
      <c r="CL368">
        <v>0</v>
      </c>
      <c r="CM368">
        <v>2.138566666666667</v>
      </c>
      <c r="CN368">
        <v>0</v>
      </c>
      <c r="CO368">
        <v>3866.904074074074</v>
      </c>
      <c r="CP368">
        <v>17338.37037037037</v>
      </c>
      <c r="CQ368">
        <v>39.28214814814815</v>
      </c>
      <c r="CR368">
        <v>40.20118518518519</v>
      </c>
      <c r="CS368">
        <v>39.51825925925926</v>
      </c>
      <c r="CT368">
        <v>38.24266666666666</v>
      </c>
      <c r="CU368">
        <v>38.98374074074074</v>
      </c>
      <c r="CV368">
        <v>1960.016666666667</v>
      </c>
      <c r="CW368">
        <v>39.99407407407408</v>
      </c>
      <c r="CX368">
        <v>0</v>
      </c>
      <c r="CY368">
        <v>1679514236.1</v>
      </c>
      <c r="CZ368">
        <v>0</v>
      </c>
      <c r="DA368">
        <v>0</v>
      </c>
      <c r="DB368" t="s">
        <v>356</v>
      </c>
      <c r="DC368">
        <v>1679454360.5</v>
      </c>
      <c r="DD368">
        <v>1679454360.5</v>
      </c>
      <c r="DE368">
        <v>0</v>
      </c>
      <c r="DF368">
        <v>-0.152</v>
      </c>
      <c r="DG368">
        <v>-0.046</v>
      </c>
      <c r="DH368">
        <v>3.296</v>
      </c>
      <c r="DI368">
        <v>0.35</v>
      </c>
      <c r="DJ368">
        <v>420</v>
      </c>
      <c r="DK368">
        <v>24</v>
      </c>
      <c r="DL368">
        <v>0.27</v>
      </c>
      <c r="DM368">
        <v>0.09</v>
      </c>
      <c r="DN368">
        <v>-34.8702925</v>
      </c>
      <c r="DO368">
        <v>-1.344798123827326</v>
      </c>
      <c r="DP368">
        <v>0.1744173520431666</v>
      </c>
      <c r="DQ368">
        <v>0</v>
      </c>
      <c r="DR368">
        <v>0.6601909499999999</v>
      </c>
      <c r="DS368">
        <v>-0.09585253283302256</v>
      </c>
      <c r="DT368">
        <v>0.009768924106445906</v>
      </c>
      <c r="DU368">
        <v>1</v>
      </c>
      <c r="DV368">
        <v>1</v>
      </c>
      <c r="DW368">
        <v>2</v>
      </c>
      <c r="DX368" t="s">
        <v>357</v>
      </c>
      <c r="DY368">
        <v>2.98051</v>
      </c>
      <c r="DZ368">
        <v>2.72835</v>
      </c>
      <c r="EA368">
        <v>0.157732</v>
      </c>
      <c r="EB368">
        <v>0.162705</v>
      </c>
      <c r="EC368">
        <v>0.107631</v>
      </c>
      <c r="ED368">
        <v>0.106587</v>
      </c>
      <c r="EE368">
        <v>25314.9</v>
      </c>
      <c r="EF368">
        <v>24823.6</v>
      </c>
      <c r="EG368">
        <v>30582</v>
      </c>
      <c r="EH368">
        <v>29890.4</v>
      </c>
      <c r="EI368">
        <v>37645.1</v>
      </c>
      <c r="EJ368">
        <v>35151.4</v>
      </c>
      <c r="EK368">
        <v>46769.6</v>
      </c>
      <c r="EL368">
        <v>44445.5</v>
      </c>
      <c r="EM368">
        <v>1.88332</v>
      </c>
      <c r="EN368">
        <v>1.9032</v>
      </c>
      <c r="EO368">
        <v>0.118986</v>
      </c>
      <c r="EP368">
        <v>0</v>
      </c>
      <c r="EQ368">
        <v>25.5541</v>
      </c>
      <c r="ER368">
        <v>999.9</v>
      </c>
      <c r="ES368">
        <v>49.4</v>
      </c>
      <c r="ET368">
        <v>30.3</v>
      </c>
      <c r="EU368">
        <v>23.8098</v>
      </c>
      <c r="EV368">
        <v>63.3509</v>
      </c>
      <c r="EW368">
        <v>22.1354</v>
      </c>
      <c r="EX368">
        <v>1</v>
      </c>
      <c r="EY368">
        <v>-0.0997383</v>
      </c>
      <c r="EZ368">
        <v>0.241193</v>
      </c>
      <c r="FA368">
        <v>20.2035</v>
      </c>
      <c r="FB368">
        <v>5.23107</v>
      </c>
      <c r="FC368">
        <v>11.968</v>
      </c>
      <c r="FD368">
        <v>4.97075</v>
      </c>
      <c r="FE368">
        <v>3.2895</v>
      </c>
      <c r="FF368">
        <v>9999</v>
      </c>
      <c r="FG368">
        <v>9999</v>
      </c>
      <c r="FH368">
        <v>9999</v>
      </c>
      <c r="FI368">
        <v>999.9</v>
      </c>
      <c r="FJ368">
        <v>4.97292</v>
      </c>
      <c r="FK368">
        <v>1.87701</v>
      </c>
      <c r="FL368">
        <v>1.87514</v>
      </c>
      <c r="FM368">
        <v>1.87792</v>
      </c>
      <c r="FN368">
        <v>1.87466</v>
      </c>
      <c r="FO368">
        <v>1.87827</v>
      </c>
      <c r="FP368">
        <v>1.87532</v>
      </c>
      <c r="FQ368">
        <v>1.87653</v>
      </c>
      <c r="FR368">
        <v>0</v>
      </c>
      <c r="FS368">
        <v>0</v>
      </c>
      <c r="FT368">
        <v>0</v>
      </c>
      <c r="FU368">
        <v>0</v>
      </c>
      <c r="FV368" t="s">
        <v>358</v>
      </c>
      <c r="FW368" t="s">
        <v>359</v>
      </c>
      <c r="FX368" t="s">
        <v>360</v>
      </c>
      <c r="FY368" t="s">
        <v>360</v>
      </c>
      <c r="FZ368" t="s">
        <v>360</v>
      </c>
      <c r="GA368" t="s">
        <v>360</v>
      </c>
      <c r="GB368">
        <v>0</v>
      </c>
      <c r="GC368">
        <v>100</v>
      </c>
      <c r="GD368">
        <v>100</v>
      </c>
      <c r="GE368">
        <v>5.08</v>
      </c>
      <c r="GF368">
        <v>0.3652</v>
      </c>
      <c r="GG368">
        <v>1.972114183739502</v>
      </c>
      <c r="GH368">
        <v>0.004449671774874308</v>
      </c>
      <c r="GI368">
        <v>-1.829466635312074E-06</v>
      </c>
      <c r="GJ368">
        <v>4.661545964856727E-10</v>
      </c>
      <c r="GK368">
        <v>0.005649818396270764</v>
      </c>
      <c r="GL368">
        <v>0.003047750899037379</v>
      </c>
      <c r="GM368">
        <v>0.0005145890388989142</v>
      </c>
      <c r="GN368">
        <v>-5.930110997495773E-07</v>
      </c>
      <c r="GO368">
        <v>0</v>
      </c>
      <c r="GP368">
        <v>2134</v>
      </c>
      <c r="GQ368">
        <v>1</v>
      </c>
      <c r="GR368">
        <v>23</v>
      </c>
      <c r="GS368">
        <v>997.4</v>
      </c>
      <c r="GT368">
        <v>997.4</v>
      </c>
      <c r="GU368">
        <v>2.35962</v>
      </c>
      <c r="GV368">
        <v>2.53784</v>
      </c>
      <c r="GW368">
        <v>1.39893</v>
      </c>
      <c r="GX368">
        <v>2.35962</v>
      </c>
      <c r="GY368">
        <v>1.44897</v>
      </c>
      <c r="GZ368">
        <v>2.49146</v>
      </c>
      <c r="HA368">
        <v>36.5051</v>
      </c>
      <c r="HB368">
        <v>24.0612</v>
      </c>
      <c r="HC368">
        <v>18</v>
      </c>
      <c r="HD368">
        <v>489.341</v>
      </c>
      <c r="HE368">
        <v>473.167</v>
      </c>
      <c r="HF368">
        <v>24.4092</v>
      </c>
      <c r="HG368">
        <v>25.8126</v>
      </c>
      <c r="HH368">
        <v>30.0001</v>
      </c>
      <c r="HI368">
        <v>25.6576</v>
      </c>
      <c r="HJ368">
        <v>25.7361</v>
      </c>
      <c r="HK368">
        <v>47.3498</v>
      </c>
      <c r="HL368">
        <v>2.60598</v>
      </c>
      <c r="HM368">
        <v>100</v>
      </c>
      <c r="HN368">
        <v>24.4156</v>
      </c>
      <c r="HO368">
        <v>1075.46</v>
      </c>
      <c r="HP368">
        <v>23.7792</v>
      </c>
      <c r="HQ368">
        <v>101.084</v>
      </c>
      <c r="HR368">
        <v>102.204</v>
      </c>
    </row>
    <row r="369" spans="1:226">
      <c r="A369">
        <v>353</v>
      </c>
      <c r="B369">
        <v>1679514211</v>
      </c>
      <c r="C369">
        <v>8954.900000095367</v>
      </c>
      <c r="D369" t="s">
        <v>1066</v>
      </c>
      <c r="E369" t="s">
        <v>1067</v>
      </c>
      <c r="F369">
        <v>5</v>
      </c>
      <c r="G369" t="s">
        <v>353</v>
      </c>
      <c r="H369" t="s">
        <v>747</v>
      </c>
      <c r="I369">
        <v>1679514203.214286</v>
      </c>
      <c r="J369">
        <f>(K369)/1000</f>
        <v>0</v>
      </c>
      <c r="K369">
        <f>IF(BF369, AN369, AH369)</f>
        <v>0</v>
      </c>
      <c r="L369">
        <f>IF(BF369, AI369, AG369)</f>
        <v>0</v>
      </c>
      <c r="M369">
        <f>BH369 - IF(AU369&gt;1, L369*BB369*100.0/(AW369*BV369), 0)</f>
        <v>0</v>
      </c>
      <c r="N369">
        <f>((T369-J369/2)*M369-L369)/(T369+J369/2)</f>
        <v>0</v>
      </c>
      <c r="O369">
        <f>N369*(BO369+BP369)/1000.0</f>
        <v>0</v>
      </c>
      <c r="P369">
        <f>(BH369 - IF(AU369&gt;1, L369*BB369*100.0/(AW369*BV369), 0))*(BO369+BP369)/1000.0</f>
        <v>0</v>
      </c>
      <c r="Q369">
        <f>2.0/((1/S369-1/R369)+SIGN(S369)*SQRT((1/S369-1/R369)*(1/S369-1/R369) + 4*BC369/((BC369+1)*(BC369+1))*(2*1/S369*1/R369-1/R369*1/R369)))</f>
        <v>0</v>
      </c>
      <c r="R369">
        <f>IF(LEFT(BD369,1)&lt;&gt;"0",IF(LEFT(BD369,1)="1",3.0,BE369),$D$5+$E$5*(BV369*BO369/($K$5*1000))+$F$5*(BV369*BO369/($K$5*1000))*MAX(MIN(BB369,$J$5),$I$5)*MAX(MIN(BB369,$J$5),$I$5)+$G$5*MAX(MIN(BB369,$J$5),$I$5)*(BV369*BO369/($K$5*1000))+$H$5*(BV369*BO369/($K$5*1000))*(BV369*BO369/($K$5*1000)))</f>
        <v>0</v>
      </c>
      <c r="S369">
        <f>J369*(1000-(1000*0.61365*exp(17.502*W369/(240.97+W369))/(BO369+BP369)+BJ369)/2)/(1000*0.61365*exp(17.502*W369/(240.97+W369))/(BO369+BP369)-BJ369)</f>
        <v>0</v>
      </c>
      <c r="T369">
        <f>1/((BC369+1)/(Q369/1.6)+1/(R369/1.37)) + BC369/((BC369+1)/(Q369/1.6) + BC369/(R369/1.37))</f>
        <v>0</v>
      </c>
      <c r="U369">
        <f>(AX369*BA369)</f>
        <v>0</v>
      </c>
      <c r="V369">
        <f>(BQ369+(U369+2*0.95*5.67E-8*(((BQ369+$B$7)+273)^4-(BQ369+273)^4)-44100*J369)/(1.84*29.3*R369+8*0.95*5.67E-8*(BQ369+273)^3))</f>
        <v>0</v>
      </c>
      <c r="W369">
        <f>($C$7*BR369+$D$7*BS369+$E$7*V369)</f>
        <v>0</v>
      </c>
      <c r="X369">
        <f>0.61365*exp(17.502*W369/(240.97+W369))</f>
        <v>0</v>
      </c>
      <c r="Y369">
        <f>(Z369/AA369*100)</f>
        <v>0</v>
      </c>
      <c r="Z369">
        <f>BJ369*(BO369+BP369)/1000</f>
        <v>0</v>
      </c>
      <c r="AA369">
        <f>0.61365*exp(17.502*BQ369/(240.97+BQ369))</f>
        <v>0</v>
      </c>
      <c r="AB369">
        <f>(X369-BJ369*(BO369+BP369)/1000)</f>
        <v>0</v>
      </c>
      <c r="AC369">
        <f>(-J369*44100)</f>
        <v>0</v>
      </c>
      <c r="AD369">
        <f>2*29.3*R369*0.92*(BQ369-W369)</f>
        <v>0</v>
      </c>
      <c r="AE369">
        <f>2*0.95*5.67E-8*(((BQ369+$B$7)+273)^4-(W369+273)^4)</f>
        <v>0</v>
      </c>
      <c r="AF369">
        <f>U369+AE369+AC369+AD369</f>
        <v>0</v>
      </c>
      <c r="AG369">
        <f>BN369*AU369*(BI369-BH369*(1000-AU369*BK369)/(1000-AU369*BJ369))/(100*BB369)</f>
        <v>0</v>
      </c>
      <c r="AH369">
        <f>1000*BN369*AU369*(BJ369-BK369)/(100*BB369*(1000-AU369*BJ369))</f>
        <v>0</v>
      </c>
      <c r="AI369">
        <f>(AJ369 - AK369 - BO369*1E3/(8.314*(BQ369+273.15)) * AM369/BN369 * AL369) * BN369/(100*BB369) * (1000 - BK369)/1000</f>
        <v>0</v>
      </c>
      <c r="AJ369">
        <v>1085.090856204952</v>
      </c>
      <c r="AK369">
        <v>1057.978121212121</v>
      </c>
      <c r="AL369">
        <v>3.448439501246602</v>
      </c>
      <c r="AM369">
        <v>63.74903472312772</v>
      </c>
      <c r="AN369">
        <f>(AP369 - AO369 + BO369*1E3/(8.314*(BQ369+273.15)) * AR369/BN369 * AQ369) * BN369/(100*BB369) * 1000/(1000 - AP369)</f>
        <v>0</v>
      </c>
      <c r="AO369">
        <v>23.66134544721783</v>
      </c>
      <c r="AP369">
        <v>24.29894242424242</v>
      </c>
      <c r="AQ369">
        <v>8.174013908066467E-07</v>
      </c>
      <c r="AR369">
        <v>101.983239414424</v>
      </c>
      <c r="AS369">
        <v>2</v>
      </c>
      <c r="AT369">
        <v>0</v>
      </c>
      <c r="AU369">
        <f>IF(AS369*$H$13&gt;=AW369,1.0,(AW369/(AW369-AS369*$H$13)))</f>
        <v>0</v>
      </c>
      <c r="AV369">
        <f>(AU369-1)*100</f>
        <v>0</v>
      </c>
      <c r="AW369">
        <f>MAX(0,($B$13+$C$13*BV369)/(1+$D$13*BV369)*BO369/(BQ369+273)*$E$13)</f>
        <v>0</v>
      </c>
      <c r="AX369">
        <f>$B$11*BW369+$C$11*BX369+$F$11*CI369*(1-CL369)</f>
        <v>0</v>
      </c>
      <c r="AY369">
        <f>AX369*AZ369</f>
        <v>0</v>
      </c>
      <c r="AZ369">
        <f>($B$11*$D$9+$C$11*$D$9+$F$11*((CV369+CN369)/MAX(CV369+CN369+CW369, 0.1)*$I$9+CW369/MAX(CV369+CN369+CW369, 0.1)*$J$9))/($B$11+$C$11+$F$11)</f>
        <v>0</v>
      </c>
      <c r="BA369">
        <f>($B$11*$K$9+$C$11*$K$9+$F$11*((CV369+CN369)/MAX(CV369+CN369+CW369, 0.1)*$P$9+CW369/MAX(CV369+CN369+CW369, 0.1)*$Q$9))/($B$11+$C$11+$F$11)</f>
        <v>0</v>
      </c>
      <c r="BB369">
        <v>1.91</v>
      </c>
      <c r="BC369">
        <v>0.5</v>
      </c>
      <c r="BD369" t="s">
        <v>355</v>
      </c>
      <c r="BE369">
        <v>2</v>
      </c>
      <c r="BF369" t="b">
        <v>1</v>
      </c>
      <c r="BG369">
        <v>1679514203.214286</v>
      </c>
      <c r="BH369">
        <v>1007.829178571429</v>
      </c>
      <c r="BI369">
        <v>1042.842142857143</v>
      </c>
      <c r="BJ369">
        <v>24.299025</v>
      </c>
      <c r="BK369">
        <v>23.651625</v>
      </c>
      <c r="BL369">
        <v>1002.765</v>
      </c>
      <c r="BM369">
        <v>23.93379285714286</v>
      </c>
      <c r="BN369">
        <v>500.0317142857143</v>
      </c>
      <c r="BO369">
        <v>89.93099285714285</v>
      </c>
      <c r="BP369">
        <v>0.09999703571428571</v>
      </c>
      <c r="BQ369">
        <v>26.60460714285714</v>
      </c>
      <c r="BR369">
        <v>27.49135714285714</v>
      </c>
      <c r="BS369">
        <v>999.9000000000002</v>
      </c>
      <c r="BT369">
        <v>0</v>
      </c>
      <c r="BU369">
        <v>0</v>
      </c>
      <c r="BV369">
        <v>10004.28857142857</v>
      </c>
      <c r="BW369">
        <v>0</v>
      </c>
      <c r="BX369">
        <v>9.350310000000002</v>
      </c>
      <c r="BY369">
        <v>-35.01298928571428</v>
      </c>
      <c r="BZ369">
        <v>1032.928928571429</v>
      </c>
      <c r="CA369">
        <v>1068.106071428571</v>
      </c>
      <c r="CB369">
        <v>0.6474071071428572</v>
      </c>
      <c r="CC369">
        <v>1042.842142857143</v>
      </c>
      <c r="CD369">
        <v>23.651625</v>
      </c>
      <c r="CE369">
        <v>2.185237142857142</v>
      </c>
      <c r="CF369">
        <v>2.127012857142857</v>
      </c>
      <c r="CG369">
        <v>18.85448928571429</v>
      </c>
      <c r="CH369">
        <v>18.422925</v>
      </c>
      <c r="CI369">
        <v>2000.032857142857</v>
      </c>
      <c r="CJ369">
        <v>0.9800018214285714</v>
      </c>
      <c r="CK369">
        <v>0.01999771785714285</v>
      </c>
      <c r="CL369">
        <v>0</v>
      </c>
      <c r="CM369">
        <v>2.1315</v>
      </c>
      <c r="CN369">
        <v>0</v>
      </c>
      <c r="CO369">
        <v>3866.766785714286</v>
      </c>
      <c r="CP369">
        <v>17338.52142857143</v>
      </c>
      <c r="CQ369">
        <v>39.27882142857142</v>
      </c>
      <c r="CR369">
        <v>40.16717857142857</v>
      </c>
      <c r="CS369">
        <v>39.50189285714286</v>
      </c>
      <c r="CT369">
        <v>38.20939285714285</v>
      </c>
      <c r="CU369">
        <v>38.96414285714285</v>
      </c>
      <c r="CV369">
        <v>1960.032857142857</v>
      </c>
      <c r="CW369">
        <v>39.99714285714286</v>
      </c>
      <c r="CX369">
        <v>0</v>
      </c>
      <c r="CY369">
        <v>1679514240.9</v>
      </c>
      <c r="CZ369">
        <v>0</v>
      </c>
      <c r="DA369">
        <v>0</v>
      </c>
      <c r="DB369" t="s">
        <v>356</v>
      </c>
      <c r="DC369">
        <v>1679454360.5</v>
      </c>
      <c r="DD369">
        <v>1679454360.5</v>
      </c>
      <c r="DE369">
        <v>0</v>
      </c>
      <c r="DF369">
        <v>-0.152</v>
      </c>
      <c r="DG369">
        <v>-0.046</v>
      </c>
      <c r="DH369">
        <v>3.296</v>
      </c>
      <c r="DI369">
        <v>0.35</v>
      </c>
      <c r="DJ369">
        <v>420</v>
      </c>
      <c r="DK369">
        <v>24</v>
      </c>
      <c r="DL369">
        <v>0.27</v>
      </c>
      <c r="DM369">
        <v>0.09</v>
      </c>
      <c r="DN369">
        <v>-34.98340975609756</v>
      </c>
      <c r="DO369">
        <v>-1.177919163763058</v>
      </c>
      <c r="DP369">
        <v>0.1634809510867649</v>
      </c>
      <c r="DQ369">
        <v>0</v>
      </c>
      <c r="DR369">
        <v>0.653388243902439</v>
      </c>
      <c r="DS369">
        <v>-0.1187849477351898</v>
      </c>
      <c r="DT369">
        <v>0.0118986182796534</v>
      </c>
      <c r="DU369">
        <v>0</v>
      </c>
      <c r="DV369">
        <v>0</v>
      </c>
      <c r="DW369">
        <v>2</v>
      </c>
      <c r="DX369" t="s">
        <v>397</v>
      </c>
      <c r="DY369">
        <v>2.98031</v>
      </c>
      <c r="DZ369">
        <v>2.72831</v>
      </c>
      <c r="EA369">
        <v>0.159383</v>
      </c>
      <c r="EB369">
        <v>0.164321</v>
      </c>
      <c r="EC369">
        <v>0.107632</v>
      </c>
      <c r="ED369">
        <v>0.10661</v>
      </c>
      <c r="EE369">
        <v>25265.6</v>
      </c>
      <c r="EF369">
        <v>24776.1</v>
      </c>
      <c r="EG369">
        <v>30582.4</v>
      </c>
      <c r="EH369">
        <v>29890.9</v>
      </c>
      <c r="EI369">
        <v>37645.4</v>
      </c>
      <c r="EJ369">
        <v>35151.4</v>
      </c>
      <c r="EK369">
        <v>46769.9</v>
      </c>
      <c r="EL369">
        <v>44446.6</v>
      </c>
      <c r="EM369">
        <v>1.88323</v>
      </c>
      <c r="EN369">
        <v>1.9035</v>
      </c>
      <c r="EO369">
        <v>0.118725</v>
      </c>
      <c r="EP369">
        <v>0</v>
      </c>
      <c r="EQ369">
        <v>25.5541</v>
      </c>
      <c r="ER369">
        <v>999.9</v>
      </c>
      <c r="ES369">
        <v>49.4</v>
      </c>
      <c r="ET369">
        <v>30.2</v>
      </c>
      <c r="EU369">
        <v>23.6764</v>
      </c>
      <c r="EV369">
        <v>63.1509</v>
      </c>
      <c r="EW369">
        <v>22.516</v>
      </c>
      <c r="EX369">
        <v>1</v>
      </c>
      <c r="EY369">
        <v>-0.0998704</v>
      </c>
      <c r="EZ369">
        <v>0.244306</v>
      </c>
      <c r="FA369">
        <v>20.2034</v>
      </c>
      <c r="FB369">
        <v>5.22972</v>
      </c>
      <c r="FC369">
        <v>11.968</v>
      </c>
      <c r="FD369">
        <v>4.9706</v>
      </c>
      <c r="FE369">
        <v>3.28948</v>
      </c>
      <c r="FF369">
        <v>9999</v>
      </c>
      <c r="FG369">
        <v>9999</v>
      </c>
      <c r="FH369">
        <v>9999</v>
      </c>
      <c r="FI369">
        <v>999.9</v>
      </c>
      <c r="FJ369">
        <v>4.97292</v>
      </c>
      <c r="FK369">
        <v>1.877</v>
      </c>
      <c r="FL369">
        <v>1.87515</v>
      </c>
      <c r="FM369">
        <v>1.87797</v>
      </c>
      <c r="FN369">
        <v>1.87468</v>
      </c>
      <c r="FO369">
        <v>1.87828</v>
      </c>
      <c r="FP369">
        <v>1.87532</v>
      </c>
      <c r="FQ369">
        <v>1.87653</v>
      </c>
      <c r="FR369">
        <v>0</v>
      </c>
      <c r="FS369">
        <v>0</v>
      </c>
      <c r="FT369">
        <v>0</v>
      </c>
      <c r="FU369">
        <v>0</v>
      </c>
      <c r="FV369" t="s">
        <v>358</v>
      </c>
      <c r="FW369" t="s">
        <v>359</v>
      </c>
      <c r="FX369" t="s">
        <v>360</v>
      </c>
      <c r="FY369" t="s">
        <v>360</v>
      </c>
      <c r="FZ369" t="s">
        <v>360</v>
      </c>
      <c r="GA369" t="s">
        <v>360</v>
      </c>
      <c r="GB369">
        <v>0</v>
      </c>
      <c r="GC369">
        <v>100</v>
      </c>
      <c r="GD369">
        <v>100</v>
      </c>
      <c r="GE369">
        <v>5.12</v>
      </c>
      <c r="GF369">
        <v>0.3652</v>
      </c>
      <c r="GG369">
        <v>1.972114183739502</v>
      </c>
      <c r="GH369">
        <v>0.004449671774874308</v>
      </c>
      <c r="GI369">
        <v>-1.829466635312074E-06</v>
      </c>
      <c r="GJ369">
        <v>4.661545964856727E-10</v>
      </c>
      <c r="GK369">
        <v>0.005649818396270764</v>
      </c>
      <c r="GL369">
        <v>0.003047750899037379</v>
      </c>
      <c r="GM369">
        <v>0.0005145890388989142</v>
      </c>
      <c r="GN369">
        <v>-5.930110997495773E-07</v>
      </c>
      <c r="GO369">
        <v>0</v>
      </c>
      <c r="GP369">
        <v>2134</v>
      </c>
      <c r="GQ369">
        <v>1</v>
      </c>
      <c r="GR369">
        <v>23</v>
      </c>
      <c r="GS369">
        <v>997.5</v>
      </c>
      <c r="GT369">
        <v>997.5</v>
      </c>
      <c r="GU369">
        <v>2.39136</v>
      </c>
      <c r="GV369">
        <v>2.54395</v>
      </c>
      <c r="GW369">
        <v>1.39893</v>
      </c>
      <c r="GX369">
        <v>2.35962</v>
      </c>
      <c r="GY369">
        <v>1.44897</v>
      </c>
      <c r="GZ369">
        <v>2.44751</v>
      </c>
      <c r="HA369">
        <v>36.5051</v>
      </c>
      <c r="HB369">
        <v>24.0525</v>
      </c>
      <c r="HC369">
        <v>18</v>
      </c>
      <c r="HD369">
        <v>489.282</v>
      </c>
      <c r="HE369">
        <v>473.349</v>
      </c>
      <c r="HF369">
        <v>24.416</v>
      </c>
      <c r="HG369">
        <v>25.8121</v>
      </c>
      <c r="HH369">
        <v>30</v>
      </c>
      <c r="HI369">
        <v>25.657</v>
      </c>
      <c r="HJ369">
        <v>25.7347</v>
      </c>
      <c r="HK369">
        <v>47.9136</v>
      </c>
      <c r="HL369">
        <v>2.31941</v>
      </c>
      <c r="HM369">
        <v>100</v>
      </c>
      <c r="HN369">
        <v>24.4176</v>
      </c>
      <c r="HO369">
        <v>1088.86</v>
      </c>
      <c r="HP369">
        <v>23.7844</v>
      </c>
      <c r="HQ369">
        <v>101.085</v>
      </c>
      <c r="HR369">
        <v>102.207</v>
      </c>
    </row>
    <row r="370" spans="1:226">
      <c r="A370">
        <v>354</v>
      </c>
      <c r="B370">
        <v>1679514216</v>
      </c>
      <c r="C370">
        <v>8959.900000095367</v>
      </c>
      <c r="D370" t="s">
        <v>1068</v>
      </c>
      <c r="E370" t="s">
        <v>1069</v>
      </c>
      <c r="F370">
        <v>5</v>
      </c>
      <c r="G370" t="s">
        <v>353</v>
      </c>
      <c r="H370" t="s">
        <v>747</v>
      </c>
      <c r="I370">
        <v>1679514208.5</v>
      </c>
      <c r="J370">
        <f>(K370)/1000</f>
        <v>0</v>
      </c>
      <c r="K370">
        <f>IF(BF370, AN370, AH370)</f>
        <v>0</v>
      </c>
      <c r="L370">
        <f>IF(BF370, AI370, AG370)</f>
        <v>0</v>
      </c>
      <c r="M370">
        <f>BH370 - IF(AU370&gt;1, L370*BB370*100.0/(AW370*BV370), 0)</f>
        <v>0</v>
      </c>
      <c r="N370">
        <f>((T370-J370/2)*M370-L370)/(T370+J370/2)</f>
        <v>0</v>
      </c>
      <c r="O370">
        <f>N370*(BO370+BP370)/1000.0</f>
        <v>0</v>
      </c>
      <c r="P370">
        <f>(BH370 - IF(AU370&gt;1, L370*BB370*100.0/(AW370*BV370), 0))*(BO370+BP370)/1000.0</f>
        <v>0</v>
      </c>
      <c r="Q370">
        <f>2.0/((1/S370-1/R370)+SIGN(S370)*SQRT((1/S370-1/R370)*(1/S370-1/R370) + 4*BC370/((BC370+1)*(BC370+1))*(2*1/S370*1/R370-1/R370*1/R370)))</f>
        <v>0</v>
      </c>
      <c r="R370">
        <f>IF(LEFT(BD370,1)&lt;&gt;"0",IF(LEFT(BD370,1)="1",3.0,BE370),$D$5+$E$5*(BV370*BO370/($K$5*1000))+$F$5*(BV370*BO370/($K$5*1000))*MAX(MIN(BB370,$J$5),$I$5)*MAX(MIN(BB370,$J$5),$I$5)+$G$5*MAX(MIN(BB370,$J$5),$I$5)*(BV370*BO370/($K$5*1000))+$H$5*(BV370*BO370/($K$5*1000))*(BV370*BO370/($K$5*1000)))</f>
        <v>0</v>
      </c>
      <c r="S370">
        <f>J370*(1000-(1000*0.61365*exp(17.502*W370/(240.97+W370))/(BO370+BP370)+BJ370)/2)/(1000*0.61365*exp(17.502*W370/(240.97+W370))/(BO370+BP370)-BJ370)</f>
        <v>0</v>
      </c>
      <c r="T370">
        <f>1/((BC370+1)/(Q370/1.6)+1/(R370/1.37)) + BC370/((BC370+1)/(Q370/1.6) + BC370/(R370/1.37))</f>
        <v>0</v>
      </c>
      <c r="U370">
        <f>(AX370*BA370)</f>
        <v>0</v>
      </c>
      <c r="V370">
        <f>(BQ370+(U370+2*0.95*5.67E-8*(((BQ370+$B$7)+273)^4-(BQ370+273)^4)-44100*J370)/(1.84*29.3*R370+8*0.95*5.67E-8*(BQ370+273)^3))</f>
        <v>0</v>
      </c>
      <c r="W370">
        <f>($C$7*BR370+$D$7*BS370+$E$7*V370)</f>
        <v>0</v>
      </c>
      <c r="X370">
        <f>0.61365*exp(17.502*W370/(240.97+W370))</f>
        <v>0</v>
      </c>
      <c r="Y370">
        <f>(Z370/AA370*100)</f>
        <v>0</v>
      </c>
      <c r="Z370">
        <f>BJ370*(BO370+BP370)/1000</f>
        <v>0</v>
      </c>
      <c r="AA370">
        <f>0.61365*exp(17.502*BQ370/(240.97+BQ370))</f>
        <v>0</v>
      </c>
      <c r="AB370">
        <f>(X370-BJ370*(BO370+BP370)/1000)</f>
        <v>0</v>
      </c>
      <c r="AC370">
        <f>(-J370*44100)</f>
        <v>0</v>
      </c>
      <c r="AD370">
        <f>2*29.3*R370*0.92*(BQ370-W370)</f>
        <v>0</v>
      </c>
      <c r="AE370">
        <f>2*0.95*5.67E-8*(((BQ370+$B$7)+273)^4-(W370+273)^4)</f>
        <v>0</v>
      </c>
      <c r="AF370">
        <f>U370+AE370+AC370+AD370</f>
        <v>0</v>
      </c>
      <c r="AG370">
        <f>BN370*AU370*(BI370-BH370*(1000-AU370*BK370)/(1000-AU370*BJ370))/(100*BB370)</f>
        <v>0</v>
      </c>
      <c r="AH370">
        <f>1000*BN370*AU370*(BJ370-BK370)/(100*BB370*(1000-AU370*BJ370))</f>
        <v>0</v>
      </c>
      <c r="AI370">
        <f>(AJ370 - AK370 - BO370*1E3/(8.314*(BQ370+273.15)) * AM370/BN370 * AL370) * BN370/(100*BB370) * (1000 - BK370)/1000</f>
        <v>0</v>
      </c>
      <c r="AJ370">
        <v>1102.158959252998</v>
      </c>
      <c r="AK370">
        <v>1075.122242424243</v>
      </c>
      <c r="AL370">
        <v>3.432095226610175</v>
      </c>
      <c r="AM370">
        <v>63.74903472312772</v>
      </c>
      <c r="AN370">
        <f>(AP370 - AO370 + BO370*1E3/(8.314*(BQ370+273.15)) * AR370/BN370 * AQ370) * BN370/(100*BB370) * 1000/(1000 - AP370)</f>
        <v>0</v>
      </c>
      <c r="AO370">
        <v>23.66998514119901</v>
      </c>
      <c r="AP370">
        <v>24.2980806060606</v>
      </c>
      <c r="AQ370">
        <v>-2.190191187533514E-07</v>
      </c>
      <c r="AR370">
        <v>101.983239414424</v>
      </c>
      <c r="AS370">
        <v>3</v>
      </c>
      <c r="AT370">
        <v>1</v>
      </c>
      <c r="AU370">
        <f>IF(AS370*$H$13&gt;=AW370,1.0,(AW370/(AW370-AS370*$H$13)))</f>
        <v>0</v>
      </c>
      <c r="AV370">
        <f>(AU370-1)*100</f>
        <v>0</v>
      </c>
      <c r="AW370">
        <f>MAX(0,($B$13+$C$13*BV370)/(1+$D$13*BV370)*BO370/(BQ370+273)*$E$13)</f>
        <v>0</v>
      </c>
      <c r="AX370">
        <f>$B$11*BW370+$C$11*BX370+$F$11*CI370*(1-CL370)</f>
        <v>0</v>
      </c>
      <c r="AY370">
        <f>AX370*AZ370</f>
        <v>0</v>
      </c>
      <c r="AZ370">
        <f>($B$11*$D$9+$C$11*$D$9+$F$11*((CV370+CN370)/MAX(CV370+CN370+CW370, 0.1)*$I$9+CW370/MAX(CV370+CN370+CW370, 0.1)*$J$9))/($B$11+$C$11+$F$11)</f>
        <v>0</v>
      </c>
      <c r="BA370">
        <f>($B$11*$K$9+$C$11*$K$9+$F$11*((CV370+CN370)/MAX(CV370+CN370+CW370, 0.1)*$P$9+CW370/MAX(CV370+CN370+CW370, 0.1)*$Q$9))/($B$11+$C$11+$F$11)</f>
        <v>0</v>
      </c>
      <c r="BB370">
        <v>1.91</v>
      </c>
      <c r="BC370">
        <v>0.5</v>
      </c>
      <c r="BD370" t="s">
        <v>355</v>
      </c>
      <c r="BE370">
        <v>2</v>
      </c>
      <c r="BF370" t="b">
        <v>1</v>
      </c>
      <c r="BG370">
        <v>1679514208.5</v>
      </c>
      <c r="BH370">
        <v>1025.521481481482</v>
      </c>
      <c r="BI370">
        <v>1060.634444444444</v>
      </c>
      <c r="BJ370">
        <v>24.29815555555556</v>
      </c>
      <c r="BK370">
        <v>23.66143333333333</v>
      </c>
      <c r="BL370">
        <v>1020.418592592593</v>
      </c>
      <c r="BM370">
        <v>23.93295185185184</v>
      </c>
      <c r="BN370">
        <v>500.0321481481481</v>
      </c>
      <c r="BO370">
        <v>89.92788148148146</v>
      </c>
      <c r="BP370">
        <v>0.0999698148148148</v>
      </c>
      <c r="BQ370">
        <v>26.60044074074074</v>
      </c>
      <c r="BR370">
        <v>27.49305555555556</v>
      </c>
      <c r="BS370">
        <v>999.9000000000001</v>
      </c>
      <c r="BT370">
        <v>0</v>
      </c>
      <c r="BU370">
        <v>0</v>
      </c>
      <c r="BV370">
        <v>10004.19</v>
      </c>
      <c r="BW370">
        <v>0</v>
      </c>
      <c r="BX370">
        <v>9.35031</v>
      </c>
      <c r="BY370">
        <v>-35.1129037037037</v>
      </c>
      <c r="BZ370">
        <v>1051.060740740741</v>
      </c>
      <c r="CA370">
        <v>1086.34</v>
      </c>
      <c r="CB370">
        <v>0.6367419629629629</v>
      </c>
      <c r="CC370">
        <v>1060.634444444444</v>
      </c>
      <c r="CD370">
        <v>23.66143333333333</v>
      </c>
      <c r="CE370">
        <v>2.185083333333333</v>
      </c>
      <c r="CF370">
        <v>2.127820740740741</v>
      </c>
      <c r="CG370">
        <v>18.85337037037037</v>
      </c>
      <c r="CH370">
        <v>18.42898148148148</v>
      </c>
      <c r="CI370">
        <v>2000.018518518519</v>
      </c>
      <c r="CJ370">
        <v>0.9800014444444444</v>
      </c>
      <c r="CK370">
        <v>0.0199981074074074</v>
      </c>
      <c r="CL370">
        <v>0</v>
      </c>
      <c r="CM370">
        <v>2.129707407407407</v>
      </c>
      <c r="CN370">
        <v>0</v>
      </c>
      <c r="CO370">
        <v>3866.667037037037</v>
      </c>
      <c r="CP370">
        <v>17338.4037037037</v>
      </c>
      <c r="CQ370">
        <v>39.43025925925925</v>
      </c>
      <c r="CR370">
        <v>40.13411111111112</v>
      </c>
      <c r="CS370">
        <v>39.50662962962964</v>
      </c>
      <c r="CT370">
        <v>38.18474074074074</v>
      </c>
      <c r="CU370">
        <v>38.92114814814815</v>
      </c>
      <c r="CV370">
        <v>1960.018518518519</v>
      </c>
      <c r="CW370">
        <v>40</v>
      </c>
      <c r="CX370">
        <v>0</v>
      </c>
      <c r="CY370">
        <v>1679514246.3</v>
      </c>
      <c r="CZ370">
        <v>0</v>
      </c>
      <c r="DA370">
        <v>0</v>
      </c>
      <c r="DB370" t="s">
        <v>356</v>
      </c>
      <c r="DC370">
        <v>1679454360.5</v>
      </c>
      <c r="DD370">
        <v>1679454360.5</v>
      </c>
      <c r="DE370">
        <v>0</v>
      </c>
      <c r="DF370">
        <v>-0.152</v>
      </c>
      <c r="DG370">
        <v>-0.046</v>
      </c>
      <c r="DH370">
        <v>3.296</v>
      </c>
      <c r="DI370">
        <v>0.35</v>
      </c>
      <c r="DJ370">
        <v>420</v>
      </c>
      <c r="DK370">
        <v>24</v>
      </c>
      <c r="DL370">
        <v>0.27</v>
      </c>
      <c r="DM370">
        <v>0.09</v>
      </c>
      <c r="DN370">
        <v>-35.0272975</v>
      </c>
      <c r="DO370">
        <v>-1.031697185741038</v>
      </c>
      <c r="DP370">
        <v>0.1537077949999605</v>
      </c>
      <c r="DQ370">
        <v>0</v>
      </c>
      <c r="DR370">
        <v>0.64281635</v>
      </c>
      <c r="DS370">
        <v>-0.1171641500938086</v>
      </c>
      <c r="DT370">
        <v>0.01145976240711386</v>
      </c>
      <c r="DU370">
        <v>0</v>
      </c>
      <c r="DV370">
        <v>0</v>
      </c>
      <c r="DW370">
        <v>2</v>
      </c>
      <c r="DX370" t="s">
        <v>397</v>
      </c>
      <c r="DY370">
        <v>2.98041</v>
      </c>
      <c r="DZ370">
        <v>2.72856</v>
      </c>
      <c r="EA370">
        <v>0.161011</v>
      </c>
      <c r="EB370">
        <v>0.165936</v>
      </c>
      <c r="EC370">
        <v>0.107628</v>
      </c>
      <c r="ED370">
        <v>0.106632</v>
      </c>
      <c r="EE370">
        <v>25217</v>
      </c>
      <c r="EF370">
        <v>24728.5</v>
      </c>
      <c r="EG370">
        <v>30582.8</v>
      </c>
      <c r="EH370">
        <v>29891.2</v>
      </c>
      <c r="EI370">
        <v>37646.2</v>
      </c>
      <c r="EJ370">
        <v>35150.9</v>
      </c>
      <c r="EK370">
        <v>46770.5</v>
      </c>
      <c r="EL370">
        <v>44446.8</v>
      </c>
      <c r="EM370">
        <v>1.883</v>
      </c>
      <c r="EN370">
        <v>1.90338</v>
      </c>
      <c r="EO370">
        <v>0.118166</v>
      </c>
      <c r="EP370">
        <v>0</v>
      </c>
      <c r="EQ370">
        <v>25.5541</v>
      </c>
      <c r="ER370">
        <v>999.9</v>
      </c>
      <c r="ES370">
        <v>49.4</v>
      </c>
      <c r="ET370">
        <v>30.3</v>
      </c>
      <c r="EU370">
        <v>23.8103</v>
      </c>
      <c r="EV370">
        <v>63.0709</v>
      </c>
      <c r="EW370">
        <v>22.2035</v>
      </c>
      <c r="EX370">
        <v>1</v>
      </c>
      <c r="EY370">
        <v>-0.099939</v>
      </c>
      <c r="EZ370">
        <v>0.236133</v>
      </c>
      <c r="FA370">
        <v>20.2035</v>
      </c>
      <c r="FB370">
        <v>5.23062</v>
      </c>
      <c r="FC370">
        <v>11.968</v>
      </c>
      <c r="FD370">
        <v>4.9709</v>
      </c>
      <c r="FE370">
        <v>3.28948</v>
      </c>
      <c r="FF370">
        <v>9999</v>
      </c>
      <c r="FG370">
        <v>9999</v>
      </c>
      <c r="FH370">
        <v>9999</v>
      </c>
      <c r="FI370">
        <v>999.9</v>
      </c>
      <c r="FJ370">
        <v>4.97293</v>
      </c>
      <c r="FK370">
        <v>1.87701</v>
      </c>
      <c r="FL370">
        <v>1.87513</v>
      </c>
      <c r="FM370">
        <v>1.87796</v>
      </c>
      <c r="FN370">
        <v>1.87467</v>
      </c>
      <c r="FO370">
        <v>1.8783</v>
      </c>
      <c r="FP370">
        <v>1.87532</v>
      </c>
      <c r="FQ370">
        <v>1.87652</v>
      </c>
      <c r="FR370">
        <v>0</v>
      </c>
      <c r="FS370">
        <v>0</v>
      </c>
      <c r="FT370">
        <v>0</v>
      </c>
      <c r="FU370">
        <v>0</v>
      </c>
      <c r="FV370" t="s">
        <v>358</v>
      </c>
      <c r="FW370" t="s">
        <v>359</v>
      </c>
      <c r="FX370" t="s">
        <v>360</v>
      </c>
      <c r="FY370" t="s">
        <v>360</v>
      </c>
      <c r="FZ370" t="s">
        <v>360</v>
      </c>
      <c r="GA370" t="s">
        <v>360</v>
      </c>
      <c r="GB370">
        <v>0</v>
      </c>
      <c r="GC370">
        <v>100</v>
      </c>
      <c r="GD370">
        <v>100</v>
      </c>
      <c r="GE370">
        <v>5.16</v>
      </c>
      <c r="GF370">
        <v>0.3652</v>
      </c>
      <c r="GG370">
        <v>1.972114183739502</v>
      </c>
      <c r="GH370">
        <v>0.004449671774874308</v>
      </c>
      <c r="GI370">
        <v>-1.829466635312074E-06</v>
      </c>
      <c r="GJ370">
        <v>4.661545964856727E-10</v>
      </c>
      <c r="GK370">
        <v>0.005649818396270764</v>
      </c>
      <c r="GL370">
        <v>0.003047750899037379</v>
      </c>
      <c r="GM370">
        <v>0.0005145890388989142</v>
      </c>
      <c r="GN370">
        <v>-5.930110997495773E-07</v>
      </c>
      <c r="GO370">
        <v>0</v>
      </c>
      <c r="GP370">
        <v>2134</v>
      </c>
      <c r="GQ370">
        <v>1</v>
      </c>
      <c r="GR370">
        <v>23</v>
      </c>
      <c r="GS370">
        <v>997.6</v>
      </c>
      <c r="GT370">
        <v>997.6</v>
      </c>
      <c r="GU370">
        <v>2.41821</v>
      </c>
      <c r="GV370">
        <v>2.53296</v>
      </c>
      <c r="GW370">
        <v>1.39893</v>
      </c>
      <c r="GX370">
        <v>2.35962</v>
      </c>
      <c r="GY370">
        <v>1.44897</v>
      </c>
      <c r="GZ370">
        <v>2.48047</v>
      </c>
      <c r="HA370">
        <v>36.5051</v>
      </c>
      <c r="HB370">
        <v>24.0612</v>
      </c>
      <c r="HC370">
        <v>18</v>
      </c>
      <c r="HD370">
        <v>489.159</v>
      </c>
      <c r="HE370">
        <v>473.262</v>
      </c>
      <c r="HF370">
        <v>24.4184</v>
      </c>
      <c r="HG370">
        <v>25.8121</v>
      </c>
      <c r="HH370">
        <v>30</v>
      </c>
      <c r="HI370">
        <v>25.657</v>
      </c>
      <c r="HJ370">
        <v>25.734</v>
      </c>
      <c r="HK370">
        <v>48.5371</v>
      </c>
      <c r="HL370">
        <v>2.0239</v>
      </c>
      <c r="HM370">
        <v>100</v>
      </c>
      <c r="HN370">
        <v>24.421</v>
      </c>
      <c r="HO370">
        <v>1108.91</v>
      </c>
      <c r="HP370">
        <v>23.7922</v>
      </c>
      <c r="HQ370">
        <v>101.087</v>
      </c>
      <c r="HR370">
        <v>102.207</v>
      </c>
    </row>
    <row r="371" spans="1:226">
      <c r="A371">
        <v>355</v>
      </c>
      <c r="B371">
        <v>1679514221</v>
      </c>
      <c r="C371">
        <v>8964.900000095367</v>
      </c>
      <c r="D371" t="s">
        <v>1070</v>
      </c>
      <c r="E371" t="s">
        <v>1071</v>
      </c>
      <c r="F371">
        <v>5</v>
      </c>
      <c r="G371" t="s">
        <v>353</v>
      </c>
      <c r="H371" t="s">
        <v>747</v>
      </c>
      <c r="I371">
        <v>1679514213.214286</v>
      </c>
      <c r="J371">
        <f>(K371)/1000</f>
        <v>0</v>
      </c>
      <c r="K371">
        <f>IF(BF371, AN371, AH371)</f>
        <v>0</v>
      </c>
      <c r="L371">
        <f>IF(BF371, AI371, AG371)</f>
        <v>0</v>
      </c>
      <c r="M371">
        <f>BH371 - IF(AU371&gt;1, L371*BB371*100.0/(AW371*BV371), 0)</f>
        <v>0</v>
      </c>
      <c r="N371">
        <f>((T371-J371/2)*M371-L371)/(T371+J371/2)</f>
        <v>0</v>
      </c>
      <c r="O371">
        <f>N371*(BO371+BP371)/1000.0</f>
        <v>0</v>
      </c>
      <c r="P371">
        <f>(BH371 - IF(AU371&gt;1, L371*BB371*100.0/(AW371*BV371), 0))*(BO371+BP371)/1000.0</f>
        <v>0</v>
      </c>
      <c r="Q371">
        <f>2.0/((1/S371-1/R371)+SIGN(S371)*SQRT((1/S371-1/R371)*(1/S371-1/R371) + 4*BC371/((BC371+1)*(BC371+1))*(2*1/S371*1/R371-1/R371*1/R371)))</f>
        <v>0</v>
      </c>
      <c r="R371">
        <f>IF(LEFT(BD371,1)&lt;&gt;"0",IF(LEFT(BD371,1)="1",3.0,BE371),$D$5+$E$5*(BV371*BO371/($K$5*1000))+$F$5*(BV371*BO371/($K$5*1000))*MAX(MIN(BB371,$J$5),$I$5)*MAX(MIN(BB371,$J$5),$I$5)+$G$5*MAX(MIN(BB371,$J$5),$I$5)*(BV371*BO371/($K$5*1000))+$H$5*(BV371*BO371/($K$5*1000))*(BV371*BO371/($K$5*1000)))</f>
        <v>0</v>
      </c>
      <c r="S371">
        <f>J371*(1000-(1000*0.61365*exp(17.502*W371/(240.97+W371))/(BO371+BP371)+BJ371)/2)/(1000*0.61365*exp(17.502*W371/(240.97+W371))/(BO371+BP371)-BJ371)</f>
        <v>0</v>
      </c>
      <c r="T371">
        <f>1/((BC371+1)/(Q371/1.6)+1/(R371/1.37)) + BC371/((BC371+1)/(Q371/1.6) + BC371/(R371/1.37))</f>
        <v>0</v>
      </c>
      <c r="U371">
        <f>(AX371*BA371)</f>
        <v>0</v>
      </c>
      <c r="V371">
        <f>(BQ371+(U371+2*0.95*5.67E-8*(((BQ371+$B$7)+273)^4-(BQ371+273)^4)-44100*J371)/(1.84*29.3*R371+8*0.95*5.67E-8*(BQ371+273)^3))</f>
        <v>0</v>
      </c>
      <c r="W371">
        <f>($C$7*BR371+$D$7*BS371+$E$7*V371)</f>
        <v>0</v>
      </c>
      <c r="X371">
        <f>0.61365*exp(17.502*W371/(240.97+W371))</f>
        <v>0</v>
      </c>
      <c r="Y371">
        <f>(Z371/AA371*100)</f>
        <v>0</v>
      </c>
      <c r="Z371">
        <f>BJ371*(BO371+BP371)/1000</f>
        <v>0</v>
      </c>
      <c r="AA371">
        <f>0.61365*exp(17.502*BQ371/(240.97+BQ371))</f>
        <v>0</v>
      </c>
      <c r="AB371">
        <f>(X371-BJ371*(BO371+BP371)/1000)</f>
        <v>0</v>
      </c>
      <c r="AC371">
        <f>(-J371*44100)</f>
        <v>0</v>
      </c>
      <c r="AD371">
        <f>2*29.3*R371*0.92*(BQ371-W371)</f>
        <v>0</v>
      </c>
      <c r="AE371">
        <f>2*0.95*5.67E-8*(((BQ371+$B$7)+273)^4-(W371+273)^4)</f>
        <v>0</v>
      </c>
      <c r="AF371">
        <f>U371+AE371+AC371+AD371</f>
        <v>0</v>
      </c>
      <c r="AG371">
        <f>BN371*AU371*(BI371-BH371*(1000-AU371*BK371)/(1000-AU371*BJ371))/(100*BB371)</f>
        <v>0</v>
      </c>
      <c r="AH371">
        <f>1000*BN371*AU371*(BJ371-BK371)/(100*BB371*(1000-AU371*BJ371))</f>
        <v>0</v>
      </c>
      <c r="AI371">
        <f>(AJ371 - AK371 - BO371*1E3/(8.314*(BQ371+273.15)) * AM371/BN371 * AL371) * BN371/(100*BB371) * (1000 - BK371)/1000</f>
        <v>0</v>
      </c>
      <c r="AJ371">
        <v>1119.366093540063</v>
      </c>
      <c r="AK371">
        <v>1092.281272727272</v>
      </c>
      <c r="AL371">
        <v>3.445589836354343</v>
      </c>
      <c r="AM371">
        <v>63.74903472312772</v>
      </c>
      <c r="AN371">
        <f>(AP371 - AO371 + BO371*1E3/(8.314*(BQ371+273.15)) * AR371/BN371 * AQ371) * BN371/(100*BB371) * 1000/(1000 - AP371)</f>
        <v>0</v>
      </c>
      <c r="AO371">
        <v>23.67775900386204</v>
      </c>
      <c r="AP371">
        <v>24.2982709090909</v>
      </c>
      <c r="AQ371">
        <v>-1.337463598253804E-07</v>
      </c>
      <c r="AR371">
        <v>101.983239414424</v>
      </c>
      <c r="AS371">
        <v>2</v>
      </c>
      <c r="AT371">
        <v>0</v>
      </c>
      <c r="AU371">
        <f>IF(AS371*$H$13&gt;=AW371,1.0,(AW371/(AW371-AS371*$H$13)))</f>
        <v>0</v>
      </c>
      <c r="AV371">
        <f>(AU371-1)*100</f>
        <v>0</v>
      </c>
      <c r="AW371">
        <f>MAX(0,($B$13+$C$13*BV371)/(1+$D$13*BV371)*BO371/(BQ371+273)*$E$13)</f>
        <v>0</v>
      </c>
      <c r="AX371">
        <f>$B$11*BW371+$C$11*BX371+$F$11*CI371*(1-CL371)</f>
        <v>0</v>
      </c>
      <c r="AY371">
        <f>AX371*AZ371</f>
        <v>0</v>
      </c>
      <c r="AZ371">
        <f>($B$11*$D$9+$C$11*$D$9+$F$11*((CV371+CN371)/MAX(CV371+CN371+CW371, 0.1)*$I$9+CW371/MAX(CV371+CN371+CW371, 0.1)*$J$9))/($B$11+$C$11+$F$11)</f>
        <v>0</v>
      </c>
      <c r="BA371">
        <f>($B$11*$K$9+$C$11*$K$9+$F$11*((CV371+CN371)/MAX(CV371+CN371+CW371, 0.1)*$P$9+CW371/MAX(CV371+CN371+CW371, 0.1)*$Q$9))/($B$11+$C$11+$F$11)</f>
        <v>0</v>
      </c>
      <c r="BB371">
        <v>1.91</v>
      </c>
      <c r="BC371">
        <v>0.5</v>
      </c>
      <c r="BD371" t="s">
        <v>355</v>
      </c>
      <c r="BE371">
        <v>2</v>
      </c>
      <c r="BF371" t="b">
        <v>1</v>
      </c>
      <c r="BG371">
        <v>1679514213.214286</v>
      </c>
      <c r="BH371">
        <v>1041.327857142857</v>
      </c>
      <c r="BI371">
        <v>1076.464285714286</v>
      </c>
      <c r="BJ371">
        <v>24.29827500000001</v>
      </c>
      <c r="BK371">
        <v>23.66884642857143</v>
      </c>
      <c r="BL371">
        <v>1036.190357142857</v>
      </c>
      <c r="BM371">
        <v>23.93306428571429</v>
      </c>
      <c r="BN371">
        <v>500.0247142857143</v>
      </c>
      <c r="BO371">
        <v>89.92707857142857</v>
      </c>
      <c r="BP371">
        <v>0.09993425357142857</v>
      </c>
      <c r="BQ371">
        <v>26.59771785714286</v>
      </c>
      <c r="BR371">
        <v>27.49391785714286</v>
      </c>
      <c r="BS371">
        <v>999.9000000000002</v>
      </c>
      <c r="BT371">
        <v>0</v>
      </c>
      <c r="BU371">
        <v>0</v>
      </c>
      <c r="BV371">
        <v>10012.83214285714</v>
      </c>
      <c r="BW371">
        <v>0</v>
      </c>
      <c r="BX371">
        <v>9.35331392857143</v>
      </c>
      <c r="BY371">
        <v>-35.13741785714286</v>
      </c>
      <c r="BZ371">
        <v>1067.260714285714</v>
      </c>
      <c r="CA371">
        <v>1102.562142857143</v>
      </c>
      <c r="CB371">
        <v>0.6294443214285714</v>
      </c>
      <c r="CC371">
        <v>1076.464285714286</v>
      </c>
      <c r="CD371">
        <v>23.66884642857143</v>
      </c>
      <c r="CE371">
        <v>2.185074285714286</v>
      </c>
      <c r="CF371">
        <v>2.128468571428571</v>
      </c>
      <c r="CG371">
        <v>18.85329642857143</v>
      </c>
      <c r="CH371">
        <v>18.43384642857143</v>
      </c>
      <c r="CI371">
        <v>2000.040714285714</v>
      </c>
      <c r="CJ371">
        <v>0.9800009642857143</v>
      </c>
      <c r="CK371">
        <v>0.01999860357142857</v>
      </c>
      <c r="CL371">
        <v>0</v>
      </c>
      <c r="CM371">
        <v>2.085364285714286</v>
      </c>
      <c r="CN371">
        <v>0</v>
      </c>
      <c r="CO371">
        <v>3866.488928571428</v>
      </c>
      <c r="CP371">
        <v>17338.6</v>
      </c>
      <c r="CQ371">
        <v>39.57342857142857</v>
      </c>
      <c r="CR371">
        <v>40.10692857142856</v>
      </c>
      <c r="CS371">
        <v>39.5020357142857</v>
      </c>
      <c r="CT371">
        <v>38.16039285714286</v>
      </c>
      <c r="CU371">
        <v>38.89496428571429</v>
      </c>
      <c r="CV371">
        <v>1960.040714285714</v>
      </c>
      <c r="CW371">
        <v>40</v>
      </c>
      <c r="CX371">
        <v>0</v>
      </c>
      <c r="CY371">
        <v>1679514251.1</v>
      </c>
      <c r="CZ371">
        <v>0</v>
      </c>
      <c r="DA371">
        <v>0</v>
      </c>
      <c r="DB371" t="s">
        <v>356</v>
      </c>
      <c r="DC371">
        <v>1679454360.5</v>
      </c>
      <c r="DD371">
        <v>1679454360.5</v>
      </c>
      <c r="DE371">
        <v>0</v>
      </c>
      <c r="DF371">
        <v>-0.152</v>
      </c>
      <c r="DG371">
        <v>-0.046</v>
      </c>
      <c r="DH371">
        <v>3.296</v>
      </c>
      <c r="DI371">
        <v>0.35</v>
      </c>
      <c r="DJ371">
        <v>420</v>
      </c>
      <c r="DK371">
        <v>24</v>
      </c>
      <c r="DL371">
        <v>0.27</v>
      </c>
      <c r="DM371">
        <v>0.09</v>
      </c>
      <c r="DN371">
        <v>-35.09819</v>
      </c>
      <c r="DO371">
        <v>-0.4668090056284727</v>
      </c>
      <c r="DP371">
        <v>0.1099747625594163</v>
      </c>
      <c r="DQ371">
        <v>0</v>
      </c>
      <c r="DR371">
        <v>0.6352247500000001</v>
      </c>
      <c r="DS371">
        <v>-0.1008006529080695</v>
      </c>
      <c r="DT371">
        <v>0.009837505498727823</v>
      </c>
      <c r="DU371">
        <v>0</v>
      </c>
      <c r="DV371">
        <v>0</v>
      </c>
      <c r="DW371">
        <v>2</v>
      </c>
      <c r="DX371" t="s">
        <v>397</v>
      </c>
      <c r="DY371">
        <v>2.98046</v>
      </c>
      <c r="DZ371">
        <v>2.72852</v>
      </c>
      <c r="EA371">
        <v>0.162636</v>
      </c>
      <c r="EB371">
        <v>0.167553</v>
      </c>
      <c r="EC371">
        <v>0.107631</v>
      </c>
      <c r="ED371">
        <v>0.106661</v>
      </c>
      <c r="EE371">
        <v>25168.2</v>
      </c>
      <c r="EF371">
        <v>24680.2</v>
      </c>
      <c r="EG371">
        <v>30582.8</v>
      </c>
      <c r="EH371">
        <v>29890.8</v>
      </c>
      <c r="EI371">
        <v>37646.2</v>
      </c>
      <c r="EJ371">
        <v>35149.5</v>
      </c>
      <c r="EK371">
        <v>46770.5</v>
      </c>
      <c r="EL371">
        <v>44446.4</v>
      </c>
      <c r="EM371">
        <v>1.88325</v>
      </c>
      <c r="EN371">
        <v>1.90315</v>
      </c>
      <c r="EO371">
        <v>0.118613</v>
      </c>
      <c r="EP371">
        <v>0</v>
      </c>
      <c r="EQ371">
        <v>25.5519</v>
      </c>
      <c r="ER371">
        <v>999.9</v>
      </c>
      <c r="ES371">
        <v>49.4</v>
      </c>
      <c r="ET371">
        <v>30.3</v>
      </c>
      <c r="EU371">
        <v>23.8087</v>
      </c>
      <c r="EV371">
        <v>63.2909</v>
      </c>
      <c r="EW371">
        <v>22.524</v>
      </c>
      <c r="EX371">
        <v>1</v>
      </c>
      <c r="EY371">
        <v>-0.099967</v>
      </c>
      <c r="EZ371">
        <v>0.221547</v>
      </c>
      <c r="FA371">
        <v>20.2036</v>
      </c>
      <c r="FB371">
        <v>5.23062</v>
      </c>
      <c r="FC371">
        <v>11.968</v>
      </c>
      <c r="FD371">
        <v>4.9709</v>
      </c>
      <c r="FE371">
        <v>3.2896</v>
      </c>
      <c r="FF371">
        <v>9999</v>
      </c>
      <c r="FG371">
        <v>9999</v>
      </c>
      <c r="FH371">
        <v>9999</v>
      </c>
      <c r="FI371">
        <v>999.9</v>
      </c>
      <c r="FJ371">
        <v>4.97294</v>
      </c>
      <c r="FK371">
        <v>1.87702</v>
      </c>
      <c r="FL371">
        <v>1.87515</v>
      </c>
      <c r="FM371">
        <v>1.87798</v>
      </c>
      <c r="FN371">
        <v>1.87469</v>
      </c>
      <c r="FO371">
        <v>1.87834</v>
      </c>
      <c r="FP371">
        <v>1.87535</v>
      </c>
      <c r="FQ371">
        <v>1.87653</v>
      </c>
      <c r="FR371">
        <v>0</v>
      </c>
      <c r="FS371">
        <v>0</v>
      </c>
      <c r="FT371">
        <v>0</v>
      </c>
      <c r="FU371">
        <v>0</v>
      </c>
      <c r="FV371" t="s">
        <v>358</v>
      </c>
      <c r="FW371" t="s">
        <v>359</v>
      </c>
      <c r="FX371" t="s">
        <v>360</v>
      </c>
      <c r="FY371" t="s">
        <v>360</v>
      </c>
      <c r="FZ371" t="s">
        <v>360</v>
      </c>
      <c r="GA371" t="s">
        <v>360</v>
      </c>
      <c r="GB371">
        <v>0</v>
      </c>
      <c r="GC371">
        <v>100</v>
      </c>
      <c r="GD371">
        <v>100</v>
      </c>
      <c r="GE371">
        <v>5.19</v>
      </c>
      <c r="GF371">
        <v>0.3652</v>
      </c>
      <c r="GG371">
        <v>1.972114183739502</v>
      </c>
      <c r="GH371">
        <v>0.004449671774874308</v>
      </c>
      <c r="GI371">
        <v>-1.829466635312074E-06</v>
      </c>
      <c r="GJ371">
        <v>4.661545964856727E-10</v>
      </c>
      <c r="GK371">
        <v>0.005649818396270764</v>
      </c>
      <c r="GL371">
        <v>0.003047750899037379</v>
      </c>
      <c r="GM371">
        <v>0.0005145890388989142</v>
      </c>
      <c r="GN371">
        <v>-5.930110997495773E-07</v>
      </c>
      <c r="GO371">
        <v>0</v>
      </c>
      <c r="GP371">
        <v>2134</v>
      </c>
      <c r="GQ371">
        <v>1</v>
      </c>
      <c r="GR371">
        <v>23</v>
      </c>
      <c r="GS371">
        <v>997.7</v>
      </c>
      <c r="GT371">
        <v>997.7</v>
      </c>
      <c r="GU371">
        <v>2.44995</v>
      </c>
      <c r="GV371">
        <v>2.54517</v>
      </c>
      <c r="GW371">
        <v>1.39893</v>
      </c>
      <c r="GX371">
        <v>2.3584</v>
      </c>
      <c r="GY371">
        <v>1.44897</v>
      </c>
      <c r="GZ371">
        <v>2.48657</v>
      </c>
      <c r="HA371">
        <v>36.5051</v>
      </c>
      <c r="HB371">
        <v>24.0612</v>
      </c>
      <c r="HC371">
        <v>18</v>
      </c>
      <c r="HD371">
        <v>489.28</v>
      </c>
      <c r="HE371">
        <v>473.113</v>
      </c>
      <c r="HF371">
        <v>24.4236</v>
      </c>
      <c r="HG371">
        <v>25.8121</v>
      </c>
      <c r="HH371">
        <v>30</v>
      </c>
      <c r="HI371">
        <v>25.6549</v>
      </c>
      <c r="HJ371">
        <v>25.7336</v>
      </c>
      <c r="HK371">
        <v>49.0963</v>
      </c>
      <c r="HL371">
        <v>1.72672</v>
      </c>
      <c r="HM371">
        <v>100</v>
      </c>
      <c r="HN371">
        <v>24.4286</v>
      </c>
      <c r="HO371">
        <v>1122.27</v>
      </c>
      <c r="HP371">
        <v>23.8011</v>
      </c>
      <c r="HQ371">
        <v>101.087</v>
      </c>
      <c r="HR371">
        <v>102.206</v>
      </c>
    </row>
    <row r="372" spans="1:226">
      <c r="A372">
        <v>356</v>
      </c>
      <c r="B372">
        <v>1679514226</v>
      </c>
      <c r="C372">
        <v>8969.900000095367</v>
      </c>
      <c r="D372" t="s">
        <v>1072</v>
      </c>
      <c r="E372" t="s">
        <v>1073</v>
      </c>
      <c r="F372">
        <v>5</v>
      </c>
      <c r="G372" t="s">
        <v>353</v>
      </c>
      <c r="H372" t="s">
        <v>747</v>
      </c>
      <c r="I372">
        <v>1679514218.5</v>
      </c>
      <c r="J372">
        <f>(K372)/1000</f>
        <v>0</v>
      </c>
      <c r="K372">
        <f>IF(BF372, AN372, AH372)</f>
        <v>0</v>
      </c>
      <c r="L372">
        <f>IF(BF372, AI372, AG372)</f>
        <v>0</v>
      </c>
      <c r="M372">
        <f>BH372 - IF(AU372&gt;1, L372*BB372*100.0/(AW372*BV372), 0)</f>
        <v>0</v>
      </c>
      <c r="N372">
        <f>((T372-J372/2)*M372-L372)/(T372+J372/2)</f>
        <v>0</v>
      </c>
      <c r="O372">
        <f>N372*(BO372+BP372)/1000.0</f>
        <v>0</v>
      </c>
      <c r="P372">
        <f>(BH372 - IF(AU372&gt;1, L372*BB372*100.0/(AW372*BV372), 0))*(BO372+BP372)/1000.0</f>
        <v>0</v>
      </c>
      <c r="Q372">
        <f>2.0/((1/S372-1/R372)+SIGN(S372)*SQRT((1/S372-1/R372)*(1/S372-1/R372) + 4*BC372/((BC372+1)*(BC372+1))*(2*1/S372*1/R372-1/R372*1/R372)))</f>
        <v>0</v>
      </c>
      <c r="R372">
        <f>IF(LEFT(BD372,1)&lt;&gt;"0",IF(LEFT(BD372,1)="1",3.0,BE372),$D$5+$E$5*(BV372*BO372/($K$5*1000))+$F$5*(BV372*BO372/($K$5*1000))*MAX(MIN(BB372,$J$5),$I$5)*MAX(MIN(BB372,$J$5),$I$5)+$G$5*MAX(MIN(BB372,$J$5),$I$5)*(BV372*BO372/($K$5*1000))+$H$5*(BV372*BO372/($K$5*1000))*(BV372*BO372/($K$5*1000)))</f>
        <v>0</v>
      </c>
      <c r="S372">
        <f>J372*(1000-(1000*0.61365*exp(17.502*W372/(240.97+W372))/(BO372+BP372)+BJ372)/2)/(1000*0.61365*exp(17.502*W372/(240.97+W372))/(BO372+BP372)-BJ372)</f>
        <v>0</v>
      </c>
      <c r="T372">
        <f>1/((BC372+1)/(Q372/1.6)+1/(R372/1.37)) + BC372/((BC372+1)/(Q372/1.6) + BC372/(R372/1.37))</f>
        <v>0</v>
      </c>
      <c r="U372">
        <f>(AX372*BA372)</f>
        <v>0</v>
      </c>
      <c r="V372">
        <f>(BQ372+(U372+2*0.95*5.67E-8*(((BQ372+$B$7)+273)^4-(BQ372+273)^4)-44100*J372)/(1.84*29.3*R372+8*0.95*5.67E-8*(BQ372+273)^3))</f>
        <v>0</v>
      </c>
      <c r="W372">
        <f>($C$7*BR372+$D$7*BS372+$E$7*V372)</f>
        <v>0</v>
      </c>
      <c r="X372">
        <f>0.61365*exp(17.502*W372/(240.97+W372))</f>
        <v>0</v>
      </c>
      <c r="Y372">
        <f>(Z372/AA372*100)</f>
        <v>0</v>
      </c>
      <c r="Z372">
        <f>BJ372*(BO372+BP372)/1000</f>
        <v>0</v>
      </c>
      <c r="AA372">
        <f>0.61365*exp(17.502*BQ372/(240.97+BQ372))</f>
        <v>0</v>
      </c>
      <c r="AB372">
        <f>(X372-BJ372*(BO372+BP372)/1000)</f>
        <v>0</v>
      </c>
      <c r="AC372">
        <f>(-J372*44100)</f>
        <v>0</v>
      </c>
      <c r="AD372">
        <f>2*29.3*R372*0.92*(BQ372-W372)</f>
        <v>0</v>
      </c>
      <c r="AE372">
        <f>2*0.95*5.67E-8*(((BQ372+$B$7)+273)^4-(W372+273)^4)</f>
        <v>0</v>
      </c>
      <c r="AF372">
        <f>U372+AE372+AC372+AD372</f>
        <v>0</v>
      </c>
      <c r="AG372">
        <f>BN372*AU372*(BI372-BH372*(1000-AU372*BK372)/(1000-AU372*BJ372))/(100*BB372)</f>
        <v>0</v>
      </c>
      <c r="AH372">
        <f>1000*BN372*AU372*(BJ372-BK372)/(100*BB372*(1000-AU372*BJ372))</f>
        <v>0</v>
      </c>
      <c r="AI372">
        <f>(AJ372 - AK372 - BO372*1E3/(8.314*(BQ372+273.15)) * AM372/BN372 * AL372) * BN372/(100*BB372) * (1000 - BK372)/1000</f>
        <v>0</v>
      </c>
      <c r="AJ372">
        <v>1136.531855776212</v>
      </c>
      <c r="AK372">
        <v>1109.435090909091</v>
      </c>
      <c r="AL372">
        <v>3.429758165779357</v>
      </c>
      <c r="AM372">
        <v>63.74903472312772</v>
      </c>
      <c r="AN372">
        <f>(AP372 - AO372 + BO372*1E3/(8.314*(BQ372+273.15)) * AR372/BN372 * AQ372) * BN372/(100*BB372) * 1000/(1000 - AP372)</f>
        <v>0</v>
      </c>
      <c r="AO372">
        <v>23.68687471688383</v>
      </c>
      <c r="AP372">
        <v>24.2998509090909</v>
      </c>
      <c r="AQ372">
        <v>8.643280987046104E-07</v>
      </c>
      <c r="AR372">
        <v>101.983239414424</v>
      </c>
      <c r="AS372">
        <v>2</v>
      </c>
      <c r="AT372">
        <v>0</v>
      </c>
      <c r="AU372">
        <f>IF(AS372*$H$13&gt;=AW372,1.0,(AW372/(AW372-AS372*$H$13)))</f>
        <v>0</v>
      </c>
      <c r="AV372">
        <f>(AU372-1)*100</f>
        <v>0</v>
      </c>
      <c r="AW372">
        <f>MAX(0,($B$13+$C$13*BV372)/(1+$D$13*BV372)*BO372/(BQ372+273)*$E$13)</f>
        <v>0</v>
      </c>
      <c r="AX372">
        <f>$B$11*BW372+$C$11*BX372+$F$11*CI372*(1-CL372)</f>
        <v>0</v>
      </c>
      <c r="AY372">
        <f>AX372*AZ372</f>
        <v>0</v>
      </c>
      <c r="AZ372">
        <f>($B$11*$D$9+$C$11*$D$9+$F$11*((CV372+CN372)/MAX(CV372+CN372+CW372, 0.1)*$I$9+CW372/MAX(CV372+CN372+CW372, 0.1)*$J$9))/($B$11+$C$11+$F$11)</f>
        <v>0</v>
      </c>
      <c r="BA372">
        <f>($B$11*$K$9+$C$11*$K$9+$F$11*((CV372+CN372)/MAX(CV372+CN372+CW372, 0.1)*$P$9+CW372/MAX(CV372+CN372+CW372, 0.1)*$Q$9))/($B$11+$C$11+$F$11)</f>
        <v>0</v>
      </c>
      <c r="BB372">
        <v>1.91</v>
      </c>
      <c r="BC372">
        <v>0.5</v>
      </c>
      <c r="BD372" t="s">
        <v>355</v>
      </c>
      <c r="BE372">
        <v>2</v>
      </c>
      <c r="BF372" t="b">
        <v>1</v>
      </c>
      <c r="BG372">
        <v>1679514218.5</v>
      </c>
      <c r="BH372">
        <v>1059.034444444444</v>
      </c>
      <c r="BI372">
        <v>1094.175555555556</v>
      </c>
      <c r="BJ372">
        <v>24.29824444444445</v>
      </c>
      <c r="BK372">
        <v>23.67761851851851</v>
      </c>
      <c r="BL372">
        <v>1053.858888888889</v>
      </c>
      <c r="BM372">
        <v>23.93303333333333</v>
      </c>
      <c r="BN372">
        <v>500.031925925926</v>
      </c>
      <c r="BO372">
        <v>89.92722962962962</v>
      </c>
      <c r="BP372">
        <v>0.09999001481481479</v>
      </c>
      <c r="BQ372">
        <v>26.59518888888889</v>
      </c>
      <c r="BR372">
        <v>27.49397407407407</v>
      </c>
      <c r="BS372">
        <v>999.9000000000001</v>
      </c>
      <c r="BT372">
        <v>0</v>
      </c>
      <c r="BU372">
        <v>0</v>
      </c>
      <c r="BV372">
        <v>10015.92666666667</v>
      </c>
      <c r="BW372">
        <v>0</v>
      </c>
      <c r="BX372">
        <v>9.354037407407409</v>
      </c>
      <c r="BY372">
        <v>-35.14192962962962</v>
      </c>
      <c r="BZ372">
        <v>1085.407777777778</v>
      </c>
      <c r="CA372">
        <v>1120.712592592593</v>
      </c>
      <c r="CB372">
        <v>0.6206331851851852</v>
      </c>
      <c r="CC372">
        <v>1094.175555555556</v>
      </c>
      <c r="CD372">
        <v>23.67761851851851</v>
      </c>
      <c r="CE372">
        <v>2.185074074074074</v>
      </c>
      <c r="CF372">
        <v>2.129261111111111</v>
      </c>
      <c r="CG372">
        <v>18.85329259259259</v>
      </c>
      <c r="CH372">
        <v>18.43979259259259</v>
      </c>
      <c r="CI372">
        <v>2000.011111111111</v>
      </c>
      <c r="CJ372">
        <v>0.9800006666666667</v>
      </c>
      <c r="CK372">
        <v>0.01999891111111111</v>
      </c>
      <c r="CL372">
        <v>0</v>
      </c>
      <c r="CM372">
        <v>2.102248148148148</v>
      </c>
      <c r="CN372">
        <v>0</v>
      </c>
      <c r="CO372">
        <v>3866.17962962963</v>
      </c>
      <c r="CP372">
        <v>17338.33703703704</v>
      </c>
      <c r="CQ372">
        <v>39.63162962962962</v>
      </c>
      <c r="CR372">
        <v>40.08066666666667</v>
      </c>
      <c r="CS372">
        <v>39.48818518518518</v>
      </c>
      <c r="CT372">
        <v>38.1317037037037</v>
      </c>
      <c r="CU372">
        <v>38.85166666666666</v>
      </c>
      <c r="CV372">
        <v>1960.011111111111</v>
      </c>
      <c r="CW372">
        <v>40</v>
      </c>
      <c r="CX372">
        <v>0</v>
      </c>
      <c r="CY372">
        <v>1679514255.9</v>
      </c>
      <c r="CZ372">
        <v>0</v>
      </c>
      <c r="DA372">
        <v>0</v>
      </c>
      <c r="DB372" t="s">
        <v>356</v>
      </c>
      <c r="DC372">
        <v>1679454360.5</v>
      </c>
      <c r="DD372">
        <v>1679454360.5</v>
      </c>
      <c r="DE372">
        <v>0</v>
      </c>
      <c r="DF372">
        <v>-0.152</v>
      </c>
      <c r="DG372">
        <v>-0.046</v>
      </c>
      <c r="DH372">
        <v>3.296</v>
      </c>
      <c r="DI372">
        <v>0.35</v>
      </c>
      <c r="DJ372">
        <v>420</v>
      </c>
      <c r="DK372">
        <v>24</v>
      </c>
      <c r="DL372">
        <v>0.27</v>
      </c>
      <c r="DM372">
        <v>0.09</v>
      </c>
      <c r="DN372">
        <v>-35.14108</v>
      </c>
      <c r="DO372">
        <v>-0.1738581613508078</v>
      </c>
      <c r="DP372">
        <v>0.06626713438802076</v>
      </c>
      <c r="DQ372">
        <v>0</v>
      </c>
      <c r="DR372">
        <v>0.6251441</v>
      </c>
      <c r="DS372">
        <v>-0.09858738461538509</v>
      </c>
      <c r="DT372">
        <v>0.009516590885921277</v>
      </c>
      <c r="DU372">
        <v>1</v>
      </c>
      <c r="DV372">
        <v>1</v>
      </c>
      <c r="DW372">
        <v>2</v>
      </c>
      <c r="DX372" t="s">
        <v>357</v>
      </c>
      <c r="DY372">
        <v>2.98054</v>
      </c>
      <c r="DZ372">
        <v>2.72861</v>
      </c>
      <c r="EA372">
        <v>0.164237</v>
      </c>
      <c r="EB372">
        <v>0.169149</v>
      </c>
      <c r="EC372">
        <v>0.107638</v>
      </c>
      <c r="ED372">
        <v>0.106685</v>
      </c>
      <c r="EE372">
        <v>25120</v>
      </c>
      <c r="EF372">
        <v>24633.3</v>
      </c>
      <c r="EG372">
        <v>30582.7</v>
      </c>
      <c r="EH372">
        <v>29891.2</v>
      </c>
      <c r="EI372">
        <v>37646</v>
      </c>
      <c r="EJ372">
        <v>35149</v>
      </c>
      <c r="EK372">
        <v>46770.5</v>
      </c>
      <c r="EL372">
        <v>44446.9</v>
      </c>
      <c r="EM372">
        <v>1.8833</v>
      </c>
      <c r="EN372">
        <v>1.90322</v>
      </c>
      <c r="EO372">
        <v>0.118911</v>
      </c>
      <c r="EP372">
        <v>0</v>
      </c>
      <c r="EQ372">
        <v>25.551</v>
      </c>
      <c r="ER372">
        <v>999.9</v>
      </c>
      <c r="ES372">
        <v>49.4</v>
      </c>
      <c r="ET372">
        <v>30.2</v>
      </c>
      <c r="EU372">
        <v>23.6749</v>
      </c>
      <c r="EV372">
        <v>62.8809</v>
      </c>
      <c r="EW372">
        <v>22.1074</v>
      </c>
      <c r="EX372">
        <v>1</v>
      </c>
      <c r="EY372">
        <v>-0.100124</v>
      </c>
      <c r="EZ372">
        <v>0.226501</v>
      </c>
      <c r="FA372">
        <v>20.2036</v>
      </c>
      <c r="FB372">
        <v>5.23107</v>
      </c>
      <c r="FC372">
        <v>11.968</v>
      </c>
      <c r="FD372">
        <v>4.97095</v>
      </c>
      <c r="FE372">
        <v>3.28965</v>
      </c>
      <c r="FF372">
        <v>9999</v>
      </c>
      <c r="FG372">
        <v>9999</v>
      </c>
      <c r="FH372">
        <v>9999</v>
      </c>
      <c r="FI372">
        <v>999.9</v>
      </c>
      <c r="FJ372">
        <v>4.97296</v>
      </c>
      <c r="FK372">
        <v>1.8771</v>
      </c>
      <c r="FL372">
        <v>1.87516</v>
      </c>
      <c r="FM372">
        <v>1.87803</v>
      </c>
      <c r="FN372">
        <v>1.87469</v>
      </c>
      <c r="FO372">
        <v>1.87835</v>
      </c>
      <c r="FP372">
        <v>1.87542</v>
      </c>
      <c r="FQ372">
        <v>1.87655</v>
      </c>
      <c r="FR372">
        <v>0</v>
      </c>
      <c r="FS372">
        <v>0</v>
      </c>
      <c r="FT372">
        <v>0</v>
      </c>
      <c r="FU372">
        <v>0</v>
      </c>
      <c r="FV372" t="s">
        <v>358</v>
      </c>
      <c r="FW372" t="s">
        <v>359</v>
      </c>
      <c r="FX372" t="s">
        <v>360</v>
      </c>
      <c r="FY372" t="s">
        <v>360</v>
      </c>
      <c r="FZ372" t="s">
        <v>360</v>
      </c>
      <c r="GA372" t="s">
        <v>360</v>
      </c>
      <c r="GB372">
        <v>0</v>
      </c>
      <c r="GC372">
        <v>100</v>
      </c>
      <c r="GD372">
        <v>100</v>
      </c>
      <c r="GE372">
        <v>5.23</v>
      </c>
      <c r="GF372">
        <v>0.3652</v>
      </c>
      <c r="GG372">
        <v>1.972114183739502</v>
      </c>
      <c r="GH372">
        <v>0.004449671774874308</v>
      </c>
      <c r="GI372">
        <v>-1.829466635312074E-06</v>
      </c>
      <c r="GJ372">
        <v>4.661545964856727E-10</v>
      </c>
      <c r="GK372">
        <v>0.005649818396270764</v>
      </c>
      <c r="GL372">
        <v>0.003047750899037379</v>
      </c>
      <c r="GM372">
        <v>0.0005145890388989142</v>
      </c>
      <c r="GN372">
        <v>-5.930110997495773E-07</v>
      </c>
      <c r="GO372">
        <v>0</v>
      </c>
      <c r="GP372">
        <v>2134</v>
      </c>
      <c r="GQ372">
        <v>1</v>
      </c>
      <c r="GR372">
        <v>23</v>
      </c>
      <c r="GS372">
        <v>997.8</v>
      </c>
      <c r="GT372">
        <v>997.8</v>
      </c>
      <c r="GU372">
        <v>2.47681</v>
      </c>
      <c r="GV372">
        <v>2.53418</v>
      </c>
      <c r="GW372">
        <v>1.39893</v>
      </c>
      <c r="GX372">
        <v>2.35962</v>
      </c>
      <c r="GY372">
        <v>1.44897</v>
      </c>
      <c r="GZ372">
        <v>2.44507</v>
      </c>
      <c r="HA372">
        <v>36.5051</v>
      </c>
      <c r="HB372">
        <v>24.0612</v>
      </c>
      <c r="HC372">
        <v>18</v>
      </c>
      <c r="HD372">
        <v>489.307</v>
      </c>
      <c r="HE372">
        <v>473.146</v>
      </c>
      <c r="HF372">
        <v>24.4303</v>
      </c>
      <c r="HG372">
        <v>25.8099</v>
      </c>
      <c r="HH372">
        <v>29.9999</v>
      </c>
      <c r="HI372">
        <v>25.6548</v>
      </c>
      <c r="HJ372">
        <v>25.7318</v>
      </c>
      <c r="HK372">
        <v>49.7048</v>
      </c>
      <c r="HL372">
        <v>1.42973</v>
      </c>
      <c r="HM372">
        <v>100</v>
      </c>
      <c r="HN372">
        <v>24.4316</v>
      </c>
      <c r="HO372">
        <v>1142.31</v>
      </c>
      <c r="HP372">
        <v>23.8089</v>
      </c>
      <c r="HQ372">
        <v>101.086</v>
      </c>
      <c r="HR372">
        <v>102.207</v>
      </c>
    </row>
    <row r="373" spans="1:226">
      <c r="A373">
        <v>357</v>
      </c>
      <c r="B373">
        <v>1679514231</v>
      </c>
      <c r="C373">
        <v>8974.900000095367</v>
      </c>
      <c r="D373" t="s">
        <v>1074</v>
      </c>
      <c r="E373" t="s">
        <v>1075</v>
      </c>
      <c r="F373">
        <v>5</v>
      </c>
      <c r="G373" t="s">
        <v>353</v>
      </c>
      <c r="H373" t="s">
        <v>747</v>
      </c>
      <c r="I373">
        <v>1679514223.214286</v>
      </c>
      <c r="J373">
        <f>(K373)/1000</f>
        <v>0</v>
      </c>
      <c r="K373">
        <f>IF(BF373, AN373, AH373)</f>
        <v>0</v>
      </c>
      <c r="L373">
        <f>IF(BF373, AI373, AG373)</f>
        <v>0</v>
      </c>
      <c r="M373">
        <f>BH373 - IF(AU373&gt;1, L373*BB373*100.0/(AW373*BV373), 0)</f>
        <v>0</v>
      </c>
      <c r="N373">
        <f>((T373-J373/2)*M373-L373)/(T373+J373/2)</f>
        <v>0</v>
      </c>
      <c r="O373">
        <f>N373*(BO373+BP373)/1000.0</f>
        <v>0</v>
      </c>
      <c r="P373">
        <f>(BH373 - IF(AU373&gt;1, L373*BB373*100.0/(AW373*BV373), 0))*(BO373+BP373)/1000.0</f>
        <v>0</v>
      </c>
      <c r="Q373">
        <f>2.0/((1/S373-1/R373)+SIGN(S373)*SQRT((1/S373-1/R373)*(1/S373-1/R373) + 4*BC373/((BC373+1)*(BC373+1))*(2*1/S373*1/R373-1/R373*1/R373)))</f>
        <v>0</v>
      </c>
      <c r="R373">
        <f>IF(LEFT(BD373,1)&lt;&gt;"0",IF(LEFT(BD373,1)="1",3.0,BE373),$D$5+$E$5*(BV373*BO373/($K$5*1000))+$F$5*(BV373*BO373/($K$5*1000))*MAX(MIN(BB373,$J$5),$I$5)*MAX(MIN(BB373,$J$5),$I$5)+$G$5*MAX(MIN(BB373,$J$5),$I$5)*(BV373*BO373/($K$5*1000))+$H$5*(BV373*BO373/($K$5*1000))*(BV373*BO373/($K$5*1000)))</f>
        <v>0</v>
      </c>
      <c r="S373">
        <f>J373*(1000-(1000*0.61365*exp(17.502*W373/(240.97+W373))/(BO373+BP373)+BJ373)/2)/(1000*0.61365*exp(17.502*W373/(240.97+W373))/(BO373+BP373)-BJ373)</f>
        <v>0</v>
      </c>
      <c r="T373">
        <f>1/((BC373+1)/(Q373/1.6)+1/(R373/1.37)) + BC373/((BC373+1)/(Q373/1.6) + BC373/(R373/1.37))</f>
        <v>0</v>
      </c>
      <c r="U373">
        <f>(AX373*BA373)</f>
        <v>0</v>
      </c>
      <c r="V373">
        <f>(BQ373+(U373+2*0.95*5.67E-8*(((BQ373+$B$7)+273)^4-(BQ373+273)^4)-44100*J373)/(1.84*29.3*R373+8*0.95*5.67E-8*(BQ373+273)^3))</f>
        <v>0</v>
      </c>
      <c r="W373">
        <f>($C$7*BR373+$D$7*BS373+$E$7*V373)</f>
        <v>0</v>
      </c>
      <c r="X373">
        <f>0.61365*exp(17.502*W373/(240.97+W373))</f>
        <v>0</v>
      </c>
      <c r="Y373">
        <f>(Z373/AA373*100)</f>
        <v>0</v>
      </c>
      <c r="Z373">
        <f>BJ373*(BO373+BP373)/1000</f>
        <v>0</v>
      </c>
      <c r="AA373">
        <f>0.61365*exp(17.502*BQ373/(240.97+BQ373))</f>
        <v>0</v>
      </c>
      <c r="AB373">
        <f>(X373-BJ373*(BO373+BP373)/1000)</f>
        <v>0</v>
      </c>
      <c r="AC373">
        <f>(-J373*44100)</f>
        <v>0</v>
      </c>
      <c r="AD373">
        <f>2*29.3*R373*0.92*(BQ373-W373)</f>
        <v>0</v>
      </c>
      <c r="AE373">
        <f>2*0.95*5.67E-8*(((BQ373+$B$7)+273)^4-(W373+273)^4)</f>
        <v>0</v>
      </c>
      <c r="AF373">
        <f>U373+AE373+AC373+AD373</f>
        <v>0</v>
      </c>
      <c r="AG373">
        <f>BN373*AU373*(BI373-BH373*(1000-AU373*BK373)/(1000-AU373*BJ373))/(100*BB373)</f>
        <v>0</v>
      </c>
      <c r="AH373">
        <f>1000*BN373*AU373*(BJ373-BK373)/(100*BB373*(1000-AU373*BJ373))</f>
        <v>0</v>
      </c>
      <c r="AI373">
        <f>(AJ373 - AK373 - BO373*1E3/(8.314*(BQ373+273.15)) * AM373/BN373 * AL373) * BN373/(100*BB373) * (1000 - BK373)/1000</f>
        <v>0</v>
      </c>
      <c r="AJ373">
        <v>1153.785205227121</v>
      </c>
      <c r="AK373">
        <v>1126.510545454545</v>
      </c>
      <c r="AL373">
        <v>3.412359023833566</v>
      </c>
      <c r="AM373">
        <v>63.74903472312772</v>
      </c>
      <c r="AN373">
        <f>(AP373 - AO373 + BO373*1E3/(8.314*(BQ373+273.15)) * AR373/BN373 * AQ373) * BN373/(100*BB373) * 1000/(1000 - AP373)</f>
        <v>0</v>
      </c>
      <c r="AO373">
        <v>23.6908106366097</v>
      </c>
      <c r="AP373">
        <v>24.29953939393939</v>
      </c>
      <c r="AQ373">
        <v>-4.473924133678666E-07</v>
      </c>
      <c r="AR373">
        <v>101.983239414424</v>
      </c>
      <c r="AS373">
        <v>2</v>
      </c>
      <c r="AT373">
        <v>0</v>
      </c>
      <c r="AU373">
        <f>IF(AS373*$H$13&gt;=AW373,1.0,(AW373/(AW373-AS373*$H$13)))</f>
        <v>0</v>
      </c>
      <c r="AV373">
        <f>(AU373-1)*100</f>
        <v>0</v>
      </c>
      <c r="AW373">
        <f>MAX(0,($B$13+$C$13*BV373)/(1+$D$13*BV373)*BO373/(BQ373+273)*$E$13)</f>
        <v>0</v>
      </c>
      <c r="AX373">
        <f>$B$11*BW373+$C$11*BX373+$F$11*CI373*(1-CL373)</f>
        <v>0</v>
      </c>
      <c r="AY373">
        <f>AX373*AZ373</f>
        <v>0</v>
      </c>
      <c r="AZ373">
        <f>($B$11*$D$9+$C$11*$D$9+$F$11*((CV373+CN373)/MAX(CV373+CN373+CW373, 0.1)*$I$9+CW373/MAX(CV373+CN373+CW373, 0.1)*$J$9))/($B$11+$C$11+$F$11)</f>
        <v>0</v>
      </c>
      <c r="BA373">
        <f>($B$11*$K$9+$C$11*$K$9+$F$11*((CV373+CN373)/MAX(CV373+CN373+CW373, 0.1)*$P$9+CW373/MAX(CV373+CN373+CW373, 0.1)*$Q$9))/($B$11+$C$11+$F$11)</f>
        <v>0</v>
      </c>
      <c r="BB373">
        <v>1.91</v>
      </c>
      <c r="BC373">
        <v>0.5</v>
      </c>
      <c r="BD373" t="s">
        <v>355</v>
      </c>
      <c r="BE373">
        <v>2</v>
      </c>
      <c r="BF373" t="b">
        <v>1</v>
      </c>
      <c r="BG373">
        <v>1679514223.214286</v>
      </c>
      <c r="BH373">
        <v>1074.803214285714</v>
      </c>
      <c r="BI373">
        <v>1109.999285714286</v>
      </c>
      <c r="BJ373">
        <v>24.29881785714286</v>
      </c>
      <c r="BK373">
        <v>23.68422857142857</v>
      </c>
      <c r="BL373">
        <v>1069.593928571429</v>
      </c>
      <c r="BM373">
        <v>23.93359285714286</v>
      </c>
      <c r="BN373">
        <v>500.0345714285714</v>
      </c>
      <c r="BO373">
        <v>89.92787142857142</v>
      </c>
      <c r="BP373">
        <v>0.1000449642857143</v>
      </c>
      <c r="BQ373">
        <v>26.59299642857143</v>
      </c>
      <c r="BR373">
        <v>27.494475</v>
      </c>
      <c r="BS373">
        <v>999.9000000000002</v>
      </c>
      <c r="BT373">
        <v>0</v>
      </c>
      <c r="BU373">
        <v>0</v>
      </c>
      <c r="BV373">
        <v>10013.41428571429</v>
      </c>
      <c r="BW373">
        <v>0</v>
      </c>
      <c r="BX373">
        <v>9.360306071428571</v>
      </c>
      <c r="BY373">
        <v>-35.19739642857143</v>
      </c>
      <c r="BZ373">
        <v>1101.569642857143</v>
      </c>
      <c r="CA373">
        <v>1136.927857142857</v>
      </c>
      <c r="CB373">
        <v>0.6145885714285714</v>
      </c>
      <c r="CC373">
        <v>1109.999285714286</v>
      </c>
      <c r="CD373">
        <v>23.68422857142857</v>
      </c>
      <c r="CE373">
        <v>2.185141071428571</v>
      </c>
      <c r="CF373">
        <v>2.129872142857143</v>
      </c>
      <c r="CG373">
        <v>18.85378571428572</v>
      </c>
      <c r="CH373">
        <v>18.44436071428571</v>
      </c>
      <c r="CI373">
        <v>2000.018214285714</v>
      </c>
      <c r="CJ373">
        <v>0.9800005357142858</v>
      </c>
      <c r="CK373">
        <v>0.01999904642857143</v>
      </c>
      <c r="CL373">
        <v>0</v>
      </c>
      <c r="CM373">
        <v>2.126260714285714</v>
      </c>
      <c r="CN373">
        <v>0</v>
      </c>
      <c r="CO373">
        <v>3865.976785714286</v>
      </c>
      <c r="CP373">
        <v>17338.39642857143</v>
      </c>
      <c r="CQ373">
        <v>39.58678571428571</v>
      </c>
      <c r="CR373">
        <v>40.04657142857143</v>
      </c>
      <c r="CS373">
        <v>39.45285714285713</v>
      </c>
      <c r="CT373">
        <v>38.08685714285713</v>
      </c>
      <c r="CU373">
        <v>38.81232142857142</v>
      </c>
      <c r="CV373">
        <v>1960.018214285714</v>
      </c>
      <c r="CW373">
        <v>40</v>
      </c>
      <c r="CX373">
        <v>0</v>
      </c>
      <c r="CY373">
        <v>1679514261.3</v>
      </c>
      <c r="CZ373">
        <v>0</v>
      </c>
      <c r="DA373">
        <v>0</v>
      </c>
      <c r="DB373" t="s">
        <v>356</v>
      </c>
      <c r="DC373">
        <v>1679454360.5</v>
      </c>
      <c r="DD373">
        <v>1679454360.5</v>
      </c>
      <c r="DE373">
        <v>0</v>
      </c>
      <c r="DF373">
        <v>-0.152</v>
      </c>
      <c r="DG373">
        <v>-0.046</v>
      </c>
      <c r="DH373">
        <v>3.296</v>
      </c>
      <c r="DI373">
        <v>0.35</v>
      </c>
      <c r="DJ373">
        <v>420</v>
      </c>
      <c r="DK373">
        <v>24</v>
      </c>
      <c r="DL373">
        <v>0.27</v>
      </c>
      <c r="DM373">
        <v>0.09</v>
      </c>
      <c r="DN373">
        <v>-35.16052195121951</v>
      </c>
      <c r="DO373">
        <v>-0.7364132404181368</v>
      </c>
      <c r="DP373">
        <v>0.08496818776917725</v>
      </c>
      <c r="DQ373">
        <v>0</v>
      </c>
      <c r="DR373">
        <v>0.6192551951219513</v>
      </c>
      <c r="DS373">
        <v>-0.08542214634146185</v>
      </c>
      <c r="DT373">
        <v>0.008595969759618098</v>
      </c>
      <c r="DU373">
        <v>1</v>
      </c>
      <c r="DV373">
        <v>1</v>
      </c>
      <c r="DW373">
        <v>2</v>
      </c>
      <c r="DX373" t="s">
        <v>357</v>
      </c>
      <c r="DY373">
        <v>2.98043</v>
      </c>
      <c r="DZ373">
        <v>2.72838</v>
      </c>
      <c r="EA373">
        <v>0.16582</v>
      </c>
      <c r="EB373">
        <v>0.170708</v>
      </c>
      <c r="EC373">
        <v>0.107636</v>
      </c>
      <c r="ED373">
        <v>0.106687</v>
      </c>
      <c r="EE373">
        <v>25072.4</v>
      </c>
      <c r="EF373">
        <v>24587.2</v>
      </c>
      <c r="EG373">
        <v>30582.7</v>
      </c>
      <c r="EH373">
        <v>29891.3</v>
      </c>
      <c r="EI373">
        <v>37646</v>
      </c>
      <c r="EJ373">
        <v>35149.1</v>
      </c>
      <c r="EK373">
        <v>46770.3</v>
      </c>
      <c r="EL373">
        <v>44447.1</v>
      </c>
      <c r="EM373">
        <v>1.88342</v>
      </c>
      <c r="EN373">
        <v>1.90348</v>
      </c>
      <c r="EO373">
        <v>0.117868</v>
      </c>
      <c r="EP373">
        <v>0</v>
      </c>
      <c r="EQ373">
        <v>25.5498</v>
      </c>
      <c r="ER373">
        <v>999.9</v>
      </c>
      <c r="ES373">
        <v>49.4</v>
      </c>
      <c r="ET373">
        <v>30.3</v>
      </c>
      <c r="EU373">
        <v>23.8088</v>
      </c>
      <c r="EV373">
        <v>63.1609</v>
      </c>
      <c r="EW373">
        <v>22.484</v>
      </c>
      <c r="EX373">
        <v>1</v>
      </c>
      <c r="EY373">
        <v>-0.100351</v>
      </c>
      <c r="EZ373">
        <v>0.234156</v>
      </c>
      <c r="FA373">
        <v>20.2033</v>
      </c>
      <c r="FB373">
        <v>5.23077</v>
      </c>
      <c r="FC373">
        <v>11.968</v>
      </c>
      <c r="FD373">
        <v>4.9708</v>
      </c>
      <c r="FE373">
        <v>3.28965</v>
      </c>
      <c r="FF373">
        <v>9999</v>
      </c>
      <c r="FG373">
        <v>9999</v>
      </c>
      <c r="FH373">
        <v>9999</v>
      </c>
      <c r="FI373">
        <v>999.9</v>
      </c>
      <c r="FJ373">
        <v>4.97295</v>
      </c>
      <c r="FK373">
        <v>1.87714</v>
      </c>
      <c r="FL373">
        <v>1.87519</v>
      </c>
      <c r="FM373">
        <v>1.87805</v>
      </c>
      <c r="FN373">
        <v>1.87471</v>
      </c>
      <c r="FO373">
        <v>1.87836</v>
      </c>
      <c r="FP373">
        <v>1.87545</v>
      </c>
      <c r="FQ373">
        <v>1.87659</v>
      </c>
      <c r="FR373">
        <v>0</v>
      </c>
      <c r="FS373">
        <v>0</v>
      </c>
      <c r="FT373">
        <v>0</v>
      </c>
      <c r="FU373">
        <v>0</v>
      </c>
      <c r="FV373" t="s">
        <v>358</v>
      </c>
      <c r="FW373" t="s">
        <v>359</v>
      </c>
      <c r="FX373" t="s">
        <v>360</v>
      </c>
      <c r="FY373" t="s">
        <v>360</v>
      </c>
      <c r="FZ373" t="s">
        <v>360</v>
      </c>
      <c r="GA373" t="s">
        <v>360</v>
      </c>
      <c r="GB373">
        <v>0</v>
      </c>
      <c r="GC373">
        <v>100</v>
      </c>
      <c r="GD373">
        <v>100</v>
      </c>
      <c r="GE373">
        <v>5.26</v>
      </c>
      <c r="GF373">
        <v>0.3653</v>
      </c>
      <c r="GG373">
        <v>1.972114183739502</v>
      </c>
      <c r="GH373">
        <v>0.004449671774874308</v>
      </c>
      <c r="GI373">
        <v>-1.829466635312074E-06</v>
      </c>
      <c r="GJ373">
        <v>4.661545964856727E-10</v>
      </c>
      <c r="GK373">
        <v>0.005649818396270764</v>
      </c>
      <c r="GL373">
        <v>0.003047750899037379</v>
      </c>
      <c r="GM373">
        <v>0.0005145890388989142</v>
      </c>
      <c r="GN373">
        <v>-5.930110997495773E-07</v>
      </c>
      <c r="GO373">
        <v>0</v>
      </c>
      <c r="GP373">
        <v>2134</v>
      </c>
      <c r="GQ373">
        <v>1</v>
      </c>
      <c r="GR373">
        <v>23</v>
      </c>
      <c r="GS373">
        <v>997.8</v>
      </c>
      <c r="GT373">
        <v>997.8</v>
      </c>
      <c r="GU373">
        <v>2.50854</v>
      </c>
      <c r="GV373">
        <v>2.53784</v>
      </c>
      <c r="GW373">
        <v>1.39893</v>
      </c>
      <c r="GX373">
        <v>2.3584</v>
      </c>
      <c r="GY373">
        <v>1.44897</v>
      </c>
      <c r="GZ373">
        <v>2.49268</v>
      </c>
      <c r="HA373">
        <v>36.5051</v>
      </c>
      <c r="HB373">
        <v>24.0612</v>
      </c>
      <c r="HC373">
        <v>18</v>
      </c>
      <c r="HD373">
        <v>489.364</v>
      </c>
      <c r="HE373">
        <v>473.305</v>
      </c>
      <c r="HF373">
        <v>24.4333</v>
      </c>
      <c r="HG373">
        <v>25.8099</v>
      </c>
      <c r="HH373">
        <v>30.0001</v>
      </c>
      <c r="HI373">
        <v>25.6533</v>
      </c>
      <c r="HJ373">
        <v>25.7314</v>
      </c>
      <c r="HK373">
        <v>50.2616</v>
      </c>
      <c r="HL373">
        <v>1.13821</v>
      </c>
      <c r="HM373">
        <v>100</v>
      </c>
      <c r="HN373">
        <v>24.4328</v>
      </c>
      <c r="HO373">
        <v>1155.68</v>
      </c>
      <c r="HP373">
        <v>23.8143</v>
      </c>
      <c r="HQ373">
        <v>101.086</v>
      </c>
      <c r="HR373">
        <v>102.208</v>
      </c>
    </row>
    <row r="374" spans="1:226">
      <c r="A374">
        <v>358</v>
      </c>
      <c r="B374">
        <v>1679514236</v>
      </c>
      <c r="C374">
        <v>8979.900000095367</v>
      </c>
      <c r="D374" t="s">
        <v>1076</v>
      </c>
      <c r="E374" t="s">
        <v>1077</v>
      </c>
      <c r="F374">
        <v>5</v>
      </c>
      <c r="G374" t="s">
        <v>353</v>
      </c>
      <c r="H374" t="s">
        <v>747</v>
      </c>
      <c r="I374">
        <v>1679514228.5</v>
      </c>
      <c r="J374">
        <f>(K374)/1000</f>
        <v>0</v>
      </c>
      <c r="K374">
        <f>IF(BF374, AN374, AH374)</f>
        <v>0</v>
      </c>
      <c r="L374">
        <f>IF(BF374, AI374, AG374)</f>
        <v>0</v>
      </c>
      <c r="M374">
        <f>BH374 - IF(AU374&gt;1, L374*BB374*100.0/(AW374*BV374), 0)</f>
        <v>0</v>
      </c>
      <c r="N374">
        <f>((T374-J374/2)*M374-L374)/(T374+J374/2)</f>
        <v>0</v>
      </c>
      <c r="O374">
        <f>N374*(BO374+BP374)/1000.0</f>
        <v>0</v>
      </c>
      <c r="P374">
        <f>(BH374 - IF(AU374&gt;1, L374*BB374*100.0/(AW374*BV374), 0))*(BO374+BP374)/1000.0</f>
        <v>0</v>
      </c>
      <c r="Q374">
        <f>2.0/((1/S374-1/R374)+SIGN(S374)*SQRT((1/S374-1/R374)*(1/S374-1/R374) + 4*BC374/((BC374+1)*(BC374+1))*(2*1/S374*1/R374-1/R374*1/R374)))</f>
        <v>0</v>
      </c>
      <c r="R374">
        <f>IF(LEFT(BD374,1)&lt;&gt;"0",IF(LEFT(BD374,1)="1",3.0,BE374),$D$5+$E$5*(BV374*BO374/($K$5*1000))+$F$5*(BV374*BO374/($K$5*1000))*MAX(MIN(BB374,$J$5),$I$5)*MAX(MIN(BB374,$J$5),$I$5)+$G$5*MAX(MIN(BB374,$J$5),$I$5)*(BV374*BO374/($K$5*1000))+$H$5*(BV374*BO374/($K$5*1000))*(BV374*BO374/($K$5*1000)))</f>
        <v>0</v>
      </c>
      <c r="S374">
        <f>J374*(1000-(1000*0.61365*exp(17.502*W374/(240.97+W374))/(BO374+BP374)+BJ374)/2)/(1000*0.61365*exp(17.502*W374/(240.97+W374))/(BO374+BP374)-BJ374)</f>
        <v>0</v>
      </c>
      <c r="T374">
        <f>1/((BC374+1)/(Q374/1.6)+1/(R374/1.37)) + BC374/((BC374+1)/(Q374/1.6) + BC374/(R374/1.37))</f>
        <v>0</v>
      </c>
      <c r="U374">
        <f>(AX374*BA374)</f>
        <v>0</v>
      </c>
      <c r="V374">
        <f>(BQ374+(U374+2*0.95*5.67E-8*(((BQ374+$B$7)+273)^4-(BQ374+273)^4)-44100*J374)/(1.84*29.3*R374+8*0.95*5.67E-8*(BQ374+273)^3))</f>
        <v>0</v>
      </c>
      <c r="W374">
        <f>($C$7*BR374+$D$7*BS374+$E$7*V374)</f>
        <v>0</v>
      </c>
      <c r="X374">
        <f>0.61365*exp(17.502*W374/(240.97+W374))</f>
        <v>0</v>
      </c>
      <c r="Y374">
        <f>(Z374/AA374*100)</f>
        <v>0</v>
      </c>
      <c r="Z374">
        <f>BJ374*(BO374+BP374)/1000</f>
        <v>0</v>
      </c>
      <c r="AA374">
        <f>0.61365*exp(17.502*BQ374/(240.97+BQ374))</f>
        <v>0</v>
      </c>
      <c r="AB374">
        <f>(X374-BJ374*(BO374+BP374)/1000)</f>
        <v>0</v>
      </c>
      <c r="AC374">
        <f>(-J374*44100)</f>
        <v>0</v>
      </c>
      <c r="AD374">
        <f>2*29.3*R374*0.92*(BQ374-W374)</f>
        <v>0</v>
      </c>
      <c r="AE374">
        <f>2*0.95*5.67E-8*(((BQ374+$B$7)+273)^4-(W374+273)^4)</f>
        <v>0</v>
      </c>
      <c r="AF374">
        <f>U374+AE374+AC374+AD374</f>
        <v>0</v>
      </c>
      <c r="AG374">
        <f>BN374*AU374*(BI374-BH374*(1000-AU374*BK374)/(1000-AU374*BJ374))/(100*BB374)</f>
        <v>0</v>
      </c>
      <c r="AH374">
        <f>1000*BN374*AU374*(BJ374-BK374)/(100*BB374*(1000-AU374*BJ374))</f>
        <v>0</v>
      </c>
      <c r="AI374">
        <f>(AJ374 - AK374 - BO374*1E3/(8.314*(BQ374+273.15)) * AM374/BN374 * AL374) * BN374/(100*BB374) * (1000 - BK374)/1000</f>
        <v>0</v>
      </c>
      <c r="AJ374">
        <v>1170.78780200477</v>
      </c>
      <c r="AK374">
        <v>1143.652121212121</v>
      </c>
      <c r="AL374">
        <v>3.427509117752756</v>
      </c>
      <c r="AM374">
        <v>63.74903472312772</v>
      </c>
      <c r="AN374">
        <f>(AP374 - AO374 + BO374*1E3/(8.314*(BQ374+273.15)) * AR374/BN374 * AQ374) * BN374/(100*BB374) * 1000/(1000 - AP374)</f>
        <v>0</v>
      </c>
      <c r="AO374">
        <v>23.68953611519055</v>
      </c>
      <c r="AP374">
        <v>24.29762363636364</v>
      </c>
      <c r="AQ374">
        <v>-1.20962150494612E-06</v>
      </c>
      <c r="AR374">
        <v>101.983239414424</v>
      </c>
      <c r="AS374">
        <v>3</v>
      </c>
      <c r="AT374">
        <v>1</v>
      </c>
      <c r="AU374">
        <f>IF(AS374*$H$13&gt;=AW374,1.0,(AW374/(AW374-AS374*$H$13)))</f>
        <v>0</v>
      </c>
      <c r="AV374">
        <f>(AU374-1)*100</f>
        <v>0</v>
      </c>
      <c r="AW374">
        <f>MAX(0,($B$13+$C$13*BV374)/(1+$D$13*BV374)*BO374/(BQ374+273)*$E$13)</f>
        <v>0</v>
      </c>
      <c r="AX374">
        <f>$B$11*BW374+$C$11*BX374+$F$11*CI374*(1-CL374)</f>
        <v>0</v>
      </c>
      <c r="AY374">
        <f>AX374*AZ374</f>
        <v>0</v>
      </c>
      <c r="AZ374">
        <f>($B$11*$D$9+$C$11*$D$9+$F$11*((CV374+CN374)/MAX(CV374+CN374+CW374, 0.1)*$I$9+CW374/MAX(CV374+CN374+CW374, 0.1)*$J$9))/($B$11+$C$11+$F$11)</f>
        <v>0</v>
      </c>
      <c r="BA374">
        <f>($B$11*$K$9+$C$11*$K$9+$F$11*((CV374+CN374)/MAX(CV374+CN374+CW374, 0.1)*$P$9+CW374/MAX(CV374+CN374+CW374, 0.1)*$Q$9))/($B$11+$C$11+$F$11)</f>
        <v>0</v>
      </c>
      <c r="BB374">
        <v>1.91</v>
      </c>
      <c r="BC374">
        <v>0.5</v>
      </c>
      <c r="BD374" t="s">
        <v>355</v>
      </c>
      <c r="BE374">
        <v>2</v>
      </c>
      <c r="BF374" t="b">
        <v>1</v>
      </c>
      <c r="BG374">
        <v>1679514228.5</v>
      </c>
      <c r="BH374">
        <v>1092.480740740741</v>
      </c>
      <c r="BI374">
        <v>1127.694814814815</v>
      </c>
      <c r="BJ374">
        <v>24.29917407407408</v>
      </c>
      <c r="BK374">
        <v>23.68874814814815</v>
      </c>
      <c r="BL374">
        <v>1087.234444444445</v>
      </c>
      <c r="BM374">
        <v>23.93394444444445</v>
      </c>
      <c r="BN374">
        <v>500.0394444444445</v>
      </c>
      <c r="BO374">
        <v>89.92824814814816</v>
      </c>
      <c r="BP374">
        <v>0.09993011851851853</v>
      </c>
      <c r="BQ374">
        <v>26.59087777777777</v>
      </c>
      <c r="BR374">
        <v>27.49278148148148</v>
      </c>
      <c r="BS374">
        <v>999.9000000000001</v>
      </c>
      <c r="BT374">
        <v>0</v>
      </c>
      <c r="BU374">
        <v>0</v>
      </c>
      <c r="BV374">
        <v>10015.99925925926</v>
      </c>
      <c r="BW374">
        <v>0</v>
      </c>
      <c r="BX374">
        <v>9.358020370370371</v>
      </c>
      <c r="BY374">
        <v>-35.21399629629629</v>
      </c>
      <c r="BZ374">
        <v>1119.687777777778</v>
      </c>
      <c r="CA374">
        <v>1155.056296296296</v>
      </c>
      <c r="CB374">
        <v>0.6104253333333334</v>
      </c>
      <c r="CC374">
        <v>1127.694814814815</v>
      </c>
      <c r="CD374">
        <v>23.68874814814815</v>
      </c>
      <c r="CE374">
        <v>2.185182222222222</v>
      </c>
      <c r="CF374">
        <v>2.130288148148148</v>
      </c>
      <c r="CG374">
        <v>18.8540962962963</v>
      </c>
      <c r="CH374">
        <v>18.44747037037037</v>
      </c>
      <c r="CI374">
        <v>1999.978148148149</v>
      </c>
      <c r="CJ374">
        <v>0.9800003333333335</v>
      </c>
      <c r="CK374">
        <v>0.01999925555555555</v>
      </c>
      <c r="CL374">
        <v>0</v>
      </c>
      <c r="CM374">
        <v>2.110111111111111</v>
      </c>
      <c r="CN374">
        <v>0</v>
      </c>
      <c r="CO374">
        <v>3865.721481481481</v>
      </c>
      <c r="CP374">
        <v>17338.04444444445</v>
      </c>
      <c r="CQ374">
        <v>39.53677777777778</v>
      </c>
      <c r="CR374">
        <v>40.01833333333333</v>
      </c>
      <c r="CS374">
        <v>39.40944444444444</v>
      </c>
      <c r="CT374">
        <v>38.04377777777778</v>
      </c>
      <c r="CU374">
        <v>38.76833333333333</v>
      </c>
      <c r="CV374">
        <v>1959.978148148149</v>
      </c>
      <c r="CW374">
        <v>40</v>
      </c>
      <c r="CX374">
        <v>0</v>
      </c>
      <c r="CY374">
        <v>1679514266.1</v>
      </c>
      <c r="CZ374">
        <v>0</v>
      </c>
      <c r="DA374">
        <v>0</v>
      </c>
      <c r="DB374" t="s">
        <v>356</v>
      </c>
      <c r="DC374">
        <v>1679454360.5</v>
      </c>
      <c r="DD374">
        <v>1679454360.5</v>
      </c>
      <c r="DE374">
        <v>0</v>
      </c>
      <c r="DF374">
        <v>-0.152</v>
      </c>
      <c r="DG374">
        <v>-0.046</v>
      </c>
      <c r="DH374">
        <v>3.296</v>
      </c>
      <c r="DI374">
        <v>0.35</v>
      </c>
      <c r="DJ374">
        <v>420</v>
      </c>
      <c r="DK374">
        <v>24</v>
      </c>
      <c r="DL374">
        <v>0.27</v>
      </c>
      <c r="DM374">
        <v>0.09</v>
      </c>
      <c r="DN374">
        <v>-35.2005675</v>
      </c>
      <c r="DO374">
        <v>-0.2970878048779451</v>
      </c>
      <c r="DP374">
        <v>0.06082179867243327</v>
      </c>
      <c r="DQ374">
        <v>0</v>
      </c>
      <c r="DR374">
        <v>0.6133486749999999</v>
      </c>
      <c r="DS374">
        <v>-0.04571381988743128</v>
      </c>
      <c r="DT374">
        <v>0.005136399202688101</v>
      </c>
      <c r="DU374">
        <v>1</v>
      </c>
      <c r="DV374">
        <v>1</v>
      </c>
      <c r="DW374">
        <v>2</v>
      </c>
      <c r="DX374" t="s">
        <v>357</v>
      </c>
      <c r="DY374">
        <v>2.98048</v>
      </c>
      <c r="DZ374">
        <v>2.72823</v>
      </c>
      <c r="EA374">
        <v>0.1674</v>
      </c>
      <c r="EB374">
        <v>0.172277</v>
      </c>
      <c r="EC374">
        <v>0.107632</v>
      </c>
      <c r="ED374">
        <v>0.106684</v>
      </c>
      <c r="EE374">
        <v>25024.9</v>
      </c>
      <c r="EF374">
        <v>24540.5</v>
      </c>
      <c r="EG374">
        <v>30582.6</v>
      </c>
      <c r="EH374">
        <v>29891.1</v>
      </c>
      <c r="EI374">
        <v>37646.5</v>
      </c>
      <c r="EJ374">
        <v>35149.1</v>
      </c>
      <c r="EK374">
        <v>46770.5</v>
      </c>
      <c r="EL374">
        <v>44446.8</v>
      </c>
      <c r="EM374">
        <v>1.88312</v>
      </c>
      <c r="EN374">
        <v>1.9035</v>
      </c>
      <c r="EO374">
        <v>0.118978</v>
      </c>
      <c r="EP374">
        <v>0</v>
      </c>
      <c r="EQ374">
        <v>25.5498</v>
      </c>
      <c r="ER374">
        <v>999.9</v>
      </c>
      <c r="ES374">
        <v>49.4</v>
      </c>
      <c r="ET374">
        <v>30.2</v>
      </c>
      <c r="EU374">
        <v>23.6738</v>
      </c>
      <c r="EV374">
        <v>63.2609</v>
      </c>
      <c r="EW374">
        <v>22.3157</v>
      </c>
      <c r="EX374">
        <v>1</v>
      </c>
      <c r="EY374">
        <v>-0.100366</v>
      </c>
      <c r="EZ374">
        <v>0.207375</v>
      </c>
      <c r="FA374">
        <v>20.2033</v>
      </c>
      <c r="FB374">
        <v>5.23032</v>
      </c>
      <c r="FC374">
        <v>11.968</v>
      </c>
      <c r="FD374">
        <v>4.97085</v>
      </c>
      <c r="FE374">
        <v>3.28953</v>
      </c>
      <c r="FF374">
        <v>9999</v>
      </c>
      <c r="FG374">
        <v>9999</v>
      </c>
      <c r="FH374">
        <v>9999</v>
      </c>
      <c r="FI374">
        <v>999.9</v>
      </c>
      <c r="FJ374">
        <v>4.97293</v>
      </c>
      <c r="FK374">
        <v>1.87713</v>
      </c>
      <c r="FL374">
        <v>1.87517</v>
      </c>
      <c r="FM374">
        <v>1.87804</v>
      </c>
      <c r="FN374">
        <v>1.87471</v>
      </c>
      <c r="FO374">
        <v>1.87836</v>
      </c>
      <c r="FP374">
        <v>1.87545</v>
      </c>
      <c r="FQ374">
        <v>1.87655</v>
      </c>
      <c r="FR374">
        <v>0</v>
      </c>
      <c r="FS374">
        <v>0</v>
      </c>
      <c r="FT374">
        <v>0</v>
      </c>
      <c r="FU374">
        <v>0</v>
      </c>
      <c r="FV374" t="s">
        <v>358</v>
      </c>
      <c r="FW374" t="s">
        <v>359</v>
      </c>
      <c r="FX374" t="s">
        <v>360</v>
      </c>
      <c r="FY374" t="s">
        <v>360</v>
      </c>
      <c r="FZ374" t="s">
        <v>360</v>
      </c>
      <c r="GA374" t="s">
        <v>360</v>
      </c>
      <c r="GB374">
        <v>0</v>
      </c>
      <c r="GC374">
        <v>100</v>
      </c>
      <c r="GD374">
        <v>100</v>
      </c>
      <c r="GE374">
        <v>5.3</v>
      </c>
      <c r="GF374">
        <v>0.3652</v>
      </c>
      <c r="GG374">
        <v>1.972114183739502</v>
      </c>
      <c r="GH374">
        <v>0.004449671774874308</v>
      </c>
      <c r="GI374">
        <v>-1.829466635312074E-06</v>
      </c>
      <c r="GJ374">
        <v>4.661545964856727E-10</v>
      </c>
      <c r="GK374">
        <v>0.005649818396270764</v>
      </c>
      <c r="GL374">
        <v>0.003047750899037379</v>
      </c>
      <c r="GM374">
        <v>0.0005145890388989142</v>
      </c>
      <c r="GN374">
        <v>-5.930110997495773E-07</v>
      </c>
      <c r="GO374">
        <v>0</v>
      </c>
      <c r="GP374">
        <v>2134</v>
      </c>
      <c r="GQ374">
        <v>1</v>
      </c>
      <c r="GR374">
        <v>23</v>
      </c>
      <c r="GS374">
        <v>997.9</v>
      </c>
      <c r="GT374">
        <v>997.9</v>
      </c>
      <c r="GU374">
        <v>2.5354</v>
      </c>
      <c r="GV374">
        <v>2.53906</v>
      </c>
      <c r="GW374">
        <v>1.39893</v>
      </c>
      <c r="GX374">
        <v>2.35962</v>
      </c>
      <c r="GY374">
        <v>1.44897</v>
      </c>
      <c r="GZ374">
        <v>2.41821</v>
      </c>
      <c r="HA374">
        <v>36.5051</v>
      </c>
      <c r="HB374">
        <v>24.0525</v>
      </c>
      <c r="HC374">
        <v>18</v>
      </c>
      <c r="HD374">
        <v>489.197</v>
      </c>
      <c r="HE374">
        <v>473.306</v>
      </c>
      <c r="HF374">
        <v>24.4361</v>
      </c>
      <c r="HG374">
        <v>25.8099</v>
      </c>
      <c r="HH374">
        <v>30</v>
      </c>
      <c r="HI374">
        <v>25.6527</v>
      </c>
      <c r="HJ374">
        <v>25.7297</v>
      </c>
      <c r="HK374">
        <v>50.875</v>
      </c>
      <c r="HL374">
        <v>0.578964</v>
      </c>
      <c r="HM374">
        <v>100</v>
      </c>
      <c r="HN374">
        <v>24.4437</v>
      </c>
      <c r="HO374">
        <v>1175.81</v>
      </c>
      <c r="HP374">
        <v>23.8252</v>
      </c>
      <c r="HQ374">
        <v>101.086</v>
      </c>
      <c r="HR374">
        <v>102.207</v>
      </c>
    </row>
    <row r="375" spans="1:226">
      <c r="A375">
        <v>359</v>
      </c>
      <c r="B375">
        <v>1679514241</v>
      </c>
      <c r="C375">
        <v>8984.900000095367</v>
      </c>
      <c r="D375" t="s">
        <v>1078</v>
      </c>
      <c r="E375" t="s">
        <v>1079</v>
      </c>
      <c r="F375">
        <v>5</v>
      </c>
      <c r="G375" t="s">
        <v>353</v>
      </c>
      <c r="H375" t="s">
        <v>747</v>
      </c>
      <c r="I375">
        <v>1679514233.214286</v>
      </c>
      <c r="J375">
        <f>(K375)/1000</f>
        <v>0</v>
      </c>
      <c r="K375">
        <f>IF(BF375, AN375, AH375)</f>
        <v>0</v>
      </c>
      <c r="L375">
        <f>IF(BF375, AI375, AG375)</f>
        <v>0</v>
      </c>
      <c r="M375">
        <f>BH375 - IF(AU375&gt;1, L375*BB375*100.0/(AW375*BV375), 0)</f>
        <v>0</v>
      </c>
      <c r="N375">
        <f>((T375-J375/2)*M375-L375)/(T375+J375/2)</f>
        <v>0</v>
      </c>
      <c r="O375">
        <f>N375*(BO375+BP375)/1000.0</f>
        <v>0</v>
      </c>
      <c r="P375">
        <f>(BH375 - IF(AU375&gt;1, L375*BB375*100.0/(AW375*BV375), 0))*(BO375+BP375)/1000.0</f>
        <v>0</v>
      </c>
      <c r="Q375">
        <f>2.0/((1/S375-1/R375)+SIGN(S375)*SQRT((1/S375-1/R375)*(1/S375-1/R375) + 4*BC375/((BC375+1)*(BC375+1))*(2*1/S375*1/R375-1/R375*1/R375)))</f>
        <v>0</v>
      </c>
      <c r="R375">
        <f>IF(LEFT(BD375,1)&lt;&gt;"0",IF(LEFT(BD375,1)="1",3.0,BE375),$D$5+$E$5*(BV375*BO375/($K$5*1000))+$F$5*(BV375*BO375/($K$5*1000))*MAX(MIN(BB375,$J$5),$I$5)*MAX(MIN(BB375,$J$5),$I$5)+$G$5*MAX(MIN(BB375,$J$5),$I$5)*(BV375*BO375/($K$5*1000))+$H$5*(BV375*BO375/($K$5*1000))*(BV375*BO375/($K$5*1000)))</f>
        <v>0</v>
      </c>
      <c r="S375">
        <f>J375*(1000-(1000*0.61365*exp(17.502*W375/(240.97+W375))/(BO375+BP375)+BJ375)/2)/(1000*0.61365*exp(17.502*W375/(240.97+W375))/(BO375+BP375)-BJ375)</f>
        <v>0</v>
      </c>
      <c r="T375">
        <f>1/((BC375+1)/(Q375/1.6)+1/(R375/1.37)) + BC375/((BC375+1)/(Q375/1.6) + BC375/(R375/1.37))</f>
        <v>0</v>
      </c>
      <c r="U375">
        <f>(AX375*BA375)</f>
        <v>0</v>
      </c>
      <c r="V375">
        <f>(BQ375+(U375+2*0.95*5.67E-8*(((BQ375+$B$7)+273)^4-(BQ375+273)^4)-44100*J375)/(1.84*29.3*R375+8*0.95*5.67E-8*(BQ375+273)^3))</f>
        <v>0</v>
      </c>
      <c r="W375">
        <f>($C$7*BR375+$D$7*BS375+$E$7*V375)</f>
        <v>0</v>
      </c>
      <c r="X375">
        <f>0.61365*exp(17.502*W375/(240.97+W375))</f>
        <v>0</v>
      </c>
      <c r="Y375">
        <f>(Z375/AA375*100)</f>
        <v>0</v>
      </c>
      <c r="Z375">
        <f>BJ375*(BO375+BP375)/1000</f>
        <v>0</v>
      </c>
      <c r="AA375">
        <f>0.61365*exp(17.502*BQ375/(240.97+BQ375))</f>
        <v>0</v>
      </c>
      <c r="AB375">
        <f>(X375-BJ375*(BO375+BP375)/1000)</f>
        <v>0</v>
      </c>
      <c r="AC375">
        <f>(-J375*44100)</f>
        <v>0</v>
      </c>
      <c r="AD375">
        <f>2*29.3*R375*0.92*(BQ375-W375)</f>
        <v>0</v>
      </c>
      <c r="AE375">
        <f>2*0.95*5.67E-8*(((BQ375+$B$7)+273)^4-(W375+273)^4)</f>
        <v>0</v>
      </c>
      <c r="AF375">
        <f>U375+AE375+AC375+AD375</f>
        <v>0</v>
      </c>
      <c r="AG375">
        <f>BN375*AU375*(BI375-BH375*(1000-AU375*BK375)/(1000-AU375*BJ375))/(100*BB375)</f>
        <v>0</v>
      </c>
      <c r="AH375">
        <f>1000*BN375*AU375*(BJ375-BK375)/(100*BB375*(1000-AU375*BJ375))</f>
        <v>0</v>
      </c>
      <c r="AI375">
        <f>(AJ375 - AK375 - BO375*1E3/(8.314*(BQ375+273.15)) * AM375/BN375 * AL375) * BN375/(100*BB375) * (1000 - BK375)/1000</f>
        <v>0</v>
      </c>
      <c r="AJ375">
        <v>1188.009530866459</v>
      </c>
      <c r="AK375">
        <v>1160.794848484848</v>
      </c>
      <c r="AL375">
        <v>3.432747304872131</v>
      </c>
      <c r="AM375">
        <v>63.74903472312772</v>
      </c>
      <c r="AN375">
        <f>(AP375 - AO375 + BO375*1E3/(8.314*(BQ375+273.15)) * AR375/BN375 * AQ375) * BN375/(100*BB375) * 1000/(1000 - AP375)</f>
        <v>0</v>
      </c>
      <c r="AO375">
        <v>23.68863975928156</v>
      </c>
      <c r="AP375">
        <v>24.29509272727272</v>
      </c>
      <c r="AQ375">
        <v>-9.488380958557409E-07</v>
      </c>
      <c r="AR375">
        <v>101.983239414424</v>
      </c>
      <c r="AS375">
        <v>3</v>
      </c>
      <c r="AT375">
        <v>1</v>
      </c>
      <c r="AU375">
        <f>IF(AS375*$H$13&gt;=AW375,1.0,(AW375/(AW375-AS375*$H$13)))</f>
        <v>0</v>
      </c>
      <c r="AV375">
        <f>(AU375-1)*100</f>
        <v>0</v>
      </c>
      <c r="AW375">
        <f>MAX(0,($B$13+$C$13*BV375)/(1+$D$13*BV375)*BO375/(BQ375+273)*$E$13)</f>
        <v>0</v>
      </c>
      <c r="AX375">
        <f>$B$11*BW375+$C$11*BX375+$F$11*CI375*(1-CL375)</f>
        <v>0</v>
      </c>
      <c r="AY375">
        <f>AX375*AZ375</f>
        <v>0</v>
      </c>
      <c r="AZ375">
        <f>($B$11*$D$9+$C$11*$D$9+$F$11*((CV375+CN375)/MAX(CV375+CN375+CW375, 0.1)*$I$9+CW375/MAX(CV375+CN375+CW375, 0.1)*$J$9))/($B$11+$C$11+$F$11)</f>
        <v>0</v>
      </c>
      <c r="BA375">
        <f>($B$11*$K$9+$C$11*$K$9+$F$11*((CV375+CN375)/MAX(CV375+CN375+CW375, 0.1)*$P$9+CW375/MAX(CV375+CN375+CW375, 0.1)*$Q$9))/($B$11+$C$11+$F$11)</f>
        <v>0</v>
      </c>
      <c r="BB375">
        <v>1.91</v>
      </c>
      <c r="BC375">
        <v>0.5</v>
      </c>
      <c r="BD375" t="s">
        <v>355</v>
      </c>
      <c r="BE375">
        <v>2</v>
      </c>
      <c r="BF375" t="b">
        <v>1</v>
      </c>
      <c r="BG375">
        <v>1679514233.214286</v>
      </c>
      <c r="BH375">
        <v>1108.226785714286</v>
      </c>
      <c r="BI375">
        <v>1143.483928571429</v>
      </c>
      <c r="BJ375">
        <v>24.29844285714285</v>
      </c>
      <c r="BK375">
        <v>23.68943571428571</v>
      </c>
      <c r="BL375">
        <v>1102.946785714286</v>
      </c>
      <c r="BM375">
        <v>23.93323214285714</v>
      </c>
      <c r="BN375">
        <v>500.0301071428572</v>
      </c>
      <c r="BO375">
        <v>89.92887142857145</v>
      </c>
      <c r="BP375">
        <v>0.09996672499999996</v>
      </c>
      <c r="BQ375">
        <v>26.58958214285715</v>
      </c>
      <c r="BR375">
        <v>27.49395</v>
      </c>
      <c r="BS375">
        <v>999.9000000000002</v>
      </c>
      <c r="BT375">
        <v>0</v>
      </c>
      <c r="BU375">
        <v>0</v>
      </c>
      <c r="BV375">
        <v>10006.94785714286</v>
      </c>
      <c r="BW375">
        <v>0</v>
      </c>
      <c r="BX375">
        <v>9.357302142857145</v>
      </c>
      <c r="BY375">
        <v>-35.25572142857143</v>
      </c>
      <c r="BZ375">
        <v>1135.825</v>
      </c>
      <c r="CA375">
        <v>1171.228214285714</v>
      </c>
      <c r="CB375">
        <v>0.6090148571428572</v>
      </c>
      <c r="CC375">
        <v>1143.483928571429</v>
      </c>
      <c r="CD375">
        <v>23.68943571428571</v>
      </c>
      <c r="CE375">
        <v>2.185131785714286</v>
      </c>
      <c r="CF375">
        <v>2.130364642857143</v>
      </c>
      <c r="CG375">
        <v>18.85373928571429</v>
      </c>
      <c r="CH375">
        <v>18.44805</v>
      </c>
      <c r="CI375">
        <v>1999.995714285715</v>
      </c>
      <c r="CJ375">
        <v>0.9800003214285715</v>
      </c>
      <c r="CK375">
        <v>0.01999926785714285</v>
      </c>
      <c r="CL375">
        <v>0</v>
      </c>
      <c r="CM375">
        <v>2.106671428571429</v>
      </c>
      <c r="CN375">
        <v>0</v>
      </c>
      <c r="CO375">
        <v>3865.713571428572</v>
      </c>
      <c r="CP375">
        <v>17338.19642857143</v>
      </c>
      <c r="CQ375">
        <v>39.49299999999999</v>
      </c>
      <c r="CR375">
        <v>39.97971428571428</v>
      </c>
      <c r="CS375">
        <v>39.37024999999999</v>
      </c>
      <c r="CT375">
        <v>38.0065</v>
      </c>
      <c r="CU375">
        <v>38.72971428571428</v>
      </c>
      <c r="CV375">
        <v>1959.995714285715</v>
      </c>
      <c r="CW375">
        <v>40</v>
      </c>
      <c r="CX375">
        <v>0</v>
      </c>
      <c r="CY375">
        <v>1679514270.9</v>
      </c>
      <c r="CZ375">
        <v>0</v>
      </c>
      <c r="DA375">
        <v>0</v>
      </c>
      <c r="DB375" t="s">
        <v>356</v>
      </c>
      <c r="DC375">
        <v>1679454360.5</v>
      </c>
      <c r="DD375">
        <v>1679454360.5</v>
      </c>
      <c r="DE375">
        <v>0</v>
      </c>
      <c r="DF375">
        <v>-0.152</v>
      </c>
      <c r="DG375">
        <v>-0.046</v>
      </c>
      <c r="DH375">
        <v>3.296</v>
      </c>
      <c r="DI375">
        <v>0.35</v>
      </c>
      <c r="DJ375">
        <v>420</v>
      </c>
      <c r="DK375">
        <v>24</v>
      </c>
      <c r="DL375">
        <v>0.27</v>
      </c>
      <c r="DM375">
        <v>0.09</v>
      </c>
      <c r="DN375">
        <v>-35.2267875</v>
      </c>
      <c r="DO375">
        <v>-0.3482690431518844</v>
      </c>
      <c r="DP375">
        <v>0.06115168921419928</v>
      </c>
      <c r="DQ375">
        <v>0</v>
      </c>
      <c r="DR375">
        <v>0.6104264</v>
      </c>
      <c r="DS375">
        <v>-0.02261916697936152</v>
      </c>
      <c r="DT375">
        <v>0.00271469544148142</v>
      </c>
      <c r="DU375">
        <v>1</v>
      </c>
      <c r="DV375">
        <v>1</v>
      </c>
      <c r="DW375">
        <v>2</v>
      </c>
      <c r="DX375" t="s">
        <v>357</v>
      </c>
      <c r="DY375">
        <v>2.98056</v>
      </c>
      <c r="DZ375">
        <v>2.72849</v>
      </c>
      <c r="EA375">
        <v>0.168969</v>
      </c>
      <c r="EB375">
        <v>0.173834</v>
      </c>
      <c r="EC375">
        <v>0.107624</v>
      </c>
      <c r="ED375">
        <v>0.106682</v>
      </c>
      <c r="EE375">
        <v>24978.1</v>
      </c>
      <c r="EF375">
        <v>24494.1</v>
      </c>
      <c r="EG375">
        <v>30583</v>
      </c>
      <c r="EH375">
        <v>29890.8</v>
      </c>
      <c r="EI375">
        <v>37647.3</v>
      </c>
      <c r="EJ375">
        <v>35149.2</v>
      </c>
      <c r="EK375">
        <v>46771</v>
      </c>
      <c r="EL375">
        <v>44446.6</v>
      </c>
      <c r="EM375">
        <v>1.8832</v>
      </c>
      <c r="EN375">
        <v>1.90345</v>
      </c>
      <c r="EO375">
        <v>0.119135</v>
      </c>
      <c r="EP375">
        <v>0</v>
      </c>
      <c r="EQ375">
        <v>25.5498</v>
      </c>
      <c r="ER375">
        <v>999.9</v>
      </c>
      <c r="ES375">
        <v>49.4</v>
      </c>
      <c r="ET375">
        <v>30.3</v>
      </c>
      <c r="EU375">
        <v>23.8091</v>
      </c>
      <c r="EV375">
        <v>62.8209</v>
      </c>
      <c r="EW375">
        <v>22.3277</v>
      </c>
      <c r="EX375">
        <v>1</v>
      </c>
      <c r="EY375">
        <v>-0.100396</v>
      </c>
      <c r="EZ375">
        <v>0.214401</v>
      </c>
      <c r="FA375">
        <v>20.2034</v>
      </c>
      <c r="FB375">
        <v>5.23017</v>
      </c>
      <c r="FC375">
        <v>11.968</v>
      </c>
      <c r="FD375">
        <v>4.9706</v>
      </c>
      <c r="FE375">
        <v>3.28945</v>
      </c>
      <c r="FF375">
        <v>9999</v>
      </c>
      <c r="FG375">
        <v>9999</v>
      </c>
      <c r="FH375">
        <v>9999</v>
      </c>
      <c r="FI375">
        <v>999.9</v>
      </c>
      <c r="FJ375">
        <v>4.97293</v>
      </c>
      <c r="FK375">
        <v>1.87714</v>
      </c>
      <c r="FL375">
        <v>1.87519</v>
      </c>
      <c r="FM375">
        <v>1.87805</v>
      </c>
      <c r="FN375">
        <v>1.87473</v>
      </c>
      <c r="FO375">
        <v>1.87836</v>
      </c>
      <c r="FP375">
        <v>1.87545</v>
      </c>
      <c r="FQ375">
        <v>1.87658</v>
      </c>
      <c r="FR375">
        <v>0</v>
      </c>
      <c r="FS375">
        <v>0</v>
      </c>
      <c r="FT375">
        <v>0</v>
      </c>
      <c r="FU375">
        <v>0</v>
      </c>
      <c r="FV375" t="s">
        <v>358</v>
      </c>
      <c r="FW375" t="s">
        <v>359</v>
      </c>
      <c r="FX375" t="s">
        <v>360</v>
      </c>
      <c r="FY375" t="s">
        <v>360</v>
      </c>
      <c r="FZ375" t="s">
        <v>360</v>
      </c>
      <c r="GA375" t="s">
        <v>360</v>
      </c>
      <c r="GB375">
        <v>0</v>
      </c>
      <c r="GC375">
        <v>100</v>
      </c>
      <c r="GD375">
        <v>100</v>
      </c>
      <c r="GE375">
        <v>5.33</v>
      </c>
      <c r="GF375">
        <v>0.3651</v>
      </c>
      <c r="GG375">
        <v>1.972114183739502</v>
      </c>
      <c r="GH375">
        <v>0.004449671774874308</v>
      </c>
      <c r="GI375">
        <v>-1.829466635312074E-06</v>
      </c>
      <c r="GJ375">
        <v>4.661545964856727E-10</v>
      </c>
      <c r="GK375">
        <v>0.005649818396270764</v>
      </c>
      <c r="GL375">
        <v>0.003047750899037379</v>
      </c>
      <c r="GM375">
        <v>0.0005145890388989142</v>
      </c>
      <c r="GN375">
        <v>-5.930110997495773E-07</v>
      </c>
      <c r="GO375">
        <v>0</v>
      </c>
      <c r="GP375">
        <v>2134</v>
      </c>
      <c r="GQ375">
        <v>1</v>
      </c>
      <c r="GR375">
        <v>23</v>
      </c>
      <c r="GS375">
        <v>998</v>
      </c>
      <c r="GT375">
        <v>998</v>
      </c>
      <c r="GU375">
        <v>2.56714</v>
      </c>
      <c r="GV375">
        <v>2.5354</v>
      </c>
      <c r="GW375">
        <v>1.39893</v>
      </c>
      <c r="GX375">
        <v>2.3584</v>
      </c>
      <c r="GY375">
        <v>1.44897</v>
      </c>
      <c r="GZ375">
        <v>2.51953</v>
      </c>
      <c r="HA375">
        <v>36.5051</v>
      </c>
      <c r="HB375">
        <v>24.0612</v>
      </c>
      <c r="HC375">
        <v>18</v>
      </c>
      <c r="HD375">
        <v>489.231</v>
      </c>
      <c r="HE375">
        <v>473.273</v>
      </c>
      <c r="HF375">
        <v>24.4452</v>
      </c>
      <c r="HG375">
        <v>25.8083</v>
      </c>
      <c r="HH375">
        <v>30.0001</v>
      </c>
      <c r="HI375">
        <v>25.6517</v>
      </c>
      <c r="HJ375">
        <v>25.7297</v>
      </c>
      <c r="HK375">
        <v>51.4318</v>
      </c>
      <c r="HL375">
        <v>0.275551</v>
      </c>
      <c r="HM375">
        <v>100</v>
      </c>
      <c r="HN375">
        <v>24.4461</v>
      </c>
      <c r="HO375">
        <v>1189.22</v>
      </c>
      <c r="HP375">
        <v>23.8401</v>
      </c>
      <c r="HQ375">
        <v>101.088</v>
      </c>
      <c r="HR375">
        <v>102.206</v>
      </c>
    </row>
    <row r="376" spans="1:226">
      <c r="A376">
        <v>360</v>
      </c>
      <c r="B376">
        <v>1679514246</v>
      </c>
      <c r="C376">
        <v>8989.900000095367</v>
      </c>
      <c r="D376" t="s">
        <v>1080</v>
      </c>
      <c r="E376" t="s">
        <v>1081</v>
      </c>
      <c r="F376">
        <v>5</v>
      </c>
      <c r="G376" t="s">
        <v>353</v>
      </c>
      <c r="H376" t="s">
        <v>747</v>
      </c>
      <c r="I376">
        <v>1679514238.5</v>
      </c>
      <c r="J376">
        <f>(K376)/1000</f>
        <v>0</v>
      </c>
      <c r="K376">
        <f>IF(BF376, AN376, AH376)</f>
        <v>0</v>
      </c>
      <c r="L376">
        <f>IF(BF376, AI376, AG376)</f>
        <v>0</v>
      </c>
      <c r="M376">
        <f>BH376 - IF(AU376&gt;1, L376*BB376*100.0/(AW376*BV376), 0)</f>
        <v>0</v>
      </c>
      <c r="N376">
        <f>((T376-J376/2)*M376-L376)/(T376+J376/2)</f>
        <v>0</v>
      </c>
      <c r="O376">
        <f>N376*(BO376+BP376)/1000.0</f>
        <v>0</v>
      </c>
      <c r="P376">
        <f>(BH376 - IF(AU376&gt;1, L376*BB376*100.0/(AW376*BV376), 0))*(BO376+BP376)/1000.0</f>
        <v>0</v>
      </c>
      <c r="Q376">
        <f>2.0/((1/S376-1/R376)+SIGN(S376)*SQRT((1/S376-1/R376)*(1/S376-1/R376) + 4*BC376/((BC376+1)*(BC376+1))*(2*1/S376*1/R376-1/R376*1/R376)))</f>
        <v>0</v>
      </c>
      <c r="R376">
        <f>IF(LEFT(BD376,1)&lt;&gt;"0",IF(LEFT(BD376,1)="1",3.0,BE376),$D$5+$E$5*(BV376*BO376/($K$5*1000))+$F$5*(BV376*BO376/($K$5*1000))*MAX(MIN(BB376,$J$5),$I$5)*MAX(MIN(BB376,$J$5),$I$5)+$G$5*MAX(MIN(BB376,$J$5),$I$5)*(BV376*BO376/($K$5*1000))+$H$5*(BV376*BO376/($K$5*1000))*(BV376*BO376/($K$5*1000)))</f>
        <v>0</v>
      </c>
      <c r="S376">
        <f>J376*(1000-(1000*0.61365*exp(17.502*W376/(240.97+W376))/(BO376+BP376)+BJ376)/2)/(1000*0.61365*exp(17.502*W376/(240.97+W376))/(BO376+BP376)-BJ376)</f>
        <v>0</v>
      </c>
      <c r="T376">
        <f>1/((BC376+1)/(Q376/1.6)+1/(R376/1.37)) + BC376/((BC376+1)/(Q376/1.6) + BC376/(R376/1.37))</f>
        <v>0</v>
      </c>
      <c r="U376">
        <f>(AX376*BA376)</f>
        <v>0</v>
      </c>
      <c r="V376">
        <f>(BQ376+(U376+2*0.95*5.67E-8*(((BQ376+$B$7)+273)^4-(BQ376+273)^4)-44100*J376)/(1.84*29.3*R376+8*0.95*5.67E-8*(BQ376+273)^3))</f>
        <v>0</v>
      </c>
      <c r="W376">
        <f>($C$7*BR376+$D$7*BS376+$E$7*V376)</f>
        <v>0</v>
      </c>
      <c r="X376">
        <f>0.61365*exp(17.502*W376/(240.97+W376))</f>
        <v>0</v>
      </c>
      <c r="Y376">
        <f>(Z376/AA376*100)</f>
        <v>0</v>
      </c>
      <c r="Z376">
        <f>BJ376*(BO376+BP376)/1000</f>
        <v>0</v>
      </c>
      <c r="AA376">
        <f>0.61365*exp(17.502*BQ376/(240.97+BQ376))</f>
        <v>0</v>
      </c>
      <c r="AB376">
        <f>(X376-BJ376*(BO376+BP376)/1000)</f>
        <v>0</v>
      </c>
      <c r="AC376">
        <f>(-J376*44100)</f>
        <v>0</v>
      </c>
      <c r="AD376">
        <f>2*29.3*R376*0.92*(BQ376-W376)</f>
        <v>0</v>
      </c>
      <c r="AE376">
        <f>2*0.95*5.67E-8*(((BQ376+$B$7)+273)^4-(W376+273)^4)</f>
        <v>0</v>
      </c>
      <c r="AF376">
        <f>U376+AE376+AC376+AD376</f>
        <v>0</v>
      </c>
      <c r="AG376">
        <f>BN376*AU376*(BI376-BH376*(1000-AU376*BK376)/(1000-AU376*BJ376))/(100*BB376)</f>
        <v>0</v>
      </c>
      <c r="AH376">
        <f>1000*BN376*AU376*(BJ376-BK376)/(100*BB376*(1000-AU376*BJ376))</f>
        <v>0</v>
      </c>
      <c r="AI376">
        <f>(AJ376 - AK376 - BO376*1E3/(8.314*(BQ376+273.15)) * AM376/BN376 * AL376) * BN376/(100*BB376) * (1000 - BK376)/1000</f>
        <v>0</v>
      </c>
      <c r="AJ376">
        <v>1205.148390151849</v>
      </c>
      <c r="AK376">
        <v>1177.998727272727</v>
      </c>
      <c r="AL376">
        <v>3.440014588404415</v>
      </c>
      <c r="AM376">
        <v>63.74903472312772</v>
      </c>
      <c r="AN376">
        <f>(AP376 - AO376 + BO376*1E3/(8.314*(BQ376+273.15)) * AR376/BN376 * AQ376) * BN376/(100*BB376) * 1000/(1000 - AP376)</f>
        <v>0</v>
      </c>
      <c r="AO376">
        <v>23.68486494944738</v>
      </c>
      <c r="AP376">
        <v>24.28577212121212</v>
      </c>
      <c r="AQ376">
        <v>-4.481690275615445E-06</v>
      </c>
      <c r="AR376">
        <v>101.983239414424</v>
      </c>
      <c r="AS376">
        <v>2</v>
      </c>
      <c r="AT376">
        <v>0</v>
      </c>
      <c r="AU376">
        <f>IF(AS376*$H$13&gt;=AW376,1.0,(AW376/(AW376-AS376*$H$13)))</f>
        <v>0</v>
      </c>
      <c r="AV376">
        <f>(AU376-1)*100</f>
        <v>0</v>
      </c>
      <c r="AW376">
        <f>MAX(0,($B$13+$C$13*BV376)/(1+$D$13*BV376)*BO376/(BQ376+273)*$E$13)</f>
        <v>0</v>
      </c>
      <c r="AX376">
        <f>$B$11*BW376+$C$11*BX376+$F$11*CI376*(1-CL376)</f>
        <v>0</v>
      </c>
      <c r="AY376">
        <f>AX376*AZ376</f>
        <v>0</v>
      </c>
      <c r="AZ376">
        <f>($B$11*$D$9+$C$11*$D$9+$F$11*((CV376+CN376)/MAX(CV376+CN376+CW376, 0.1)*$I$9+CW376/MAX(CV376+CN376+CW376, 0.1)*$J$9))/($B$11+$C$11+$F$11)</f>
        <v>0</v>
      </c>
      <c r="BA376">
        <f>($B$11*$K$9+$C$11*$K$9+$F$11*((CV376+CN376)/MAX(CV376+CN376+CW376, 0.1)*$P$9+CW376/MAX(CV376+CN376+CW376, 0.1)*$Q$9))/($B$11+$C$11+$F$11)</f>
        <v>0</v>
      </c>
      <c r="BB376">
        <v>1.91</v>
      </c>
      <c r="BC376">
        <v>0.5</v>
      </c>
      <c r="BD376" t="s">
        <v>355</v>
      </c>
      <c r="BE376">
        <v>2</v>
      </c>
      <c r="BF376" t="b">
        <v>1</v>
      </c>
      <c r="BG376">
        <v>1679514238.5</v>
      </c>
      <c r="BH376">
        <v>1125.915185185185</v>
      </c>
      <c r="BI376">
        <v>1161.172222222222</v>
      </c>
      <c r="BJ376">
        <v>24.29508148148148</v>
      </c>
      <c r="BK376">
        <v>23.68760740740741</v>
      </c>
      <c r="BL376">
        <v>1120.597407407407</v>
      </c>
      <c r="BM376">
        <v>23.92995185185185</v>
      </c>
      <c r="BN376">
        <v>500.027037037037</v>
      </c>
      <c r="BO376">
        <v>89.93064444444444</v>
      </c>
      <c r="BP376">
        <v>0.0998228925925926</v>
      </c>
      <c r="BQ376">
        <v>26.58731851851852</v>
      </c>
      <c r="BR376">
        <v>27.49788148148148</v>
      </c>
      <c r="BS376">
        <v>999.9000000000001</v>
      </c>
      <c r="BT376">
        <v>0</v>
      </c>
      <c r="BU376">
        <v>0</v>
      </c>
      <c r="BV376">
        <v>10022.03555555556</v>
      </c>
      <c r="BW376">
        <v>0</v>
      </c>
      <c r="BX376">
        <v>9.350769259259261</v>
      </c>
      <c r="BY376">
        <v>-35.25584444444445</v>
      </c>
      <c r="BZ376">
        <v>1153.949629629629</v>
      </c>
      <c r="CA376">
        <v>1189.343333333333</v>
      </c>
      <c r="CB376">
        <v>0.6074828518518518</v>
      </c>
      <c r="CC376">
        <v>1161.172222222222</v>
      </c>
      <c r="CD376">
        <v>23.68760740740741</v>
      </c>
      <c r="CE376">
        <v>2.184872222222222</v>
      </c>
      <c r="CF376">
        <v>2.130241851851852</v>
      </c>
      <c r="CG376">
        <v>18.85182962962963</v>
      </c>
      <c r="CH376">
        <v>18.44714074074074</v>
      </c>
      <c r="CI376">
        <v>1999.998518518518</v>
      </c>
      <c r="CJ376">
        <v>0.9800001111111113</v>
      </c>
      <c r="CK376">
        <v>0.01999948518518519</v>
      </c>
      <c r="CL376">
        <v>0</v>
      </c>
      <c r="CM376">
        <v>2.087922222222222</v>
      </c>
      <c r="CN376">
        <v>0</v>
      </c>
      <c r="CO376">
        <v>3865.637037037037</v>
      </c>
      <c r="CP376">
        <v>17338.21851851852</v>
      </c>
      <c r="CQ376">
        <v>39.45337037037037</v>
      </c>
      <c r="CR376">
        <v>39.95566666666667</v>
      </c>
      <c r="CS376">
        <v>39.3261111111111</v>
      </c>
      <c r="CT376">
        <v>37.96966666666666</v>
      </c>
      <c r="CU376">
        <v>38.6872962962963</v>
      </c>
      <c r="CV376">
        <v>1959.998518518518</v>
      </c>
      <c r="CW376">
        <v>40</v>
      </c>
      <c r="CX376">
        <v>0</v>
      </c>
      <c r="CY376">
        <v>1679514276.3</v>
      </c>
      <c r="CZ376">
        <v>0</v>
      </c>
      <c r="DA376">
        <v>0</v>
      </c>
      <c r="DB376" t="s">
        <v>356</v>
      </c>
      <c r="DC376">
        <v>1679454360.5</v>
      </c>
      <c r="DD376">
        <v>1679454360.5</v>
      </c>
      <c r="DE376">
        <v>0</v>
      </c>
      <c r="DF376">
        <v>-0.152</v>
      </c>
      <c r="DG376">
        <v>-0.046</v>
      </c>
      <c r="DH376">
        <v>3.296</v>
      </c>
      <c r="DI376">
        <v>0.35</v>
      </c>
      <c r="DJ376">
        <v>420</v>
      </c>
      <c r="DK376">
        <v>24</v>
      </c>
      <c r="DL376">
        <v>0.27</v>
      </c>
      <c r="DM376">
        <v>0.09</v>
      </c>
      <c r="DN376">
        <v>-35.25495609756098</v>
      </c>
      <c r="DO376">
        <v>-0.06924250871076772</v>
      </c>
      <c r="DP376">
        <v>0.04314675495120995</v>
      </c>
      <c r="DQ376">
        <v>1</v>
      </c>
      <c r="DR376">
        <v>0.6083548048780488</v>
      </c>
      <c r="DS376">
        <v>-0.017450675958188</v>
      </c>
      <c r="DT376">
        <v>0.001992329366191955</v>
      </c>
      <c r="DU376">
        <v>1</v>
      </c>
      <c r="DV376">
        <v>2</v>
      </c>
      <c r="DW376">
        <v>2</v>
      </c>
      <c r="DX376" t="s">
        <v>438</v>
      </c>
      <c r="DY376">
        <v>2.98036</v>
      </c>
      <c r="DZ376">
        <v>2.72841</v>
      </c>
      <c r="EA376">
        <v>0.170533</v>
      </c>
      <c r="EB376">
        <v>0.17539</v>
      </c>
      <c r="EC376">
        <v>0.107601</v>
      </c>
      <c r="ED376">
        <v>0.106671</v>
      </c>
      <c r="EE376">
        <v>24930.9</v>
      </c>
      <c r="EF376">
        <v>24447.6</v>
      </c>
      <c r="EG376">
        <v>30582.8</v>
      </c>
      <c r="EH376">
        <v>29890.4</v>
      </c>
      <c r="EI376">
        <v>37647.9</v>
      </c>
      <c r="EJ376">
        <v>35149.1</v>
      </c>
      <c r="EK376">
        <v>46770.3</v>
      </c>
      <c r="EL376">
        <v>44445.7</v>
      </c>
      <c r="EM376">
        <v>1.88323</v>
      </c>
      <c r="EN376">
        <v>1.90365</v>
      </c>
      <c r="EO376">
        <v>0.119418</v>
      </c>
      <c r="EP376">
        <v>0</v>
      </c>
      <c r="EQ376">
        <v>25.5498</v>
      </c>
      <c r="ER376">
        <v>999.9</v>
      </c>
      <c r="ES376">
        <v>49.4</v>
      </c>
      <c r="ET376">
        <v>30.3</v>
      </c>
      <c r="EU376">
        <v>23.8066</v>
      </c>
      <c r="EV376">
        <v>63.1909</v>
      </c>
      <c r="EW376">
        <v>22.516</v>
      </c>
      <c r="EX376">
        <v>1</v>
      </c>
      <c r="EY376">
        <v>-0.100343</v>
      </c>
      <c r="EZ376">
        <v>0.284371</v>
      </c>
      <c r="FA376">
        <v>20.2034</v>
      </c>
      <c r="FB376">
        <v>5.23002</v>
      </c>
      <c r="FC376">
        <v>11.968</v>
      </c>
      <c r="FD376">
        <v>4.9704</v>
      </c>
      <c r="FE376">
        <v>3.28955</v>
      </c>
      <c r="FF376">
        <v>9999</v>
      </c>
      <c r="FG376">
        <v>9999</v>
      </c>
      <c r="FH376">
        <v>9999</v>
      </c>
      <c r="FI376">
        <v>999.9</v>
      </c>
      <c r="FJ376">
        <v>4.97295</v>
      </c>
      <c r="FK376">
        <v>1.87714</v>
      </c>
      <c r="FL376">
        <v>1.87521</v>
      </c>
      <c r="FM376">
        <v>1.87805</v>
      </c>
      <c r="FN376">
        <v>1.87471</v>
      </c>
      <c r="FO376">
        <v>1.87836</v>
      </c>
      <c r="FP376">
        <v>1.87545</v>
      </c>
      <c r="FQ376">
        <v>1.87657</v>
      </c>
      <c r="FR376">
        <v>0</v>
      </c>
      <c r="FS376">
        <v>0</v>
      </c>
      <c r="FT376">
        <v>0</v>
      </c>
      <c r="FU376">
        <v>0</v>
      </c>
      <c r="FV376" t="s">
        <v>358</v>
      </c>
      <c r="FW376" t="s">
        <v>359</v>
      </c>
      <c r="FX376" t="s">
        <v>360</v>
      </c>
      <c r="FY376" t="s">
        <v>360</v>
      </c>
      <c r="FZ376" t="s">
        <v>360</v>
      </c>
      <c r="GA376" t="s">
        <v>360</v>
      </c>
      <c r="GB376">
        <v>0</v>
      </c>
      <c r="GC376">
        <v>100</v>
      </c>
      <c r="GD376">
        <v>100</v>
      </c>
      <c r="GE376">
        <v>5.37</v>
      </c>
      <c r="GF376">
        <v>0.3649</v>
      </c>
      <c r="GG376">
        <v>1.972114183739502</v>
      </c>
      <c r="GH376">
        <v>0.004449671774874308</v>
      </c>
      <c r="GI376">
        <v>-1.829466635312074E-06</v>
      </c>
      <c r="GJ376">
        <v>4.661545964856727E-10</v>
      </c>
      <c r="GK376">
        <v>0.005649818396270764</v>
      </c>
      <c r="GL376">
        <v>0.003047750899037379</v>
      </c>
      <c r="GM376">
        <v>0.0005145890388989142</v>
      </c>
      <c r="GN376">
        <v>-5.930110997495773E-07</v>
      </c>
      <c r="GO376">
        <v>0</v>
      </c>
      <c r="GP376">
        <v>2134</v>
      </c>
      <c r="GQ376">
        <v>1</v>
      </c>
      <c r="GR376">
        <v>23</v>
      </c>
      <c r="GS376">
        <v>998.1</v>
      </c>
      <c r="GT376">
        <v>998.1</v>
      </c>
      <c r="GU376">
        <v>2.59399</v>
      </c>
      <c r="GV376">
        <v>2.5415</v>
      </c>
      <c r="GW376">
        <v>1.39893</v>
      </c>
      <c r="GX376">
        <v>2.3584</v>
      </c>
      <c r="GY376">
        <v>1.44897</v>
      </c>
      <c r="GZ376">
        <v>2.3938</v>
      </c>
      <c r="HA376">
        <v>36.5051</v>
      </c>
      <c r="HB376">
        <v>24.0525</v>
      </c>
      <c r="HC376">
        <v>18</v>
      </c>
      <c r="HD376">
        <v>489.236</v>
      </c>
      <c r="HE376">
        <v>473.392</v>
      </c>
      <c r="HF376">
        <v>24.444</v>
      </c>
      <c r="HG376">
        <v>25.8077</v>
      </c>
      <c r="HH376">
        <v>30.0001</v>
      </c>
      <c r="HI376">
        <v>25.6505</v>
      </c>
      <c r="HJ376">
        <v>25.7283</v>
      </c>
      <c r="HK376">
        <v>52.0421</v>
      </c>
      <c r="HL376">
        <v>0</v>
      </c>
      <c r="HM376">
        <v>100</v>
      </c>
      <c r="HN376">
        <v>24.4274</v>
      </c>
      <c r="HO376">
        <v>1209.27</v>
      </c>
      <c r="HP376">
        <v>23.8447</v>
      </c>
      <c r="HQ376">
        <v>101.086</v>
      </c>
      <c r="HR376">
        <v>102.205</v>
      </c>
    </row>
    <row r="377" spans="1:226">
      <c r="A377">
        <v>361</v>
      </c>
      <c r="B377">
        <v>1679514251</v>
      </c>
      <c r="C377">
        <v>8994.900000095367</v>
      </c>
      <c r="D377" t="s">
        <v>1082</v>
      </c>
      <c r="E377" t="s">
        <v>1083</v>
      </c>
      <c r="F377">
        <v>5</v>
      </c>
      <c r="G377" t="s">
        <v>353</v>
      </c>
      <c r="H377" t="s">
        <v>747</v>
      </c>
      <c r="I377">
        <v>1679514243.214286</v>
      </c>
      <c r="J377">
        <f>(K377)/1000</f>
        <v>0</v>
      </c>
      <c r="K377">
        <f>IF(BF377, AN377, AH377)</f>
        <v>0</v>
      </c>
      <c r="L377">
        <f>IF(BF377, AI377, AG377)</f>
        <v>0</v>
      </c>
      <c r="M377">
        <f>BH377 - IF(AU377&gt;1, L377*BB377*100.0/(AW377*BV377), 0)</f>
        <v>0</v>
      </c>
      <c r="N377">
        <f>((T377-J377/2)*M377-L377)/(T377+J377/2)</f>
        <v>0</v>
      </c>
      <c r="O377">
        <f>N377*(BO377+BP377)/1000.0</f>
        <v>0</v>
      </c>
      <c r="P377">
        <f>(BH377 - IF(AU377&gt;1, L377*BB377*100.0/(AW377*BV377), 0))*(BO377+BP377)/1000.0</f>
        <v>0</v>
      </c>
      <c r="Q377">
        <f>2.0/((1/S377-1/R377)+SIGN(S377)*SQRT((1/S377-1/R377)*(1/S377-1/R377) + 4*BC377/((BC377+1)*(BC377+1))*(2*1/S377*1/R377-1/R377*1/R377)))</f>
        <v>0</v>
      </c>
      <c r="R377">
        <f>IF(LEFT(BD377,1)&lt;&gt;"0",IF(LEFT(BD377,1)="1",3.0,BE377),$D$5+$E$5*(BV377*BO377/($K$5*1000))+$F$5*(BV377*BO377/($K$5*1000))*MAX(MIN(BB377,$J$5),$I$5)*MAX(MIN(BB377,$J$5),$I$5)+$G$5*MAX(MIN(BB377,$J$5),$I$5)*(BV377*BO377/($K$5*1000))+$H$5*(BV377*BO377/($K$5*1000))*(BV377*BO377/($K$5*1000)))</f>
        <v>0</v>
      </c>
      <c r="S377">
        <f>J377*(1000-(1000*0.61365*exp(17.502*W377/(240.97+W377))/(BO377+BP377)+BJ377)/2)/(1000*0.61365*exp(17.502*W377/(240.97+W377))/(BO377+BP377)-BJ377)</f>
        <v>0</v>
      </c>
      <c r="T377">
        <f>1/((BC377+1)/(Q377/1.6)+1/(R377/1.37)) + BC377/((BC377+1)/(Q377/1.6) + BC377/(R377/1.37))</f>
        <v>0</v>
      </c>
      <c r="U377">
        <f>(AX377*BA377)</f>
        <v>0</v>
      </c>
      <c r="V377">
        <f>(BQ377+(U377+2*0.95*5.67E-8*(((BQ377+$B$7)+273)^4-(BQ377+273)^4)-44100*J377)/(1.84*29.3*R377+8*0.95*5.67E-8*(BQ377+273)^3))</f>
        <v>0</v>
      </c>
      <c r="W377">
        <f>($C$7*BR377+$D$7*BS377+$E$7*V377)</f>
        <v>0</v>
      </c>
      <c r="X377">
        <f>0.61365*exp(17.502*W377/(240.97+W377))</f>
        <v>0</v>
      </c>
      <c r="Y377">
        <f>(Z377/AA377*100)</f>
        <v>0</v>
      </c>
      <c r="Z377">
        <f>BJ377*(BO377+BP377)/1000</f>
        <v>0</v>
      </c>
      <c r="AA377">
        <f>0.61365*exp(17.502*BQ377/(240.97+BQ377))</f>
        <v>0</v>
      </c>
      <c r="AB377">
        <f>(X377-BJ377*(BO377+BP377)/1000)</f>
        <v>0</v>
      </c>
      <c r="AC377">
        <f>(-J377*44100)</f>
        <v>0</v>
      </c>
      <c r="AD377">
        <f>2*29.3*R377*0.92*(BQ377-W377)</f>
        <v>0</v>
      </c>
      <c r="AE377">
        <f>2*0.95*5.67E-8*(((BQ377+$B$7)+273)^4-(W377+273)^4)</f>
        <v>0</v>
      </c>
      <c r="AF377">
        <f>U377+AE377+AC377+AD377</f>
        <v>0</v>
      </c>
      <c r="AG377">
        <f>BN377*AU377*(BI377-BH377*(1000-AU377*BK377)/(1000-AU377*BJ377))/(100*BB377)</f>
        <v>0</v>
      </c>
      <c r="AH377">
        <f>1000*BN377*AU377*(BJ377-BK377)/(100*BB377*(1000-AU377*BJ377))</f>
        <v>0</v>
      </c>
      <c r="AI377">
        <f>(AJ377 - AK377 - BO377*1E3/(8.314*(BQ377+273.15)) * AM377/BN377 * AL377) * BN377/(100*BB377) * (1000 - BK377)/1000</f>
        <v>0</v>
      </c>
      <c r="AJ377">
        <v>1222.45529860929</v>
      </c>
      <c r="AK377">
        <v>1195.030848484849</v>
      </c>
      <c r="AL377">
        <v>3.415179753105472</v>
      </c>
      <c r="AM377">
        <v>63.74903472312772</v>
      </c>
      <c r="AN377">
        <f>(AP377 - AO377 + BO377*1E3/(8.314*(BQ377+273.15)) * AR377/BN377 * AQ377) * BN377/(100*BB377) * 1000/(1000 - AP377)</f>
        <v>0</v>
      </c>
      <c r="AO377">
        <v>23.67682205864064</v>
      </c>
      <c r="AP377">
        <v>24.27356848484849</v>
      </c>
      <c r="AQ377">
        <v>-5.277149225453286E-06</v>
      </c>
      <c r="AR377">
        <v>101.983239414424</v>
      </c>
      <c r="AS377">
        <v>2</v>
      </c>
      <c r="AT377">
        <v>0</v>
      </c>
      <c r="AU377">
        <f>IF(AS377*$H$13&gt;=AW377,1.0,(AW377/(AW377-AS377*$H$13)))</f>
        <v>0</v>
      </c>
      <c r="AV377">
        <f>(AU377-1)*100</f>
        <v>0</v>
      </c>
      <c r="AW377">
        <f>MAX(0,($B$13+$C$13*BV377)/(1+$D$13*BV377)*BO377/(BQ377+273)*$E$13)</f>
        <v>0</v>
      </c>
      <c r="AX377">
        <f>$B$11*BW377+$C$11*BX377+$F$11*CI377*(1-CL377)</f>
        <v>0</v>
      </c>
      <c r="AY377">
        <f>AX377*AZ377</f>
        <v>0</v>
      </c>
      <c r="AZ377">
        <f>($B$11*$D$9+$C$11*$D$9+$F$11*((CV377+CN377)/MAX(CV377+CN377+CW377, 0.1)*$I$9+CW377/MAX(CV377+CN377+CW377, 0.1)*$J$9))/($B$11+$C$11+$F$11)</f>
        <v>0</v>
      </c>
      <c r="BA377">
        <f>($B$11*$K$9+$C$11*$K$9+$F$11*((CV377+CN377)/MAX(CV377+CN377+CW377, 0.1)*$P$9+CW377/MAX(CV377+CN377+CW377, 0.1)*$Q$9))/($B$11+$C$11+$F$11)</f>
        <v>0</v>
      </c>
      <c r="BB377">
        <v>1.91</v>
      </c>
      <c r="BC377">
        <v>0.5</v>
      </c>
      <c r="BD377" t="s">
        <v>355</v>
      </c>
      <c r="BE377">
        <v>2</v>
      </c>
      <c r="BF377" t="b">
        <v>1</v>
      </c>
      <c r="BG377">
        <v>1679514243.214286</v>
      </c>
      <c r="BH377">
        <v>1141.678214285714</v>
      </c>
      <c r="BI377">
        <v>1177.024642857143</v>
      </c>
      <c r="BJ377">
        <v>24.2887</v>
      </c>
      <c r="BK377">
        <v>23.68373214285714</v>
      </c>
      <c r="BL377">
        <v>1136.327142857143</v>
      </c>
      <c r="BM377">
        <v>23.92373928571428</v>
      </c>
      <c r="BN377">
        <v>500.0256785714286</v>
      </c>
      <c r="BO377">
        <v>89.93362142857144</v>
      </c>
      <c r="BP377">
        <v>0.09992546785714286</v>
      </c>
      <c r="BQ377">
        <v>26.58579285714286</v>
      </c>
      <c r="BR377">
        <v>27.49879642857143</v>
      </c>
      <c r="BS377">
        <v>999.9000000000002</v>
      </c>
      <c r="BT377">
        <v>0</v>
      </c>
      <c r="BU377">
        <v>0</v>
      </c>
      <c r="BV377">
        <v>10017.40464285714</v>
      </c>
      <c r="BW377">
        <v>0</v>
      </c>
      <c r="BX377">
        <v>9.350310000000002</v>
      </c>
      <c r="BY377">
        <v>-35.34609642857143</v>
      </c>
      <c r="BZ377">
        <v>1170.096785714286</v>
      </c>
      <c r="CA377">
        <v>1205.576428571429</v>
      </c>
      <c r="CB377">
        <v>0.6049842142857144</v>
      </c>
      <c r="CC377">
        <v>1177.024642857143</v>
      </c>
      <c r="CD377">
        <v>23.68373214285714</v>
      </c>
      <c r="CE377">
        <v>2.184371071428571</v>
      </c>
      <c r="CF377">
        <v>2.129963571428572</v>
      </c>
      <c r="CG377">
        <v>18.84815357142857</v>
      </c>
      <c r="CH377">
        <v>18.44505</v>
      </c>
      <c r="CI377">
        <v>2000.021785714286</v>
      </c>
      <c r="CJ377">
        <v>0.9800001071428573</v>
      </c>
      <c r="CK377">
        <v>0.01999948928571429</v>
      </c>
      <c r="CL377">
        <v>0</v>
      </c>
      <c r="CM377">
        <v>2.101460714285714</v>
      </c>
      <c r="CN377">
        <v>0</v>
      </c>
      <c r="CO377">
        <v>3865.800714285714</v>
      </c>
      <c r="CP377">
        <v>17338.41785714286</v>
      </c>
      <c r="CQ377">
        <v>39.41485714285714</v>
      </c>
      <c r="CR377">
        <v>39.91707142857143</v>
      </c>
      <c r="CS377">
        <v>39.28767857142856</v>
      </c>
      <c r="CT377">
        <v>37.94385714285714</v>
      </c>
      <c r="CU377">
        <v>38.64485714285713</v>
      </c>
      <c r="CV377">
        <v>1960.021785714286</v>
      </c>
      <c r="CW377">
        <v>40</v>
      </c>
      <c r="CX377">
        <v>0</v>
      </c>
      <c r="CY377">
        <v>1679514281.1</v>
      </c>
      <c r="CZ377">
        <v>0</v>
      </c>
      <c r="DA377">
        <v>0</v>
      </c>
      <c r="DB377" t="s">
        <v>356</v>
      </c>
      <c r="DC377">
        <v>1679454360.5</v>
      </c>
      <c r="DD377">
        <v>1679454360.5</v>
      </c>
      <c r="DE377">
        <v>0</v>
      </c>
      <c r="DF377">
        <v>-0.152</v>
      </c>
      <c r="DG377">
        <v>-0.046</v>
      </c>
      <c r="DH377">
        <v>3.296</v>
      </c>
      <c r="DI377">
        <v>0.35</v>
      </c>
      <c r="DJ377">
        <v>420</v>
      </c>
      <c r="DK377">
        <v>24</v>
      </c>
      <c r="DL377">
        <v>0.27</v>
      </c>
      <c r="DM377">
        <v>0.09</v>
      </c>
      <c r="DN377">
        <v>-35.30021951219512</v>
      </c>
      <c r="DO377">
        <v>-0.9025191637630973</v>
      </c>
      <c r="DP377">
        <v>0.1060918314124369</v>
      </c>
      <c r="DQ377">
        <v>0</v>
      </c>
      <c r="DR377">
        <v>0.6065126585365854</v>
      </c>
      <c r="DS377">
        <v>-0.02842950522648</v>
      </c>
      <c r="DT377">
        <v>0.002957993359132336</v>
      </c>
      <c r="DU377">
        <v>1</v>
      </c>
      <c r="DV377">
        <v>1</v>
      </c>
      <c r="DW377">
        <v>2</v>
      </c>
      <c r="DX377" t="s">
        <v>357</v>
      </c>
      <c r="DY377">
        <v>2.98057</v>
      </c>
      <c r="DZ377">
        <v>2.72855</v>
      </c>
      <c r="EA377">
        <v>0.172069</v>
      </c>
      <c r="EB377">
        <v>0.17692</v>
      </c>
      <c r="EC377">
        <v>0.107566</v>
      </c>
      <c r="ED377">
        <v>0.10665</v>
      </c>
      <c r="EE377">
        <v>24884.5</v>
      </c>
      <c r="EF377">
        <v>24401.8</v>
      </c>
      <c r="EG377">
        <v>30582.4</v>
      </c>
      <c r="EH377">
        <v>29889.8</v>
      </c>
      <c r="EI377">
        <v>37649.4</v>
      </c>
      <c r="EJ377">
        <v>35149.2</v>
      </c>
      <c r="EK377">
        <v>46770.2</v>
      </c>
      <c r="EL377">
        <v>44444.8</v>
      </c>
      <c r="EM377">
        <v>1.88347</v>
      </c>
      <c r="EN377">
        <v>1.90352</v>
      </c>
      <c r="EO377">
        <v>0.118576</v>
      </c>
      <c r="EP377">
        <v>0</v>
      </c>
      <c r="EQ377">
        <v>25.5498</v>
      </c>
      <c r="ER377">
        <v>999.9</v>
      </c>
      <c r="ES377">
        <v>49.4</v>
      </c>
      <c r="ET377">
        <v>30.2</v>
      </c>
      <c r="EU377">
        <v>23.6709</v>
      </c>
      <c r="EV377">
        <v>62.9309</v>
      </c>
      <c r="EW377">
        <v>22.1715</v>
      </c>
      <c r="EX377">
        <v>1</v>
      </c>
      <c r="EY377">
        <v>-0.09993390000000001</v>
      </c>
      <c r="EZ377">
        <v>0.27259</v>
      </c>
      <c r="FA377">
        <v>20.2034</v>
      </c>
      <c r="FB377">
        <v>5.23152</v>
      </c>
      <c r="FC377">
        <v>11.968</v>
      </c>
      <c r="FD377">
        <v>4.9712</v>
      </c>
      <c r="FE377">
        <v>3.28965</v>
      </c>
      <c r="FF377">
        <v>9999</v>
      </c>
      <c r="FG377">
        <v>9999</v>
      </c>
      <c r="FH377">
        <v>9999</v>
      </c>
      <c r="FI377">
        <v>999.9</v>
      </c>
      <c r="FJ377">
        <v>4.97295</v>
      </c>
      <c r="FK377">
        <v>1.87714</v>
      </c>
      <c r="FL377">
        <v>1.87517</v>
      </c>
      <c r="FM377">
        <v>1.87804</v>
      </c>
      <c r="FN377">
        <v>1.8747</v>
      </c>
      <c r="FO377">
        <v>1.87836</v>
      </c>
      <c r="FP377">
        <v>1.87543</v>
      </c>
      <c r="FQ377">
        <v>1.87654</v>
      </c>
      <c r="FR377">
        <v>0</v>
      </c>
      <c r="FS377">
        <v>0</v>
      </c>
      <c r="FT377">
        <v>0</v>
      </c>
      <c r="FU377">
        <v>0</v>
      </c>
      <c r="FV377" t="s">
        <v>358</v>
      </c>
      <c r="FW377" t="s">
        <v>359</v>
      </c>
      <c r="FX377" t="s">
        <v>360</v>
      </c>
      <c r="FY377" t="s">
        <v>360</v>
      </c>
      <c r="FZ377" t="s">
        <v>360</v>
      </c>
      <c r="GA377" t="s">
        <v>360</v>
      </c>
      <c r="GB377">
        <v>0</v>
      </c>
      <c r="GC377">
        <v>100</v>
      </c>
      <c r="GD377">
        <v>100</v>
      </c>
      <c r="GE377">
        <v>5.41</v>
      </c>
      <c r="GF377">
        <v>0.3645</v>
      </c>
      <c r="GG377">
        <v>1.972114183739502</v>
      </c>
      <c r="GH377">
        <v>0.004449671774874308</v>
      </c>
      <c r="GI377">
        <v>-1.829466635312074E-06</v>
      </c>
      <c r="GJ377">
        <v>4.661545964856727E-10</v>
      </c>
      <c r="GK377">
        <v>0.005649818396270764</v>
      </c>
      <c r="GL377">
        <v>0.003047750899037379</v>
      </c>
      <c r="GM377">
        <v>0.0005145890388989142</v>
      </c>
      <c r="GN377">
        <v>-5.930110997495773E-07</v>
      </c>
      <c r="GO377">
        <v>0</v>
      </c>
      <c r="GP377">
        <v>2134</v>
      </c>
      <c r="GQ377">
        <v>1</v>
      </c>
      <c r="GR377">
        <v>23</v>
      </c>
      <c r="GS377">
        <v>998.2</v>
      </c>
      <c r="GT377">
        <v>998.2</v>
      </c>
      <c r="GU377">
        <v>2.62451</v>
      </c>
      <c r="GV377">
        <v>2.53052</v>
      </c>
      <c r="GW377">
        <v>1.39893</v>
      </c>
      <c r="GX377">
        <v>2.35962</v>
      </c>
      <c r="GY377">
        <v>1.44897</v>
      </c>
      <c r="GZ377">
        <v>2.49146</v>
      </c>
      <c r="HA377">
        <v>36.4814</v>
      </c>
      <c r="HB377">
        <v>24.0612</v>
      </c>
      <c r="HC377">
        <v>18</v>
      </c>
      <c r="HD377">
        <v>489.372</v>
      </c>
      <c r="HE377">
        <v>473.304</v>
      </c>
      <c r="HF377">
        <v>24.4281</v>
      </c>
      <c r="HG377">
        <v>25.8077</v>
      </c>
      <c r="HH377">
        <v>30.0001</v>
      </c>
      <c r="HI377">
        <v>25.6505</v>
      </c>
      <c r="HJ377">
        <v>25.7275</v>
      </c>
      <c r="HK377">
        <v>52.5916</v>
      </c>
      <c r="HL377">
        <v>0</v>
      </c>
      <c r="HM377">
        <v>100</v>
      </c>
      <c r="HN377">
        <v>24.4265</v>
      </c>
      <c r="HO377">
        <v>1222.66</v>
      </c>
      <c r="HP377">
        <v>23.8447</v>
      </c>
      <c r="HQ377">
        <v>101.086</v>
      </c>
      <c r="HR377">
        <v>102.203</v>
      </c>
    </row>
    <row r="378" spans="1:226">
      <c r="A378">
        <v>362</v>
      </c>
      <c r="B378">
        <v>1679514256</v>
      </c>
      <c r="C378">
        <v>8999.900000095367</v>
      </c>
      <c r="D378" t="s">
        <v>1084</v>
      </c>
      <c r="E378" t="s">
        <v>1085</v>
      </c>
      <c r="F378">
        <v>5</v>
      </c>
      <c r="G378" t="s">
        <v>353</v>
      </c>
      <c r="H378" t="s">
        <v>747</v>
      </c>
      <c r="I378">
        <v>1679514248.5</v>
      </c>
      <c r="J378">
        <f>(K378)/1000</f>
        <v>0</v>
      </c>
      <c r="K378">
        <f>IF(BF378, AN378, AH378)</f>
        <v>0</v>
      </c>
      <c r="L378">
        <f>IF(BF378, AI378, AG378)</f>
        <v>0</v>
      </c>
      <c r="M378">
        <f>BH378 - IF(AU378&gt;1, L378*BB378*100.0/(AW378*BV378), 0)</f>
        <v>0</v>
      </c>
      <c r="N378">
        <f>((T378-J378/2)*M378-L378)/(T378+J378/2)</f>
        <v>0</v>
      </c>
      <c r="O378">
        <f>N378*(BO378+BP378)/1000.0</f>
        <v>0</v>
      </c>
      <c r="P378">
        <f>(BH378 - IF(AU378&gt;1, L378*BB378*100.0/(AW378*BV378), 0))*(BO378+BP378)/1000.0</f>
        <v>0</v>
      </c>
      <c r="Q378">
        <f>2.0/((1/S378-1/R378)+SIGN(S378)*SQRT((1/S378-1/R378)*(1/S378-1/R378) + 4*BC378/((BC378+1)*(BC378+1))*(2*1/S378*1/R378-1/R378*1/R378)))</f>
        <v>0</v>
      </c>
      <c r="R378">
        <f>IF(LEFT(BD378,1)&lt;&gt;"0",IF(LEFT(BD378,1)="1",3.0,BE378),$D$5+$E$5*(BV378*BO378/($K$5*1000))+$F$5*(BV378*BO378/($K$5*1000))*MAX(MIN(BB378,$J$5),$I$5)*MAX(MIN(BB378,$J$5),$I$5)+$G$5*MAX(MIN(BB378,$J$5),$I$5)*(BV378*BO378/($K$5*1000))+$H$5*(BV378*BO378/($K$5*1000))*(BV378*BO378/($K$5*1000)))</f>
        <v>0</v>
      </c>
      <c r="S378">
        <f>J378*(1000-(1000*0.61365*exp(17.502*W378/(240.97+W378))/(BO378+BP378)+BJ378)/2)/(1000*0.61365*exp(17.502*W378/(240.97+W378))/(BO378+BP378)-BJ378)</f>
        <v>0</v>
      </c>
      <c r="T378">
        <f>1/((BC378+1)/(Q378/1.6)+1/(R378/1.37)) + BC378/((BC378+1)/(Q378/1.6) + BC378/(R378/1.37))</f>
        <v>0</v>
      </c>
      <c r="U378">
        <f>(AX378*BA378)</f>
        <v>0</v>
      </c>
      <c r="V378">
        <f>(BQ378+(U378+2*0.95*5.67E-8*(((BQ378+$B$7)+273)^4-(BQ378+273)^4)-44100*J378)/(1.84*29.3*R378+8*0.95*5.67E-8*(BQ378+273)^3))</f>
        <v>0</v>
      </c>
      <c r="W378">
        <f>($C$7*BR378+$D$7*BS378+$E$7*V378)</f>
        <v>0</v>
      </c>
      <c r="X378">
        <f>0.61365*exp(17.502*W378/(240.97+W378))</f>
        <v>0</v>
      </c>
      <c r="Y378">
        <f>(Z378/AA378*100)</f>
        <v>0</v>
      </c>
      <c r="Z378">
        <f>BJ378*(BO378+BP378)/1000</f>
        <v>0</v>
      </c>
      <c r="AA378">
        <f>0.61365*exp(17.502*BQ378/(240.97+BQ378))</f>
        <v>0</v>
      </c>
      <c r="AB378">
        <f>(X378-BJ378*(BO378+BP378)/1000)</f>
        <v>0</v>
      </c>
      <c r="AC378">
        <f>(-J378*44100)</f>
        <v>0</v>
      </c>
      <c r="AD378">
        <f>2*29.3*R378*0.92*(BQ378-W378)</f>
        <v>0</v>
      </c>
      <c r="AE378">
        <f>2*0.95*5.67E-8*(((BQ378+$B$7)+273)^4-(W378+273)^4)</f>
        <v>0</v>
      </c>
      <c r="AF378">
        <f>U378+AE378+AC378+AD378</f>
        <v>0</v>
      </c>
      <c r="AG378">
        <f>BN378*AU378*(BI378-BH378*(1000-AU378*BK378)/(1000-AU378*BJ378))/(100*BB378)</f>
        <v>0</v>
      </c>
      <c r="AH378">
        <f>1000*BN378*AU378*(BJ378-BK378)/(100*BB378*(1000-AU378*BJ378))</f>
        <v>0</v>
      </c>
      <c r="AI378">
        <f>(AJ378 - AK378 - BO378*1E3/(8.314*(BQ378+273.15)) * AM378/BN378 * AL378) * BN378/(100*BB378) * (1000 - BK378)/1000</f>
        <v>0</v>
      </c>
      <c r="AJ378">
        <v>1239.702287638546</v>
      </c>
      <c r="AK378">
        <v>1212.399757575757</v>
      </c>
      <c r="AL378">
        <v>3.483098873710869</v>
      </c>
      <c r="AM378">
        <v>63.74903472312772</v>
      </c>
      <c r="AN378">
        <f>(AP378 - AO378 + BO378*1E3/(8.314*(BQ378+273.15)) * AR378/BN378 * AQ378) * BN378/(100*BB378) * 1000/(1000 - AP378)</f>
        <v>0</v>
      </c>
      <c r="AO378">
        <v>23.6729114414479</v>
      </c>
      <c r="AP378">
        <v>24.26328848484848</v>
      </c>
      <c r="AQ378">
        <v>-4.308034626674342E-06</v>
      </c>
      <c r="AR378">
        <v>101.983239414424</v>
      </c>
      <c r="AS378">
        <v>2</v>
      </c>
      <c r="AT378">
        <v>0</v>
      </c>
      <c r="AU378">
        <f>IF(AS378*$H$13&gt;=AW378,1.0,(AW378/(AW378-AS378*$H$13)))</f>
        <v>0</v>
      </c>
      <c r="AV378">
        <f>(AU378-1)*100</f>
        <v>0</v>
      </c>
      <c r="AW378">
        <f>MAX(0,($B$13+$C$13*BV378)/(1+$D$13*BV378)*BO378/(BQ378+273)*$E$13)</f>
        <v>0</v>
      </c>
      <c r="AX378">
        <f>$B$11*BW378+$C$11*BX378+$F$11*CI378*(1-CL378)</f>
        <v>0</v>
      </c>
      <c r="AY378">
        <f>AX378*AZ378</f>
        <v>0</v>
      </c>
      <c r="AZ378">
        <f>($B$11*$D$9+$C$11*$D$9+$F$11*((CV378+CN378)/MAX(CV378+CN378+CW378, 0.1)*$I$9+CW378/MAX(CV378+CN378+CW378, 0.1)*$J$9))/($B$11+$C$11+$F$11)</f>
        <v>0</v>
      </c>
      <c r="BA378">
        <f>($B$11*$K$9+$C$11*$K$9+$F$11*((CV378+CN378)/MAX(CV378+CN378+CW378, 0.1)*$P$9+CW378/MAX(CV378+CN378+CW378, 0.1)*$Q$9))/($B$11+$C$11+$F$11)</f>
        <v>0</v>
      </c>
      <c r="BB378">
        <v>1.91</v>
      </c>
      <c r="BC378">
        <v>0.5</v>
      </c>
      <c r="BD378" t="s">
        <v>355</v>
      </c>
      <c r="BE378">
        <v>2</v>
      </c>
      <c r="BF378" t="b">
        <v>1</v>
      </c>
      <c r="BG378">
        <v>1679514248.5</v>
      </c>
      <c r="BH378">
        <v>1159.398518518519</v>
      </c>
      <c r="BI378">
        <v>1194.803333333333</v>
      </c>
      <c r="BJ378">
        <v>24.27899259259259</v>
      </c>
      <c r="BK378">
        <v>23.67854444444444</v>
      </c>
      <c r="BL378">
        <v>1154.011111111111</v>
      </c>
      <c r="BM378">
        <v>23.91428888888889</v>
      </c>
      <c r="BN378">
        <v>500.033037037037</v>
      </c>
      <c r="BO378">
        <v>89.93567407407409</v>
      </c>
      <c r="BP378">
        <v>0.09997772592592592</v>
      </c>
      <c r="BQ378">
        <v>26.58465185185185</v>
      </c>
      <c r="BR378">
        <v>27.49976666666667</v>
      </c>
      <c r="BS378">
        <v>999.9000000000001</v>
      </c>
      <c r="BT378">
        <v>0</v>
      </c>
      <c r="BU378">
        <v>0</v>
      </c>
      <c r="BV378">
        <v>10017.35296296296</v>
      </c>
      <c r="BW378">
        <v>0</v>
      </c>
      <c r="BX378">
        <v>9.35031</v>
      </c>
      <c r="BY378">
        <v>-35.40555925925926</v>
      </c>
      <c r="BZ378">
        <v>1188.246666666666</v>
      </c>
      <c r="CA378">
        <v>1223.781851851852</v>
      </c>
      <c r="CB378">
        <v>0.6004603703703704</v>
      </c>
      <c r="CC378">
        <v>1194.803333333333</v>
      </c>
      <c r="CD378">
        <v>23.67854444444444</v>
      </c>
      <c r="CE378">
        <v>2.183547777777778</v>
      </c>
      <c r="CF378">
        <v>2.129546666666667</v>
      </c>
      <c r="CG378">
        <v>18.84210740740741</v>
      </c>
      <c r="CH378">
        <v>18.44191851851852</v>
      </c>
      <c r="CI378">
        <v>2000.014444444444</v>
      </c>
      <c r="CJ378">
        <v>0.9799996666666666</v>
      </c>
      <c r="CK378">
        <v>0.01999994444444444</v>
      </c>
      <c r="CL378">
        <v>0</v>
      </c>
      <c r="CM378">
        <v>2.083096296296296</v>
      </c>
      <c r="CN378">
        <v>0</v>
      </c>
      <c r="CO378">
        <v>3866.002222222222</v>
      </c>
      <c r="CP378">
        <v>17338.35555555555</v>
      </c>
      <c r="CQ378">
        <v>39.3747037037037</v>
      </c>
      <c r="CR378">
        <v>39.89566666666666</v>
      </c>
      <c r="CS378">
        <v>39.25444444444444</v>
      </c>
      <c r="CT378">
        <v>37.90944444444444</v>
      </c>
      <c r="CU378">
        <v>38.60162962962963</v>
      </c>
      <c r="CV378">
        <v>1960.014074074074</v>
      </c>
      <c r="CW378">
        <v>40.00037037037037</v>
      </c>
      <c r="CX378">
        <v>0</v>
      </c>
      <c r="CY378">
        <v>1679514286.5</v>
      </c>
      <c r="CZ378">
        <v>0</v>
      </c>
      <c r="DA378">
        <v>0</v>
      </c>
      <c r="DB378" t="s">
        <v>356</v>
      </c>
      <c r="DC378">
        <v>1679454360.5</v>
      </c>
      <c r="DD378">
        <v>1679454360.5</v>
      </c>
      <c r="DE378">
        <v>0</v>
      </c>
      <c r="DF378">
        <v>-0.152</v>
      </c>
      <c r="DG378">
        <v>-0.046</v>
      </c>
      <c r="DH378">
        <v>3.296</v>
      </c>
      <c r="DI378">
        <v>0.35</v>
      </c>
      <c r="DJ378">
        <v>420</v>
      </c>
      <c r="DK378">
        <v>24</v>
      </c>
      <c r="DL378">
        <v>0.27</v>
      </c>
      <c r="DM378">
        <v>0.09</v>
      </c>
      <c r="DN378">
        <v>-35.3747875</v>
      </c>
      <c r="DO378">
        <v>-0.8309594746716488</v>
      </c>
      <c r="DP378">
        <v>0.1050781737267545</v>
      </c>
      <c r="DQ378">
        <v>0</v>
      </c>
      <c r="DR378">
        <v>0.6024354</v>
      </c>
      <c r="DS378">
        <v>-0.05129813133208348</v>
      </c>
      <c r="DT378">
        <v>0.0051985960739415</v>
      </c>
      <c r="DU378">
        <v>1</v>
      </c>
      <c r="DV378">
        <v>1</v>
      </c>
      <c r="DW378">
        <v>2</v>
      </c>
      <c r="DX378" t="s">
        <v>357</v>
      </c>
      <c r="DY378">
        <v>2.98064</v>
      </c>
      <c r="DZ378">
        <v>2.72835</v>
      </c>
      <c r="EA378">
        <v>0.173616</v>
      </c>
      <c r="EB378">
        <v>0.178442</v>
      </c>
      <c r="EC378">
        <v>0.107533</v>
      </c>
      <c r="ED378">
        <v>0.106647</v>
      </c>
      <c r="EE378">
        <v>24838.2</v>
      </c>
      <c r="EF378">
        <v>24357.3</v>
      </c>
      <c r="EG378">
        <v>30582.7</v>
      </c>
      <c r="EH378">
        <v>29890.5</v>
      </c>
      <c r="EI378">
        <v>37651</v>
      </c>
      <c r="EJ378">
        <v>35150.2</v>
      </c>
      <c r="EK378">
        <v>46770.3</v>
      </c>
      <c r="EL378">
        <v>44445.7</v>
      </c>
      <c r="EM378">
        <v>1.88337</v>
      </c>
      <c r="EN378">
        <v>1.90365</v>
      </c>
      <c r="EO378">
        <v>0.119664</v>
      </c>
      <c r="EP378">
        <v>0</v>
      </c>
      <c r="EQ378">
        <v>25.5517</v>
      </c>
      <c r="ER378">
        <v>999.9</v>
      </c>
      <c r="ES378">
        <v>49.4</v>
      </c>
      <c r="ET378">
        <v>30.2</v>
      </c>
      <c r="EU378">
        <v>23.6729</v>
      </c>
      <c r="EV378">
        <v>63.0609</v>
      </c>
      <c r="EW378">
        <v>22.1474</v>
      </c>
      <c r="EX378">
        <v>1</v>
      </c>
      <c r="EY378">
        <v>-0.100412</v>
      </c>
      <c r="EZ378">
        <v>0.255956</v>
      </c>
      <c r="FA378">
        <v>20.2034</v>
      </c>
      <c r="FB378">
        <v>5.23122</v>
      </c>
      <c r="FC378">
        <v>11.968</v>
      </c>
      <c r="FD378">
        <v>4.97095</v>
      </c>
      <c r="FE378">
        <v>3.28965</v>
      </c>
      <c r="FF378">
        <v>9999</v>
      </c>
      <c r="FG378">
        <v>9999</v>
      </c>
      <c r="FH378">
        <v>9999</v>
      </c>
      <c r="FI378">
        <v>999.9</v>
      </c>
      <c r="FJ378">
        <v>4.97296</v>
      </c>
      <c r="FK378">
        <v>1.87714</v>
      </c>
      <c r="FL378">
        <v>1.87516</v>
      </c>
      <c r="FM378">
        <v>1.87804</v>
      </c>
      <c r="FN378">
        <v>1.87469</v>
      </c>
      <c r="FO378">
        <v>1.87836</v>
      </c>
      <c r="FP378">
        <v>1.87544</v>
      </c>
      <c r="FQ378">
        <v>1.87654</v>
      </c>
      <c r="FR378">
        <v>0</v>
      </c>
      <c r="FS378">
        <v>0</v>
      </c>
      <c r="FT378">
        <v>0</v>
      </c>
      <c r="FU378">
        <v>0</v>
      </c>
      <c r="FV378" t="s">
        <v>358</v>
      </c>
      <c r="FW378" t="s">
        <v>359</v>
      </c>
      <c r="FX378" t="s">
        <v>360</v>
      </c>
      <c r="FY378" t="s">
        <v>360</v>
      </c>
      <c r="FZ378" t="s">
        <v>360</v>
      </c>
      <c r="GA378" t="s">
        <v>360</v>
      </c>
      <c r="GB378">
        <v>0</v>
      </c>
      <c r="GC378">
        <v>100</v>
      </c>
      <c r="GD378">
        <v>100</v>
      </c>
      <c r="GE378">
        <v>5.44</v>
      </c>
      <c r="GF378">
        <v>0.3643</v>
      </c>
      <c r="GG378">
        <v>1.972114183739502</v>
      </c>
      <c r="GH378">
        <v>0.004449671774874308</v>
      </c>
      <c r="GI378">
        <v>-1.829466635312074E-06</v>
      </c>
      <c r="GJ378">
        <v>4.661545964856727E-10</v>
      </c>
      <c r="GK378">
        <v>0.005649818396270764</v>
      </c>
      <c r="GL378">
        <v>0.003047750899037379</v>
      </c>
      <c r="GM378">
        <v>0.0005145890388989142</v>
      </c>
      <c r="GN378">
        <v>-5.930110997495773E-07</v>
      </c>
      <c r="GO378">
        <v>0</v>
      </c>
      <c r="GP378">
        <v>2134</v>
      </c>
      <c r="GQ378">
        <v>1</v>
      </c>
      <c r="GR378">
        <v>23</v>
      </c>
      <c r="GS378">
        <v>998.3</v>
      </c>
      <c r="GT378">
        <v>998.3</v>
      </c>
      <c r="GU378">
        <v>2.65259</v>
      </c>
      <c r="GV378">
        <v>2.54517</v>
      </c>
      <c r="GW378">
        <v>1.39893</v>
      </c>
      <c r="GX378">
        <v>2.3584</v>
      </c>
      <c r="GY378">
        <v>1.44897</v>
      </c>
      <c r="GZ378">
        <v>2.45483</v>
      </c>
      <c r="HA378">
        <v>36.4814</v>
      </c>
      <c r="HB378">
        <v>24.0525</v>
      </c>
      <c r="HC378">
        <v>18</v>
      </c>
      <c r="HD378">
        <v>489.304</v>
      </c>
      <c r="HE378">
        <v>473.378</v>
      </c>
      <c r="HF378">
        <v>24.425</v>
      </c>
      <c r="HG378">
        <v>25.8067</v>
      </c>
      <c r="HH378">
        <v>30.0001</v>
      </c>
      <c r="HI378">
        <v>25.6485</v>
      </c>
      <c r="HJ378">
        <v>25.7267</v>
      </c>
      <c r="HK378">
        <v>53.191</v>
      </c>
      <c r="HL378">
        <v>0</v>
      </c>
      <c r="HM378">
        <v>100</v>
      </c>
      <c r="HN378">
        <v>24.4269</v>
      </c>
      <c r="HO378">
        <v>1242.7</v>
      </c>
      <c r="HP378">
        <v>23.8447</v>
      </c>
      <c r="HQ378">
        <v>101.086</v>
      </c>
      <c r="HR378">
        <v>102.205</v>
      </c>
    </row>
    <row r="379" spans="1:226">
      <c r="A379">
        <v>363</v>
      </c>
      <c r="B379">
        <v>1679514261</v>
      </c>
      <c r="C379">
        <v>9004.900000095367</v>
      </c>
      <c r="D379" t="s">
        <v>1086</v>
      </c>
      <c r="E379" t="s">
        <v>1087</v>
      </c>
      <c r="F379">
        <v>5</v>
      </c>
      <c r="G379" t="s">
        <v>353</v>
      </c>
      <c r="H379" t="s">
        <v>747</v>
      </c>
      <c r="I379">
        <v>1679514253.214286</v>
      </c>
      <c r="J379">
        <f>(K379)/1000</f>
        <v>0</v>
      </c>
      <c r="K379">
        <f>IF(BF379, AN379, AH379)</f>
        <v>0</v>
      </c>
      <c r="L379">
        <f>IF(BF379, AI379, AG379)</f>
        <v>0</v>
      </c>
      <c r="M379">
        <f>BH379 - IF(AU379&gt;1, L379*BB379*100.0/(AW379*BV379), 0)</f>
        <v>0</v>
      </c>
      <c r="N379">
        <f>((T379-J379/2)*M379-L379)/(T379+J379/2)</f>
        <v>0</v>
      </c>
      <c r="O379">
        <f>N379*(BO379+BP379)/1000.0</f>
        <v>0</v>
      </c>
      <c r="P379">
        <f>(BH379 - IF(AU379&gt;1, L379*BB379*100.0/(AW379*BV379), 0))*(BO379+BP379)/1000.0</f>
        <v>0</v>
      </c>
      <c r="Q379">
        <f>2.0/((1/S379-1/R379)+SIGN(S379)*SQRT((1/S379-1/R379)*(1/S379-1/R379) + 4*BC379/((BC379+1)*(BC379+1))*(2*1/S379*1/R379-1/R379*1/R379)))</f>
        <v>0</v>
      </c>
      <c r="R379">
        <f>IF(LEFT(BD379,1)&lt;&gt;"0",IF(LEFT(BD379,1)="1",3.0,BE379),$D$5+$E$5*(BV379*BO379/($K$5*1000))+$F$5*(BV379*BO379/($K$5*1000))*MAX(MIN(BB379,$J$5),$I$5)*MAX(MIN(BB379,$J$5),$I$5)+$G$5*MAX(MIN(BB379,$J$5),$I$5)*(BV379*BO379/($K$5*1000))+$H$5*(BV379*BO379/($K$5*1000))*(BV379*BO379/($K$5*1000)))</f>
        <v>0</v>
      </c>
      <c r="S379">
        <f>J379*(1000-(1000*0.61365*exp(17.502*W379/(240.97+W379))/(BO379+BP379)+BJ379)/2)/(1000*0.61365*exp(17.502*W379/(240.97+W379))/(BO379+BP379)-BJ379)</f>
        <v>0</v>
      </c>
      <c r="T379">
        <f>1/((BC379+1)/(Q379/1.6)+1/(R379/1.37)) + BC379/((BC379+1)/(Q379/1.6) + BC379/(R379/1.37))</f>
        <v>0</v>
      </c>
      <c r="U379">
        <f>(AX379*BA379)</f>
        <v>0</v>
      </c>
      <c r="V379">
        <f>(BQ379+(U379+2*0.95*5.67E-8*(((BQ379+$B$7)+273)^4-(BQ379+273)^4)-44100*J379)/(1.84*29.3*R379+8*0.95*5.67E-8*(BQ379+273)^3))</f>
        <v>0</v>
      </c>
      <c r="W379">
        <f>($C$7*BR379+$D$7*BS379+$E$7*V379)</f>
        <v>0</v>
      </c>
      <c r="X379">
        <f>0.61365*exp(17.502*W379/(240.97+W379))</f>
        <v>0</v>
      </c>
      <c r="Y379">
        <f>(Z379/AA379*100)</f>
        <v>0</v>
      </c>
      <c r="Z379">
        <f>BJ379*(BO379+BP379)/1000</f>
        <v>0</v>
      </c>
      <c r="AA379">
        <f>0.61365*exp(17.502*BQ379/(240.97+BQ379))</f>
        <v>0</v>
      </c>
      <c r="AB379">
        <f>(X379-BJ379*(BO379+BP379)/1000)</f>
        <v>0</v>
      </c>
      <c r="AC379">
        <f>(-J379*44100)</f>
        <v>0</v>
      </c>
      <c r="AD379">
        <f>2*29.3*R379*0.92*(BQ379-W379)</f>
        <v>0</v>
      </c>
      <c r="AE379">
        <f>2*0.95*5.67E-8*(((BQ379+$B$7)+273)^4-(W379+273)^4)</f>
        <v>0</v>
      </c>
      <c r="AF379">
        <f>U379+AE379+AC379+AD379</f>
        <v>0</v>
      </c>
      <c r="AG379">
        <f>BN379*AU379*(BI379-BH379*(1000-AU379*BK379)/(1000-AU379*BJ379))/(100*BB379)</f>
        <v>0</v>
      </c>
      <c r="AH379">
        <f>1000*BN379*AU379*(BJ379-BK379)/(100*BB379*(1000-AU379*BJ379))</f>
        <v>0</v>
      </c>
      <c r="AI379">
        <f>(AJ379 - AK379 - BO379*1E3/(8.314*(BQ379+273.15)) * AM379/BN379 * AL379) * BN379/(100*BB379) * (1000 - BK379)/1000</f>
        <v>0</v>
      </c>
      <c r="AJ379">
        <v>1256.824008816185</v>
      </c>
      <c r="AK379">
        <v>1229.521757575757</v>
      </c>
      <c r="AL379">
        <v>3.434190614012474</v>
      </c>
      <c r="AM379">
        <v>63.74903472312772</v>
      </c>
      <c r="AN379">
        <f>(AP379 - AO379 + BO379*1E3/(8.314*(BQ379+273.15)) * AR379/BN379 * AQ379) * BN379/(100*BB379) * 1000/(1000 - AP379)</f>
        <v>0</v>
      </c>
      <c r="AO379">
        <v>23.6736486500549</v>
      </c>
      <c r="AP379">
        <v>24.25284666666666</v>
      </c>
      <c r="AQ379">
        <v>-4.260900032260255E-06</v>
      </c>
      <c r="AR379">
        <v>101.983239414424</v>
      </c>
      <c r="AS379">
        <v>3</v>
      </c>
      <c r="AT379">
        <v>1</v>
      </c>
      <c r="AU379">
        <f>IF(AS379*$H$13&gt;=AW379,1.0,(AW379/(AW379-AS379*$H$13)))</f>
        <v>0</v>
      </c>
      <c r="AV379">
        <f>(AU379-1)*100</f>
        <v>0</v>
      </c>
      <c r="AW379">
        <f>MAX(0,($B$13+$C$13*BV379)/(1+$D$13*BV379)*BO379/(BQ379+273)*$E$13)</f>
        <v>0</v>
      </c>
      <c r="AX379">
        <f>$B$11*BW379+$C$11*BX379+$F$11*CI379*(1-CL379)</f>
        <v>0</v>
      </c>
      <c r="AY379">
        <f>AX379*AZ379</f>
        <v>0</v>
      </c>
      <c r="AZ379">
        <f>($B$11*$D$9+$C$11*$D$9+$F$11*((CV379+CN379)/MAX(CV379+CN379+CW379, 0.1)*$I$9+CW379/MAX(CV379+CN379+CW379, 0.1)*$J$9))/($B$11+$C$11+$F$11)</f>
        <v>0</v>
      </c>
      <c r="BA379">
        <f>($B$11*$K$9+$C$11*$K$9+$F$11*((CV379+CN379)/MAX(CV379+CN379+CW379, 0.1)*$P$9+CW379/MAX(CV379+CN379+CW379, 0.1)*$Q$9))/($B$11+$C$11+$F$11)</f>
        <v>0</v>
      </c>
      <c r="BB379">
        <v>1.91</v>
      </c>
      <c r="BC379">
        <v>0.5</v>
      </c>
      <c r="BD379" t="s">
        <v>355</v>
      </c>
      <c r="BE379">
        <v>2</v>
      </c>
      <c r="BF379" t="b">
        <v>1</v>
      </c>
      <c r="BG379">
        <v>1679514253.214286</v>
      </c>
      <c r="BH379">
        <v>1175.211071428572</v>
      </c>
      <c r="BI379">
        <v>1210.656785714285</v>
      </c>
      <c r="BJ379">
        <v>24.26877142857143</v>
      </c>
      <c r="BK379">
        <v>23.67505</v>
      </c>
      <c r="BL379">
        <v>1169.790357142857</v>
      </c>
      <c r="BM379">
        <v>23.90433214285714</v>
      </c>
      <c r="BN379">
        <v>500.0378571428571</v>
      </c>
      <c r="BO379">
        <v>89.93746071428572</v>
      </c>
      <c r="BP379">
        <v>0.1000694</v>
      </c>
      <c r="BQ379">
        <v>26.58364642857143</v>
      </c>
      <c r="BR379">
        <v>27.50021071428572</v>
      </c>
      <c r="BS379">
        <v>999.9000000000002</v>
      </c>
      <c r="BT379">
        <v>0</v>
      </c>
      <c r="BU379">
        <v>0</v>
      </c>
      <c r="BV379">
        <v>10003.23321428572</v>
      </c>
      <c r="BW379">
        <v>0</v>
      </c>
      <c r="BX379">
        <v>9.351294642857143</v>
      </c>
      <c r="BY379">
        <v>-35.44683928571429</v>
      </c>
      <c r="BZ379">
        <v>1204.44</v>
      </c>
      <c r="CA379">
        <v>1240.015357142857</v>
      </c>
      <c r="CB379">
        <v>0.5937380357142857</v>
      </c>
      <c r="CC379">
        <v>1210.656785714285</v>
      </c>
      <c r="CD379">
        <v>23.67505</v>
      </c>
      <c r="CE379">
        <v>2.182672857142857</v>
      </c>
      <c r="CF379">
        <v>2.129274285714286</v>
      </c>
      <c r="CG379">
        <v>18.83569285714286</v>
      </c>
      <c r="CH379">
        <v>18.439875</v>
      </c>
      <c r="CI379">
        <v>2000.013571428572</v>
      </c>
      <c r="CJ379">
        <v>0.9799993571428571</v>
      </c>
      <c r="CK379">
        <v>0.02000026428571429</v>
      </c>
      <c r="CL379">
        <v>0</v>
      </c>
      <c r="CM379">
        <v>2.078182142857143</v>
      </c>
      <c r="CN379">
        <v>0</v>
      </c>
      <c r="CO379">
        <v>3866.284642857143</v>
      </c>
      <c r="CP379">
        <v>17338.35</v>
      </c>
      <c r="CQ379">
        <v>39.33232142857143</v>
      </c>
      <c r="CR379">
        <v>39.86371428571427</v>
      </c>
      <c r="CS379">
        <v>39.22296428571428</v>
      </c>
      <c r="CT379">
        <v>37.88825000000001</v>
      </c>
      <c r="CU379">
        <v>38.57335714285715</v>
      </c>
      <c r="CV379">
        <v>1960.012857142857</v>
      </c>
      <c r="CW379">
        <v>40.00071428571429</v>
      </c>
      <c r="CX379">
        <v>0</v>
      </c>
      <c r="CY379">
        <v>1679514291.3</v>
      </c>
      <c r="CZ379">
        <v>0</v>
      </c>
      <c r="DA379">
        <v>0</v>
      </c>
      <c r="DB379" t="s">
        <v>356</v>
      </c>
      <c r="DC379">
        <v>1679454360.5</v>
      </c>
      <c r="DD379">
        <v>1679454360.5</v>
      </c>
      <c r="DE379">
        <v>0</v>
      </c>
      <c r="DF379">
        <v>-0.152</v>
      </c>
      <c r="DG379">
        <v>-0.046</v>
      </c>
      <c r="DH379">
        <v>3.296</v>
      </c>
      <c r="DI379">
        <v>0.35</v>
      </c>
      <c r="DJ379">
        <v>420</v>
      </c>
      <c r="DK379">
        <v>24</v>
      </c>
      <c r="DL379">
        <v>0.27</v>
      </c>
      <c r="DM379">
        <v>0.09</v>
      </c>
      <c r="DN379">
        <v>-35.4011175</v>
      </c>
      <c r="DO379">
        <v>-0.4491703564726851</v>
      </c>
      <c r="DP379">
        <v>0.0963466369093912</v>
      </c>
      <c r="DQ379">
        <v>0</v>
      </c>
      <c r="DR379">
        <v>0.596631</v>
      </c>
      <c r="DS379">
        <v>-0.08451255534709287</v>
      </c>
      <c r="DT379">
        <v>0.008369410681165076</v>
      </c>
      <c r="DU379">
        <v>1</v>
      </c>
      <c r="DV379">
        <v>1</v>
      </c>
      <c r="DW379">
        <v>2</v>
      </c>
      <c r="DX379" t="s">
        <v>357</v>
      </c>
      <c r="DY379">
        <v>2.98042</v>
      </c>
      <c r="DZ379">
        <v>2.72857</v>
      </c>
      <c r="EA379">
        <v>0.17514</v>
      </c>
      <c r="EB379">
        <v>0.179957</v>
      </c>
      <c r="EC379">
        <v>0.107505</v>
      </c>
      <c r="ED379">
        <v>0.106653</v>
      </c>
      <c r="EE379">
        <v>24792.5</v>
      </c>
      <c r="EF379">
        <v>24312.3</v>
      </c>
      <c r="EG379">
        <v>30582.8</v>
      </c>
      <c r="EH379">
        <v>29890.4</v>
      </c>
      <c r="EI379">
        <v>37652.9</v>
      </c>
      <c r="EJ379">
        <v>35150</v>
      </c>
      <c r="EK379">
        <v>46771.1</v>
      </c>
      <c r="EL379">
        <v>44445.6</v>
      </c>
      <c r="EM379">
        <v>1.88315</v>
      </c>
      <c r="EN379">
        <v>1.90373</v>
      </c>
      <c r="EO379">
        <v>0.118762</v>
      </c>
      <c r="EP379">
        <v>0</v>
      </c>
      <c r="EQ379">
        <v>25.5519</v>
      </c>
      <c r="ER379">
        <v>999.9</v>
      </c>
      <c r="ES379">
        <v>49.4</v>
      </c>
      <c r="ET379">
        <v>30.3</v>
      </c>
      <c r="EU379">
        <v>23.8067</v>
      </c>
      <c r="EV379">
        <v>63.3409</v>
      </c>
      <c r="EW379">
        <v>22.0633</v>
      </c>
      <c r="EX379">
        <v>1</v>
      </c>
      <c r="EY379">
        <v>-0.100434</v>
      </c>
      <c r="EZ379">
        <v>0.251999</v>
      </c>
      <c r="FA379">
        <v>20.2035</v>
      </c>
      <c r="FB379">
        <v>5.23047</v>
      </c>
      <c r="FC379">
        <v>11.968</v>
      </c>
      <c r="FD379">
        <v>4.9708</v>
      </c>
      <c r="FE379">
        <v>3.2895</v>
      </c>
      <c r="FF379">
        <v>9999</v>
      </c>
      <c r="FG379">
        <v>9999</v>
      </c>
      <c r="FH379">
        <v>9999</v>
      </c>
      <c r="FI379">
        <v>999.9</v>
      </c>
      <c r="FJ379">
        <v>4.97296</v>
      </c>
      <c r="FK379">
        <v>1.87712</v>
      </c>
      <c r="FL379">
        <v>1.87517</v>
      </c>
      <c r="FM379">
        <v>1.87805</v>
      </c>
      <c r="FN379">
        <v>1.8747</v>
      </c>
      <c r="FO379">
        <v>1.87836</v>
      </c>
      <c r="FP379">
        <v>1.87545</v>
      </c>
      <c r="FQ379">
        <v>1.87655</v>
      </c>
      <c r="FR379">
        <v>0</v>
      </c>
      <c r="FS379">
        <v>0</v>
      </c>
      <c r="FT379">
        <v>0</v>
      </c>
      <c r="FU379">
        <v>0</v>
      </c>
      <c r="FV379" t="s">
        <v>358</v>
      </c>
      <c r="FW379" t="s">
        <v>359</v>
      </c>
      <c r="FX379" t="s">
        <v>360</v>
      </c>
      <c r="FY379" t="s">
        <v>360</v>
      </c>
      <c r="FZ379" t="s">
        <v>360</v>
      </c>
      <c r="GA379" t="s">
        <v>360</v>
      </c>
      <c r="GB379">
        <v>0</v>
      </c>
      <c r="GC379">
        <v>100</v>
      </c>
      <c r="GD379">
        <v>100</v>
      </c>
      <c r="GE379">
        <v>5.48</v>
      </c>
      <c r="GF379">
        <v>0.364</v>
      </c>
      <c r="GG379">
        <v>1.972114183739502</v>
      </c>
      <c r="GH379">
        <v>0.004449671774874308</v>
      </c>
      <c r="GI379">
        <v>-1.829466635312074E-06</v>
      </c>
      <c r="GJ379">
        <v>4.661545964856727E-10</v>
      </c>
      <c r="GK379">
        <v>0.005649818396270764</v>
      </c>
      <c r="GL379">
        <v>0.003047750899037379</v>
      </c>
      <c r="GM379">
        <v>0.0005145890388989142</v>
      </c>
      <c r="GN379">
        <v>-5.930110997495773E-07</v>
      </c>
      <c r="GO379">
        <v>0</v>
      </c>
      <c r="GP379">
        <v>2134</v>
      </c>
      <c r="GQ379">
        <v>1</v>
      </c>
      <c r="GR379">
        <v>23</v>
      </c>
      <c r="GS379">
        <v>998.3</v>
      </c>
      <c r="GT379">
        <v>998.3</v>
      </c>
      <c r="GU379">
        <v>2.68188</v>
      </c>
      <c r="GV379">
        <v>2.53296</v>
      </c>
      <c r="GW379">
        <v>1.39893</v>
      </c>
      <c r="GX379">
        <v>2.35962</v>
      </c>
      <c r="GY379">
        <v>1.44897</v>
      </c>
      <c r="GZ379">
        <v>2.4707</v>
      </c>
      <c r="HA379">
        <v>36.5051</v>
      </c>
      <c r="HB379">
        <v>24.0612</v>
      </c>
      <c r="HC379">
        <v>18</v>
      </c>
      <c r="HD379">
        <v>489.18</v>
      </c>
      <c r="HE379">
        <v>473.414</v>
      </c>
      <c r="HF379">
        <v>24.4251</v>
      </c>
      <c r="HG379">
        <v>25.8055</v>
      </c>
      <c r="HH379">
        <v>30</v>
      </c>
      <c r="HI379">
        <v>25.6484</v>
      </c>
      <c r="HJ379">
        <v>25.7253</v>
      </c>
      <c r="HK379">
        <v>53.7343</v>
      </c>
      <c r="HL379">
        <v>0</v>
      </c>
      <c r="HM379">
        <v>100</v>
      </c>
      <c r="HN379">
        <v>24.4259</v>
      </c>
      <c r="HO379">
        <v>1256.11</v>
      </c>
      <c r="HP379">
        <v>23.8447</v>
      </c>
      <c r="HQ379">
        <v>101.087</v>
      </c>
      <c r="HR379">
        <v>102.205</v>
      </c>
    </row>
    <row r="380" spans="1:226">
      <c r="A380">
        <v>364</v>
      </c>
      <c r="B380">
        <v>1679514266</v>
      </c>
      <c r="C380">
        <v>9009.900000095367</v>
      </c>
      <c r="D380" t="s">
        <v>1088</v>
      </c>
      <c r="E380" t="s">
        <v>1089</v>
      </c>
      <c r="F380">
        <v>5</v>
      </c>
      <c r="G380" t="s">
        <v>353</v>
      </c>
      <c r="H380" t="s">
        <v>747</v>
      </c>
      <c r="I380">
        <v>1679514258.5</v>
      </c>
      <c r="J380">
        <f>(K380)/1000</f>
        <v>0</v>
      </c>
      <c r="K380">
        <f>IF(BF380, AN380, AH380)</f>
        <v>0</v>
      </c>
      <c r="L380">
        <f>IF(BF380, AI380, AG380)</f>
        <v>0</v>
      </c>
      <c r="M380">
        <f>BH380 - IF(AU380&gt;1, L380*BB380*100.0/(AW380*BV380), 0)</f>
        <v>0</v>
      </c>
      <c r="N380">
        <f>((T380-J380/2)*M380-L380)/(T380+J380/2)</f>
        <v>0</v>
      </c>
      <c r="O380">
        <f>N380*(BO380+BP380)/1000.0</f>
        <v>0</v>
      </c>
      <c r="P380">
        <f>(BH380 - IF(AU380&gt;1, L380*BB380*100.0/(AW380*BV380), 0))*(BO380+BP380)/1000.0</f>
        <v>0</v>
      </c>
      <c r="Q380">
        <f>2.0/((1/S380-1/R380)+SIGN(S380)*SQRT((1/S380-1/R380)*(1/S380-1/R380) + 4*BC380/((BC380+1)*(BC380+1))*(2*1/S380*1/R380-1/R380*1/R380)))</f>
        <v>0</v>
      </c>
      <c r="R380">
        <f>IF(LEFT(BD380,1)&lt;&gt;"0",IF(LEFT(BD380,1)="1",3.0,BE380),$D$5+$E$5*(BV380*BO380/($K$5*1000))+$F$5*(BV380*BO380/($K$5*1000))*MAX(MIN(BB380,$J$5),$I$5)*MAX(MIN(BB380,$J$5),$I$5)+$G$5*MAX(MIN(BB380,$J$5),$I$5)*(BV380*BO380/($K$5*1000))+$H$5*(BV380*BO380/($K$5*1000))*(BV380*BO380/($K$5*1000)))</f>
        <v>0</v>
      </c>
      <c r="S380">
        <f>J380*(1000-(1000*0.61365*exp(17.502*W380/(240.97+W380))/(BO380+BP380)+BJ380)/2)/(1000*0.61365*exp(17.502*W380/(240.97+W380))/(BO380+BP380)-BJ380)</f>
        <v>0</v>
      </c>
      <c r="T380">
        <f>1/((BC380+1)/(Q380/1.6)+1/(R380/1.37)) + BC380/((BC380+1)/(Q380/1.6) + BC380/(R380/1.37))</f>
        <v>0</v>
      </c>
      <c r="U380">
        <f>(AX380*BA380)</f>
        <v>0</v>
      </c>
      <c r="V380">
        <f>(BQ380+(U380+2*0.95*5.67E-8*(((BQ380+$B$7)+273)^4-(BQ380+273)^4)-44100*J380)/(1.84*29.3*R380+8*0.95*5.67E-8*(BQ380+273)^3))</f>
        <v>0</v>
      </c>
      <c r="W380">
        <f>($C$7*BR380+$D$7*BS380+$E$7*V380)</f>
        <v>0</v>
      </c>
      <c r="X380">
        <f>0.61365*exp(17.502*W380/(240.97+W380))</f>
        <v>0</v>
      </c>
      <c r="Y380">
        <f>(Z380/AA380*100)</f>
        <v>0</v>
      </c>
      <c r="Z380">
        <f>BJ380*(BO380+BP380)/1000</f>
        <v>0</v>
      </c>
      <c r="AA380">
        <f>0.61365*exp(17.502*BQ380/(240.97+BQ380))</f>
        <v>0</v>
      </c>
      <c r="AB380">
        <f>(X380-BJ380*(BO380+BP380)/1000)</f>
        <v>0</v>
      </c>
      <c r="AC380">
        <f>(-J380*44100)</f>
        <v>0</v>
      </c>
      <c r="AD380">
        <f>2*29.3*R380*0.92*(BQ380-W380)</f>
        <v>0</v>
      </c>
      <c r="AE380">
        <f>2*0.95*5.67E-8*(((BQ380+$B$7)+273)^4-(W380+273)^4)</f>
        <v>0</v>
      </c>
      <c r="AF380">
        <f>U380+AE380+AC380+AD380</f>
        <v>0</v>
      </c>
      <c r="AG380">
        <f>BN380*AU380*(BI380-BH380*(1000-AU380*BK380)/(1000-AU380*BJ380))/(100*BB380)</f>
        <v>0</v>
      </c>
      <c r="AH380">
        <f>1000*BN380*AU380*(BJ380-BK380)/(100*BB380*(1000-AU380*BJ380))</f>
        <v>0</v>
      </c>
      <c r="AI380">
        <f>(AJ380 - AK380 - BO380*1E3/(8.314*(BQ380+273.15)) * AM380/BN380 * AL380) * BN380/(100*BB380) * (1000 - BK380)/1000</f>
        <v>0</v>
      </c>
      <c r="AJ380">
        <v>1273.948614951793</v>
      </c>
      <c r="AK380">
        <v>1246.723272727273</v>
      </c>
      <c r="AL380">
        <v>3.442542343643825</v>
      </c>
      <c r="AM380">
        <v>63.74903472312772</v>
      </c>
      <c r="AN380">
        <f>(AP380 - AO380 + BO380*1E3/(8.314*(BQ380+273.15)) * AR380/BN380 * AQ380) * BN380/(100*BB380) * 1000/(1000 - AP380)</f>
        <v>0</v>
      </c>
      <c r="AO380">
        <v>23.6708522259302</v>
      </c>
      <c r="AP380">
        <v>24.24371636363636</v>
      </c>
      <c r="AQ380">
        <v>-2.8966273357271E-06</v>
      </c>
      <c r="AR380">
        <v>101.983239414424</v>
      </c>
      <c r="AS380">
        <v>3</v>
      </c>
      <c r="AT380">
        <v>1</v>
      </c>
      <c r="AU380">
        <f>IF(AS380*$H$13&gt;=AW380,1.0,(AW380/(AW380-AS380*$H$13)))</f>
        <v>0</v>
      </c>
      <c r="AV380">
        <f>(AU380-1)*100</f>
        <v>0</v>
      </c>
      <c r="AW380">
        <f>MAX(0,($B$13+$C$13*BV380)/(1+$D$13*BV380)*BO380/(BQ380+273)*$E$13)</f>
        <v>0</v>
      </c>
      <c r="AX380">
        <f>$B$11*BW380+$C$11*BX380+$F$11*CI380*(1-CL380)</f>
        <v>0</v>
      </c>
      <c r="AY380">
        <f>AX380*AZ380</f>
        <v>0</v>
      </c>
      <c r="AZ380">
        <f>($B$11*$D$9+$C$11*$D$9+$F$11*((CV380+CN380)/MAX(CV380+CN380+CW380, 0.1)*$I$9+CW380/MAX(CV380+CN380+CW380, 0.1)*$J$9))/($B$11+$C$11+$F$11)</f>
        <v>0</v>
      </c>
      <c r="BA380">
        <f>($B$11*$K$9+$C$11*$K$9+$F$11*((CV380+CN380)/MAX(CV380+CN380+CW380, 0.1)*$P$9+CW380/MAX(CV380+CN380+CW380, 0.1)*$Q$9))/($B$11+$C$11+$F$11)</f>
        <v>0</v>
      </c>
      <c r="BB380">
        <v>1.91</v>
      </c>
      <c r="BC380">
        <v>0.5</v>
      </c>
      <c r="BD380" t="s">
        <v>355</v>
      </c>
      <c r="BE380">
        <v>2</v>
      </c>
      <c r="BF380" t="b">
        <v>1</v>
      </c>
      <c r="BG380">
        <v>1679514258.5</v>
      </c>
      <c r="BH380">
        <v>1192.976666666667</v>
      </c>
      <c r="BI380">
        <v>1228.391481481481</v>
      </c>
      <c r="BJ380">
        <v>24.25717407407407</v>
      </c>
      <c r="BK380">
        <v>23.67273703703704</v>
      </c>
      <c r="BL380">
        <v>1187.519259259259</v>
      </c>
      <c r="BM380">
        <v>23.89302962962963</v>
      </c>
      <c r="BN380">
        <v>500.0381851851852</v>
      </c>
      <c r="BO380">
        <v>89.93895925925925</v>
      </c>
      <c r="BP380">
        <v>0.1000755555555555</v>
      </c>
      <c r="BQ380">
        <v>26.58199259259259</v>
      </c>
      <c r="BR380">
        <v>27.5033962962963</v>
      </c>
      <c r="BS380">
        <v>999.9000000000001</v>
      </c>
      <c r="BT380">
        <v>0</v>
      </c>
      <c r="BU380">
        <v>0</v>
      </c>
      <c r="BV380">
        <v>10000.18740740741</v>
      </c>
      <c r="BW380">
        <v>0</v>
      </c>
      <c r="BX380">
        <v>9.357816666666666</v>
      </c>
      <c r="BY380">
        <v>-35.41621851851853</v>
      </c>
      <c r="BZ380">
        <v>1222.633703703704</v>
      </c>
      <c r="CA380">
        <v>1258.177777777778</v>
      </c>
      <c r="CB380">
        <v>0.5844424814814815</v>
      </c>
      <c r="CC380">
        <v>1228.391481481481</v>
      </c>
      <c r="CD380">
        <v>23.67273703703704</v>
      </c>
      <c r="CE380">
        <v>2.181665555555556</v>
      </c>
      <c r="CF380">
        <v>2.129102222222222</v>
      </c>
      <c r="CG380">
        <v>18.82830740740741</v>
      </c>
      <c r="CH380">
        <v>18.43858888888889</v>
      </c>
      <c r="CI380">
        <v>1999.999259259259</v>
      </c>
      <c r="CJ380">
        <v>0.9799990000000001</v>
      </c>
      <c r="CK380">
        <v>0.02000063333333333</v>
      </c>
      <c r="CL380">
        <v>0</v>
      </c>
      <c r="CM380">
        <v>2.120262962962963</v>
      </c>
      <c r="CN380">
        <v>0</v>
      </c>
      <c r="CO380">
        <v>3866.51962962963</v>
      </c>
      <c r="CP380">
        <v>17338.22222222222</v>
      </c>
      <c r="CQ380">
        <v>39.28907407407407</v>
      </c>
      <c r="CR380">
        <v>39.84</v>
      </c>
      <c r="CS380">
        <v>39.18029629629629</v>
      </c>
      <c r="CT380">
        <v>37.85166666666667</v>
      </c>
      <c r="CU380">
        <v>38.53444444444444</v>
      </c>
      <c r="CV380">
        <v>1959.998518518518</v>
      </c>
      <c r="CW380">
        <v>40.00074074074074</v>
      </c>
      <c r="CX380">
        <v>0</v>
      </c>
      <c r="CY380">
        <v>1679514296.1</v>
      </c>
      <c r="CZ380">
        <v>0</v>
      </c>
      <c r="DA380">
        <v>0</v>
      </c>
      <c r="DB380" t="s">
        <v>356</v>
      </c>
      <c r="DC380">
        <v>1679454360.5</v>
      </c>
      <c r="DD380">
        <v>1679454360.5</v>
      </c>
      <c r="DE380">
        <v>0</v>
      </c>
      <c r="DF380">
        <v>-0.152</v>
      </c>
      <c r="DG380">
        <v>-0.046</v>
      </c>
      <c r="DH380">
        <v>3.296</v>
      </c>
      <c r="DI380">
        <v>0.35</v>
      </c>
      <c r="DJ380">
        <v>420</v>
      </c>
      <c r="DK380">
        <v>24</v>
      </c>
      <c r="DL380">
        <v>0.27</v>
      </c>
      <c r="DM380">
        <v>0.09</v>
      </c>
      <c r="DN380">
        <v>-35.424865</v>
      </c>
      <c r="DO380">
        <v>0.2155227016885436</v>
      </c>
      <c r="DP380">
        <v>0.06955585722999916</v>
      </c>
      <c r="DQ380">
        <v>0</v>
      </c>
      <c r="DR380">
        <v>0.5906137250000001</v>
      </c>
      <c r="DS380">
        <v>-0.1041329943714835</v>
      </c>
      <c r="DT380">
        <v>0.01014031651869778</v>
      </c>
      <c r="DU380">
        <v>0</v>
      </c>
      <c r="DV380">
        <v>0</v>
      </c>
      <c r="DW380">
        <v>2</v>
      </c>
      <c r="DX380" t="s">
        <v>397</v>
      </c>
      <c r="DY380">
        <v>2.98047</v>
      </c>
      <c r="DZ380">
        <v>2.72832</v>
      </c>
      <c r="EA380">
        <v>0.176645</v>
      </c>
      <c r="EB380">
        <v>0.181453</v>
      </c>
      <c r="EC380">
        <v>0.107477</v>
      </c>
      <c r="ED380">
        <v>0.106644</v>
      </c>
      <c r="EE380">
        <v>24747.3</v>
      </c>
      <c r="EF380">
        <v>24268</v>
      </c>
      <c r="EG380">
        <v>30582.8</v>
      </c>
      <c r="EH380">
        <v>29890.4</v>
      </c>
      <c r="EI380">
        <v>37654.3</v>
      </c>
      <c r="EJ380">
        <v>35150.5</v>
      </c>
      <c r="EK380">
        <v>46771.1</v>
      </c>
      <c r="EL380">
        <v>44445.7</v>
      </c>
      <c r="EM380">
        <v>1.8832</v>
      </c>
      <c r="EN380">
        <v>1.9039</v>
      </c>
      <c r="EO380">
        <v>0.119466</v>
      </c>
      <c r="EP380">
        <v>0</v>
      </c>
      <c r="EQ380">
        <v>25.5519</v>
      </c>
      <c r="ER380">
        <v>999.9</v>
      </c>
      <c r="ES380">
        <v>49.4</v>
      </c>
      <c r="ET380">
        <v>30.3</v>
      </c>
      <c r="EU380">
        <v>23.809</v>
      </c>
      <c r="EV380">
        <v>63.0809</v>
      </c>
      <c r="EW380">
        <v>22.1154</v>
      </c>
      <c r="EX380">
        <v>1</v>
      </c>
      <c r="EY380">
        <v>-0.100473</v>
      </c>
      <c r="EZ380">
        <v>0.249864</v>
      </c>
      <c r="FA380">
        <v>20.2036</v>
      </c>
      <c r="FB380">
        <v>5.23092</v>
      </c>
      <c r="FC380">
        <v>11.968</v>
      </c>
      <c r="FD380">
        <v>4.97075</v>
      </c>
      <c r="FE380">
        <v>3.2895</v>
      </c>
      <c r="FF380">
        <v>9999</v>
      </c>
      <c r="FG380">
        <v>9999</v>
      </c>
      <c r="FH380">
        <v>9999</v>
      </c>
      <c r="FI380">
        <v>999.9</v>
      </c>
      <c r="FJ380">
        <v>4.97297</v>
      </c>
      <c r="FK380">
        <v>1.87714</v>
      </c>
      <c r="FL380">
        <v>1.87522</v>
      </c>
      <c r="FM380">
        <v>1.87805</v>
      </c>
      <c r="FN380">
        <v>1.87477</v>
      </c>
      <c r="FO380">
        <v>1.8784</v>
      </c>
      <c r="FP380">
        <v>1.87546</v>
      </c>
      <c r="FQ380">
        <v>1.87663</v>
      </c>
      <c r="FR380">
        <v>0</v>
      </c>
      <c r="FS380">
        <v>0</v>
      </c>
      <c r="FT380">
        <v>0</v>
      </c>
      <c r="FU380">
        <v>0</v>
      </c>
      <c r="FV380" t="s">
        <v>358</v>
      </c>
      <c r="FW380" t="s">
        <v>359</v>
      </c>
      <c r="FX380" t="s">
        <v>360</v>
      </c>
      <c r="FY380" t="s">
        <v>360</v>
      </c>
      <c r="FZ380" t="s">
        <v>360</v>
      </c>
      <c r="GA380" t="s">
        <v>360</v>
      </c>
      <c r="GB380">
        <v>0</v>
      </c>
      <c r="GC380">
        <v>100</v>
      </c>
      <c r="GD380">
        <v>100</v>
      </c>
      <c r="GE380">
        <v>5.51</v>
      </c>
      <c r="GF380">
        <v>0.3638</v>
      </c>
      <c r="GG380">
        <v>1.972114183739502</v>
      </c>
      <c r="GH380">
        <v>0.004449671774874308</v>
      </c>
      <c r="GI380">
        <v>-1.829466635312074E-06</v>
      </c>
      <c r="GJ380">
        <v>4.661545964856727E-10</v>
      </c>
      <c r="GK380">
        <v>0.005649818396270764</v>
      </c>
      <c r="GL380">
        <v>0.003047750899037379</v>
      </c>
      <c r="GM380">
        <v>0.0005145890388989142</v>
      </c>
      <c r="GN380">
        <v>-5.930110997495773E-07</v>
      </c>
      <c r="GO380">
        <v>0</v>
      </c>
      <c r="GP380">
        <v>2134</v>
      </c>
      <c r="GQ380">
        <v>1</v>
      </c>
      <c r="GR380">
        <v>23</v>
      </c>
      <c r="GS380">
        <v>998.4</v>
      </c>
      <c r="GT380">
        <v>998.4</v>
      </c>
      <c r="GU380">
        <v>2.70874</v>
      </c>
      <c r="GV380">
        <v>2.53662</v>
      </c>
      <c r="GW380">
        <v>1.39893</v>
      </c>
      <c r="GX380">
        <v>2.3584</v>
      </c>
      <c r="GY380">
        <v>1.44897</v>
      </c>
      <c r="GZ380">
        <v>2.49634</v>
      </c>
      <c r="HA380">
        <v>36.5051</v>
      </c>
      <c r="HB380">
        <v>24.0612</v>
      </c>
      <c r="HC380">
        <v>18</v>
      </c>
      <c r="HD380">
        <v>489.204</v>
      </c>
      <c r="HE380">
        <v>473.525</v>
      </c>
      <c r="HF380">
        <v>24.4248</v>
      </c>
      <c r="HG380">
        <v>25.8055</v>
      </c>
      <c r="HH380">
        <v>30</v>
      </c>
      <c r="HI380">
        <v>25.6479</v>
      </c>
      <c r="HJ380">
        <v>25.725</v>
      </c>
      <c r="HK380">
        <v>54.3338</v>
      </c>
      <c r="HL380">
        <v>0</v>
      </c>
      <c r="HM380">
        <v>100</v>
      </c>
      <c r="HN380">
        <v>24.4254</v>
      </c>
      <c r="HO380">
        <v>1276.15</v>
      </c>
      <c r="HP380">
        <v>23.8447</v>
      </c>
      <c r="HQ380">
        <v>101.087</v>
      </c>
      <c r="HR380">
        <v>102.205</v>
      </c>
    </row>
    <row r="381" spans="1:226">
      <c r="A381">
        <v>365</v>
      </c>
      <c r="B381">
        <v>1679514271</v>
      </c>
      <c r="C381">
        <v>9014.900000095367</v>
      </c>
      <c r="D381" t="s">
        <v>1090</v>
      </c>
      <c r="E381" t="s">
        <v>1091</v>
      </c>
      <c r="F381">
        <v>5</v>
      </c>
      <c r="G381" t="s">
        <v>353</v>
      </c>
      <c r="H381" t="s">
        <v>747</v>
      </c>
      <c r="I381">
        <v>1679514263.214286</v>
      </c>
      <c r="J381">
        <f>(K381)/1000</f>
        <v>0</v>
      </c>
      <c r="K381">
        <f>IF(BF381, AN381, AH381)</f>
        <v>0</v>
      </c>
      <c r="L381">
        <f>IF(BF381, AI381, AG381)</f>
        <v>0</v>
      </c>
      <c r="M381">
        <f>BH381 - IF(AU381&gt;1, L381*BB381*100.0/(AW381*BV381), 0)</f>
        <v>0</v>
      </c>
      <c r="N381">
        <f>((T381-J381/2)*M381-L381)/(T381+J381/2)</f>
        <v>0</v>
      </c>
      <c r="O381">
        <f>N381*(BO381+BP381)/1000.0</f>
        <v>0</v>
      </c>
      <c r="P381">
        <f>(BH381 - IF(AU381&gt;1, L381*BB381*100.0/(AW381*BV381), 0))*(BO381+BP381)/1000.0</f>
        <v>0</v>
      </c>
      <c r="Q381">
        <f>2.0/((1/S381-1/R381)+SIGN(S381)*SQRT((1/S381-1/R381)*(1/S381-1/R381) + 4*BC381/((BC381+1)*(BC381+1))*(2*1/S381*1/R381-1/R381*1/R381)))</f>
        <v>0</v>
      </c>
      <c r="R381">
        <f>IF(LEFT(BD381,1)&lt;&gt;"0",IF(LEFT(BD381,1)="1",3.0,BE381),$D$5+$E$5*(BV381*BO381/($K$5*1000))+$F$5*(BV381*BO381/($K$5*1000))*MAX(MIN(BB381,$J$5),$I$5)*MAX(MIN(BB381,$J$5),$I$5)+$G$5*MAX(MIN(BB381,$J$5),$I$5)*(BV381*BO381/($K$5*1000))+$H$5*(BV381*BO381/($K$5*1000))*(BV381*BO381/($K$5*1000)))</f>
        <v>0</v>
      </c>
      <c r="S381">
        <f>J381*(1000-(1000*0.61365*exp(17.502*W381/(240.97+W381))/(BO381+BP381)+BJ381)/2)/(1000*0.61365*exp(17.502*W381/(240.97+W381))/(BO381+BP381)-BJ381)</f>
        <v>0</v>
      </c>
      <c r="T381">
        <f>1/((BC381+1)/(Q381/1.6)+1/(R381/1.37)) + BC381/((BC381+1)/(Q381/1.6) + BC381/(R381/1.37))</f>
        <v>0</v>
      </c>
      <c r="U381">
        <f>(AX381*BA381)</f>
        <v>0</v>
      </c>
      <c r="V381">
        <f>(BQ381+(U381+2*0.95*5.67E-8*(((BQ381+$B$7)+273)^4-(BQ381+273)^4)-44100*J381)/(1.84*29.3*R381+8*0.95*5.67E-8*(BQ381+273)^3))</f>
        <v>0</v>
      </c>
      <c r="W381">
        <f>($C$7*BR381+$D$7*BS381+$E$7*V381)</f>
        <v>0</v>
      </c>
      <c r="X381">
        <f>0.61365*exp(17.502*W381/(240.97+W381))</f>
        <v>0</v>
      </c>
      <c r="Y381">
        <f>(Z381/AA381*100)</f>
        <v>0</v>
      </c>
      <c r="Z381">
        <f>BJ381*(BO381+BP381)/1000</f>
        <v>0</v>
      </c>
      <c r="AA381">
        <f>0.61365*exp(17.502*BQ381/(240.97+BQ381))</f>
        <v>0</v>
      </c>
      <c r="AB381">
        <f>(X381-BJ381*(BO381+BP381)/1000)</f>
        <v>0</v>
      </c>
      <c r="AC381">
        <f>(-J381*44100)</f>
        <v>0</v>
      </c>
      <c r="AD381">
        <f>2*29.3*R381*0.92*(BQ381-W381)</f>
        <v>0</v>
      </c>
      <c r="AE381">
        <f>2*0.95*5.67E-8*(((BQ381+$B$7)+273)^4-(W381+273)^4)</f>
        <v>0</v>
      </c>
      <c r="AF381">
        <f>U381+AE381+AC381+AD381</f>
        <v>0</v>
      </c>
      <c r="AG381">
        <f>BN381*AU381*(BI381-BH381*(1000-AU381*BK381)/(1000-AU381*BJ381))/(100*BB381)</f>
        <v>0</v>
      </c>
      <c r="AH381">
        <f>1000*BN381*AU381*(BJ381-BK381)/(100*BB381*(1000-AU381*BJ381))</f>
        <v>0</v>
      </c>
      <c r="AI381">
        <f>(AJ381 - AK381 - BO381*1E3/(8.314*(BQ381+273.15)) * AM381/BN381 * AL381) * BN381/(100*BB381) * (1000 - BK381)/1000</f>
        <v>0</v>
      </c>
      <c r="AJ381">
        <v>1291.214574506923</v>
      </c>
      <c r="AK381">
        <v>1263.880969696969</v>
      </c>
      <c r="AL381">
        <v>3.43225642262482</v>
      </c>
      <c r="AM381">
        <v>63.74903472312772</v>
      </c>
      <c r="AN381">
        <f>(AP381 - AO381 + BO381*1E3/(8.314*(BQ381+273.15)) * AR381/BN381 * AQ381) * BN381/(100*BB381) * 1000/(1000 - AP381)</f>
        <v>0</v>
      </c>
      <c r="AO381">
        <v>23.67095424487934</v>
      </c>
      <c r="AP381">
        <v>24.23293818181817</v>
      </c>
      <c r="AQ381">
        <v>-4.436964326826273E-06</v>
      </c>
      <c r="AR381">
        <v>101.983239414424</v>
      </c>
      <c r="AS381">
        <v>2</v>
      </c>
      <c r="AT381">
        <v>0</v>
      </c>
      <c r="AU381">
        <f>IF(AS381*$H$13&gt;=AW381,1.0,(AW381/(AW381-AS381*$H$13)))</f>
        <v>0</v>
      </c>
      <c r="AV381">
        <f>(AU381-1)*100</f>
        <v>0</v>
      </c>
      <c r="AW381">
        <f>MAX(0,($B$13+$C$13*BV381)/(1+$D$13*BV381)*BO381/(BQ381+273)*$E$13)</f>
        <v>0</v>
      </c>
      <c r="AX381">
        <f>$B$11*BW381+$C$11*BX381+$F$11*CI381*(1-CL381)</f>
        <v>0</v>
      </c>
      <c r="AY381">
        <f>AX381*AZ381</f>
        <v>0</v>
      </c>
      <c r="AZ381">
        <f>($B$11*$D$9+$C$11*$D$9+$F$11*((CV381+CN381)/MAX(CV381+CN381+CW381, 0.1)*$I$9+CW381/MAX(CV381+CN381+CW381, 0.1)*$J$9))/($B$11+$C$11+$F$11)</f>
        <v>0</v>
      </c>
      <c r="BA381">
        <f>($B$11*$K$9+$C$11*$K$9+$F$11*((CV381+CN381)/MAX(CV381+CN381+CW381, 0.1)*$P$9+CW381/MAX(CV381+CN381+CW381, 0.1)*$Q$9))/($B$11+$C$11+$F$11)</f>
        <v>0</v>
      </c>
      <c r="BB381">
        <v>1.91</v>
      </c>
      <c r="BC381">
        <v>0.5</v>
      </c>
      <c r="BD381" t="s">
        <v>355</v>
      </c>
      <c r="BE381">
        <v>2</v>
      </c>
      <c r="BF381" t="b">
        <v>1</v>
      </c>
      <c r="BG381">
        <v>1679514263.214286</v>
      </c>
      <c r="BH381">
        <v>1208.808928571429</v>
      </c>
      <c r="BI381">
        <v>1244.201428571429</v>
      </c>
      <c r="BJ381">
        <v>24.24753928571429</v>
      </c>
      <c r="BK381">
        <v>23.67203214285715</v>
      </c>
      <c r="BL381">
        <v>1203.319285714286</v>
      </c>
      <c r="BM381">
        <v>23.88365</v>
      </c>
      <c r="BN381">
        <v>500.03925</v>
      </c>
      <c r="BO381">
        <v>89.94027500000001</v>
      </c>
      <c r="BP381">
        <v>0.09995646071428572</v>
      </c>
      <c r="BQ381">
        <v>26.57914285714286</v>
      </c>
      <c r="BR381">
        <v>27.501675</v>
      </c>
      <c r="BS381">
        <v>999.9000000000002</v>
      </c>
      <c r="BT381">
        <v>0</v>
      </c>
      <c r="BU381">
        <v>0</v>
      </c>
      <c r="BV381">
        <v>10007.97428571429</v>
      </c>
      <c r="BW381">
        <v>0</v>
      </c>
      <c r="BX381">
        <v>9.357548571428572</v>
      </c>
      <c r="BY381">
        <v>-35.393575</v>
      </c>
      <c r="BZ381">
        <v>1238.847142857143</v>
      </c>
      <c r="CA381">
        <v>1274.369285714286</v>
      </c>
      <c r="CB381">
        <v>0.57551375</v>
      </c>
      <c r="CC381">
        <v>1244.201428571429</v>
      </c>
      <c r="CD381">
        <v>23.67203214285715</v>
      </c>
      <c r="CE381">
        <v>2.180831071428571</v>
      </c>
      <c r="CF381">
        <v>2.129069285714286</v>
      </c>
      <c r="CG381">
        <v>18.82219285714286</v>
      </c>
      <c r="CH381">
        <v>18.43833571428572</v>
      </c>
      <c r="CI381">
        <v>1999.998571428571</v>
      </c>
      <c r="CJ381">
        <v>0.9799988214285715</v>
      </c>
      <c r="CK381">
        <v>0.02000081785714286</v>
      </c>
      <c r="CL381">
        <v>0</v>
      </c>
      <c r="CM381">
        <v>2.145378571428572</v>
      </c>
      <c r="CN381">
        <v>0</v>
      </c>
      <c r="CO381">
        <v>3866.640714285715</v>
      </c>
      <c r="CP381">
        <v>17338.21428571428</v>
      </c>
      <c r="CQ381">
        <v>39.25196428571428</v>
      </c>
      <c r="CR381">
        <v>39.80771428571428</v>
      </c>
      <c r="CS381">
        <v>39.14485714285713</v>
      </c>
      <c r="CT381">
        <v>37.83224999999999</v>
      </c>
      <c r="CU381">
        <v>38.502</v>
      </c>
      <c r="CV381">
        <v>1959.997857142857</v>
      </c>
      <c r="CW381">
        <v>40.00071428571429</v>
      </c>
      <c r="CX381">
        <v>0</v>
      </c>
      <c r="CY381">
        <v>1679514300.9</v>
      </c>
      <c r="CZ381">
        <v>0</v>
      </c>
      <c r="DA381">
        <v>0</v>
      </c>
      <c r="DB381" t="s">
        <v>356</v>
      </c>
      <c r="DC381">
        <v>1679454360.5</v>
      </c>
      <c r="DD381">
        <v>1679454360.5</v>
      </c>
      <c r="DE381">
        <v>0</v>
      </c>
      <c r="DF381">
        <v>-0.152</v>
      </c>
      <c r="DG381">
        <v>-0.046</v>
      </c>
      <c r="DH381">
        <v>3.296</v>
      </c>
      <c r="DI381">
        <v>0.35</v>
      </c>
      <c r="DJ381">
        <v>420</v>
      </c>
      <c r="DK381">
        <v>24</v>
      </c>
      <c r="DL381">
        <v>0.27</v>
      </c>
      <c r="DM381">
        <v>0.09</v>
      </c>
      <c r="DN381">
        <v>-35.41939512195122</v>
      </c>
      <c r="DO381">
        <v>0.24450522648079</v>
      </c>
      <c r="DP381">
        <v>0.05670326248290002</v>
      </c>
      <c r="DQ381">
        <v>0</v>
      </c>
      <c r="DR381">
        <v>0.5815810975609756</v>
      </c>
      <c r="DS381">
        <v>-0.1125738397212537</v>
      </c>
      <c r="DT381">
        <v>0.01113433918396833</v>
      </c>
      <c r="DU381">
        <v>0</v>
      </c>
      <c r="DV381">
        <v>0</v>
      </c>
      <c r="DW381">
        <v>2</v>
      </c>
      <c r="DX381" t="s">
        <v>397</v>
      </c>
      <c r="DY381">
        <v>2.98059</v>
      </c>
      <c r="DZ381">
        <v>2.72827</v>
      </c>
      <c r="EA381">
        <v>0.178145</v>
      </c>
      <c r="EB381">
        <v>0.182926</v>
      </c>
      <c r="EC381">
        <v>0.107448</v>
      </c>
      <c r="ED381">
        <v>0.10664</v>
      </c>
      <c r="EE381">
        <v>24702.6</v>
      </c>
      <c r="EF381">
        <v>24224.6</v>
      </c>
      <c r="EG381">
        <v>30583.2</v>
      </c>
      <c r="EH381">
        <v>29890.8</v>
      </c>
      <c r="EI381">
        <v>37655.8</v>
      </c>
      <c r="EJ381">
        <v>35151.3</v>
      </c>
      <c r="EK381">
        <v>46771.3</v>
      </c>
      <c r="EL381">
        <v>44446.3</v>
      </c>
      <c r="EM381">
        <v>1.88337</v>
      </c>
      <c r="EN381">
        <v>1.90387</v>
      </c>
      <c r="EO381">
        <v>0.118762</v>
      </c>
      <c r="EP381">
        <v>0</v>
      </c>
      <c r="EQ381">
        <v>25.5535</v>
      </c>
      <c r="ER381">
        <v>999.9</v>
      </c>
      <c r="ES381">
        <v>49.4</v>
      </c>
      <c r="ET381">
        <v>30.2</v>
      </c>
      <c r="EU381">
        <v>23.6715</v>
      </c>
      <c r="EV381">
        <v>63.2109</v>
      </c>
      <c r="EW381">
        <v>22.1194</v>
      </c>
      <c r="EX381">
        <v>1</v>
      </c>
      <c r="EY381">
        <v>-0.100521</v>
      </c>
      <c r="EZ381">
        <v>0.248347</v>
      </c>
      <c r="FA381">
        <v>20.2035</v>
      </c>
      <c r="FB381">
        <v>5.23077</v>
      </c>
      <c r="FC381">
        <v>11.968</v>
      </c>
      <c r="FD381">
        <v>4.9709</v>
      </c>
      <c r="FE381">
        <v>3.28955</v>
      </c>
      <c r="FF381">
        <v>9999</v>
      </c>
      <c r="FG381">
        <v>9999</v>
      </c>
      <c r="FH381">
        <v>9999</v>
      </c>
      <c r="FI381">
        <v>999.9</v>
      </c>
      <c r="FJ381">
        <v>4.97297</v>
      </c>
      <c r="FK381">
        <v>1.87714</v>
      </c>
      <c r="FL381">
        <v>1.87528</v>
      </c>
      <c r="FM381">
        <v>1.87806</v>
      </c>
      <c r="FN381">
        <v>1.87479</v>
      </c>
      <c r="FO381">
        <v>1.87844</v>
      </c>
      <c r="FP381">
        <v>1.87546</v>
      </c>
      <c r="FQ381">
        <v>1.87665</v>
      </c>
      <c r="FR381">
        <v>0</v>
      </c>
      <c r="FS381">
        <v>0</v>
      </c>
      <c r="FT381">
        <v>0</v>
      </c>
      <c r="FU381">
        <v>0</v>
      </c>
      <c r="FV381" t="s">
        <v>358</v>
      </c>
      <c r="FW381" t="s">
        <v>359</v>
      </c>
      <c r="FX381" t="s">
        <v>360</v>
      </c>
      <c r="FY381" t="s">
        <v>360</v>
      </c>
      <c r="FZ381" t="s">
        <v>360</v>
      </c>
      <c r="GA381" t="s">
        <v>360</v>
      </c>
      <c r="GB381">
        <v>0</v>
      </c>
      <c r="GC381">
        <v>100</v>
      </c>
      <c r="GD381">
        <v>100</v>
      </c>
      <c r="GE381">
        <v>5.54</v>
      </c>
      <c r="GF381">
        <v>0.3635</v>
      </c>
      <c r="GG381">
        <v>1.972114183739502</v>
      </c>
      <c r="GH381">
        <v>0.004449671774874308</v>
      </c>
      <c r="GI381">
        <v>-1.829466635312074E-06</v>
      </c>
      <c r="GJ381">
        <v>4.661545964856727E-10</v>
      </c>
      <c r="GK381">
        <v>0.005649818396270764</v>
      </c>
      <c r="GL381">
        <v>0.003047750899037379</v>
      </c>
      <c r="GM381">
        <v>0.0005145890388989142</v>
      </c>
      <c r="GN381">
        <v>-5.930110997495773E-07</v>
      </c>
      <c r="GO381">
        <v>0</v>
      </c>
      <c r="GP381">
        <v>2134</v>
      </c>
      <c r="GQ381">
        <v>1</v>
      </c>
      <c r="GR381">
        <v>23</v>
      </c>
      <c r="GS381">
        <v>998.5</v>
      </c>
      <c r="GT381">
        <v>998.5</v>
      </c>
      <c r="GU381">
        <v>2.73926</v>
      </c>
      <c r="GV381">
        <v>2.53784</v>
      </c>
      <c r="GW381">
        <v>1.39893</v>
      </c>
      <c r="GX381">
        <v>2.35962</v>
      </c>
      <c r="GY381">
        <v>1.44897</v>
      </c>
      <c r="GZ381">
        <v>2.40967</v>
      </c>
      <c r="HA381">
        <v>36.5051</v>
      </c>
      <c r="HB381">
        <v>24.0612</v>
      </c>
      <c r="HC381">
        <v>18</v>
      </c>
      <c r="HD381">
        <v>489.287</v>
      </c>
      <c r="HE381">
        <v>473.493</v>
      </c>
      <c r="HF381">
        <v>24.4247</v>
      </c>
      <c r="HG381">
        <v>25.8044</v>
      </c>
      <c r="HH381">
        <v>30</v>
      </c>
      <c r="HI381">
        <v>25.6462</v>
      </c>
      <c r="HJ381">
        <v>25.7232</v>
      </c>
      <c r="HK381">
        <v>54.8761</v>
      </c>
      <c r="HL381">
        <v>0</v>
      </c>
      <c r="HM381">
        <v>100</v>
      </c>
      <c r="HN381">
        <v>24.4251</v>
      </c>
      <c r="HO381">
        <v>1289.55</v>
      </c>
      <c r="HP381">
        <v>23.8447</v>
      </c>
      <c r="HQ381">
        <v>101.088</v>
      </c>
      <c r="HR381">
        <v>102.206</v>
      </c>
    </row>
    <row r="382" spans="1:226">
      <c r="A382">
        <v>366</v>
      </c>
      <c r="B382">
        <v>1679514276</v>
      </c>
      <c r="C382">
        <v>9019.900000095367</v>
      </c>
      <c r="D382" t="s">
        <v>1092</v>
      </c>
      <c r="E382" t="s">
        <v>1093</v>
      </c>
      <c r="F382">
        <v>5</v>
      </c>
      <c r="G382" t="s">
        <v>353</v>
      </c>
      <c r="H382" t="s">
        <v>747</v>
      </c>
      <c r="I382">
        <v>1679514268.5</v>
      </c>
      <c r="J382">
        <f>(K382)/1000</f>
        <v>0</v>
      </c>
      <c r="K382">
        <f>IF(BF382, AN382, AH382)</f>
        <v>0</v>
      </c>
      <c r="L382">
        <f>IF(BF382, AI382, AG382)</f>
        <v>0</v>
      </c>
      <c r="M382">
        <f>BH382 - IF(AU382&gt;1, L382*BB382*100.0/(AW382*BV382), 0)</f>
        <v>0</v>
      </c>
      <c r="N382">
        <f>((T382-J382/2)*M382-L382)/(T382+J382/2)</f>
        <v>0</v>
      </c>
      <c r="O382">
        <f>N382*(BO382+BP382)/1000.0</f>
        <v>0</v>
      </c>
      <c r="P382">
        <f>(BH382 - IF(AU382&gt;1, L382*BB382*100.0/(AW382*BV382), 0))*(BO382+BP382)/1000.0</f>
        <v>0</v>
      </c>
      <c r="Q382">
        <f>2.0/((1/S382-1/R382)+SIGN(S382)*SQRT((1/S382-1/R382)*(1/S382-1/R382) + 4*BC382/((BC382+1)*(BC382+1))*(2*1/S382*1/R382-1/R382*1/R382)))</f>
        <v>0</v>
      </c>
      <c r="R382">
        <f>IF(LEFT(BD382,1)&lt;&gt;"0",IF(LEFT(BD382,1)="1",3.0,BE382),$D$5+$E$5*(BV382*BO382/($K$5*1000))+$F$5*(BV382*BO382/($K$5*1000))*MAX(MIN(BB382,$J$5),$I$5)*MAX(MIN(BB382,$J$5),$I$5)+$G$5*MAX(MIN(BB382,$J$5),$I$5)*(BV382*BO382/($K$5*1000))+$H$5*(BV382*BO382/($K$5*1000))*(BV382*BO382/($K$5*1000)))</f>
        <v>0</v>
      </c>
      <c r="S382">
        <f>J382*(1000-(1000*0.61365*exp(17.502*W382/(240.97+W382))/(BO382+BP382)+BJ382)/2)/(1000*0.61365*exp(17.502*W382/(240.97+W382))/(BO382+BP382)-BJ382)</f>
        <v>0</v>
      </c>
      <c r="T382">
        <f>1/((BC382+1)/(Q382/1.6)+1/(R382/1.37)) + BC382/((BC382+1)/(Q382/1.6) + BC382/(R382/1.37))</f>
        <v>0</v>
      </c>
      <c r="U382">
        <f>(AX382*BA382)</f>
        <v>0</v>
      </c>
      <c r="V382">
        <f>(BQ382+(U382+2*0.95*5.67E-8*(((BQ382+$B$7)+273)^4-(BQ382+273)^4)-44100*J382)/(1.84*29.3*R382+8*0.95*5.67E-8*(BQ382+273)^3))</f>
        <v>0</v>
      </c>
      <c r="W382">
        <f>($C$7*BR382+$D$7*BS382+$E$7*V382)</f>
        <v>0</v>
      </c>
      <c r="X382">
        <f>0.61365*exp(17.502*W382/(240.97+W382))</f>
        <v>0</v>
      </c>
      <c r="Y382">
        <f>(Z382/AA382*100)</f>
        <v>0</v>
      </c>
      <c r="Z382">
        <f>BJ382*(BO382+BP382)/1000</f>
        <v>0</v>
      </c>
      <c r="AA382">
        <f>0.61365*exp(17.502*BQ382/(240.97+BQ382))</f>
        <v>0</v>
      </c>
      <c r="AB382">
        <f>(X382-BJ382*(BO382+BP382)/1000)</f>
        <v>0</v>
      </c>
      <c r="AC382">
        <f>(-J382*44100)</f>
        <v>0</v>
      </c>
      <c r="AD382">
        <f>2*29.3*R382*0.92*(BQ382-W382)</f>
        <v>0</v>
      </c>
      <c r="AE382">
        <f>2*0.95*5.67E-8*(((BQ382+$B$7)+273)^4-(W382+273)^4)</f>
        <v>0</v>
      </c>
      <c r="AF382">
        <f>U382+AE382+AC382+AD382</f>
        <v>0</v>
      </c>
      <c r="AG382">
        <f>BN382*AU382*(BI382-BH382*(1000-AU382*BK382)/(1000-AU382*BJ382))/(100*BB382)</f>
        <v>0</v>
      </c>
      <c r="AH382">
        <f>1000*BN382*AU382*(BJ382-BK382)/(100*BB382*(1000-AU382*BJ382))</f>
        <v>0</v>
      </c>
      <c r="AI382">
        <f>(AJ382 - AK382 - BO382*1E3/(8.314*(BQ382+273.15)) * AM382/BN382 * AL382) * BN382/(100*BB382) * (1000 - BK382)/1000</f>
        <v>0</v>
      </c>
      <c r="AJ382">
        <v>1308.278216025114</v>
      </c>
      <c r="AK382">
        <v>1280.977636363636</v>
      </c>
      <c r="AL382">
        <v>3.428703620055122</v>
      </c>
      <c r="AM382">
        <v>63.74903472312772</v>
      </c>
      <c r="AN382">
        <f>(AP382 - AO382 + BO382*1E3/(8.314*(BQ382+273.15)) * AR382/BN382 * AQ382) * BN382/(100*BB382) * 1000/(1000 - AP382)</f>
        <v>0</v>
      </c>
      <c r="AO382">
        <v>23.66869345339821</v>
      </c>
      <c r="AP382">
        <v>24.22506848484848</v>
      </c>
      <c r="AQ382">
        <v>-3.242291602721699E-06</v>
      </c>
      <c r="AR382">
        <v>101.983239414424</v>
      </c>
      <c r="AS382">
        <v>2</v>
      </c>
      <c r="AT382">
        <v>0</v>
      </c>
      <c r="AU382">
        <f>IF(AS382*$H$13&gt;=AW382,1.0,(AW382/(AW382-AS382*$H$13)))</f>
        <v>0</v>
      </c>
      <c r="AV382">
        <f>(AU382-1)*100</f>
        <v>0</v>
      </c>
      <c r="AW382">
        <f>MAX(0,($B$13+$C$13*BV382)/(1+$D$13*BV382)*BO382/(BQ382+273)*$E$13)</f>
        <v>0</v>
      </c>
      <c r="AX382">
        <f>$B$11*BW382+$C$11*BX382+$F$11*CI382*(1-CL382)</f>
        <v>0</v>
      </c>
      <c r="AY382">
        <f>AX382*AZ382</f>
        <v>0</v>
      </c>
      <c r="AZ382">
        <f>($B$11*$D$9+$C$11*$D$9+$F$11*((CV382+CN382)/MAX(CV382+CN382+CW382, 0.1)*$I$9+CW382/MAX(CV382+CN382+CW382, 0.1)*$J$9))/($B$11+$C$11+$F$11)</f>
        <v>0</v>
      </c>
      <c r="BA382">
        <f>($B$11*$K$9+$C$11*$K$9+$F$11*((CV382+CN382)/MAX(CV382+CN382+CW382, 0.1)*$P$9+CW382/MAX(CV382+CN382+CW382, 0.1)*$Q$9))/($B$11+$C$11+$F$11)</f>
        <v>0</v>
      </c>
      <c r="BB382">
        <v>1.91</v>
      </c>
      <c r="BC382">
        <v>0.5</v>
      </c>
      <c r="BD382" t="s">
        <v>355</v>
      </c>
      <c r="BE382">
        <v>2</v>
      </c>
      <c r="BF382" t="b">
        <v>1</v>
      </c>
      <c r="BG382">
        <v>1679514268.5</v>
      </c>
      <c r="BH382">
        <v>1226.512592592593</v>
      </c>
      <c r="BI382">
        <v>1261.912222222222</v>
      </c>
      <c r="BJ382">
        <v>24.23734444444445</v>
      </c>
      <c r="BK382">
        <v>23.6703037037037</v>
      </c>
      <c r="BL382">
        <v>1220.986666666667</v>
      </c>
      <c r="BM382">
        <v>23.87371851851852</v>
      </c>
      <c r="BN382">
        <v>500.031925925926</v>
      </c>
      <c r="BO382">
        <v>89.94107777777778</v>
      </c>
      <c r="BP382">
        <v>0.1000087518518518</v>
      </c>
      <c r="BQ382">
        <v>26.57693703703703</v>
      </c>
      <c r="BR382">
        <v>27.5022</v>
      </c>
      <c r="BS382">
        <v>999.9000000000001</v>
      </c>
      <c r="BT382">
        <v>0</v>
      </c>
      <c r="BU382">
        <v>0</v>
      </c>
      <c r="BV382">
        <v>10001.85925925926</v>
      </c>
      <c r="BW382">
        <v>0</v>
      </c>
      <c r="BX382">
        <v>9.356795555555557</v>
      </c>
      <c r="BY382">
        <v>-35.40050740740741</v>
      </c>
      <c r="BZ382">
        <v>1256.978148148148</v>
      </c>
      <c r="CA382">
        <v>1292.507037037037</v>
      </c>
      <c r="CB382">
        <v>0.5670362222222222</v>
      </c>
      <c r="CC382">
        <v>1261.912222222222</v>
      </c>
      <c r="CD382">
        <v>23.6703037037037</v>
      </c>
      <c r="CE382">
        <v>2.179931851851852</v>
      </c>
      <c r="CF382">
        <v>2.128932962962963</v>
      </c>
      <c r="CG382">
        <v>18.8155962962963</v>
      </c>
      <c r="CH382">
        <v>18.43731481481481</v>
      </c>
      <c r="CI382">
        <v>2000.014074074074</v>
      </c>
      <c r="CJ382">
        <v>0.9799987777777779</v>
      </c>
      <c r="CK382">
        <v>0.02000086296296296</v>
      </c>
      <c r="CL382">
        <v>0</v>
      </c>
      <c r="CM382">
        <v>2.152862962962963</v>
      </c>
      <c r="CN382">
        <v>0</v>
      </c>
      <c r="CO382">
        <v>3866.917037037037</v>
      </c>
      <c r="CP382">
        <v>17338.34074074074</v>
      </c>
      <c r="CQ382">
        <v>39.20807407407407</v>
      </c>
      <c r="CR382">
        <v>39.77755555555555</v>
      </c>
      <c r="CS382">
        <v>39.10162962962963</v>
      </c>
      <c r="CT382">
        <v>37.79133333333333</v>
      </c>
      <c r="CU382">
        <v>38.465</v>
      </c>
      <c r="CV382">
        <v>1960.013333333333</v>
      </c>
      <c r="CW382">
        <v>40.00074074074074</v>
      </c>
      <c r="CX382">
        <v>0</v>
      </c>
      <c r="CY382">
        <v>1679514306.3</v>
      </c>
      <c r="CZ382">
        <v>0</v>
      </c>
      <c r="DA382">
        <v>0</v>
      </c>
      <c r="DB382" t="s">
        <v>356</v>
      </c>
      <c r="DC382">
        <v>1679454360.5</v>
      </c>
      <c r="DD382">
        <v>1679454360.5</v>
      </c>
      <c r="DE382">
        <v>0</v>
      </c>
      <c r="DF382">
        <v>-0.152</v>
      </c>
      <c r="DG382">
        <v>-0.046</v>
      </c>
      <c r="DH382">
        <v>3.296</v>
      </c>
      <c r="DI382">
        <v>0.35</v>
      </c>
      <c r="DJ382">
        <v>420</v>
      </c>
      <c r="DK382">
        <v>24</v>
      </c>
      <c r="DL382">
        <v>0.27</v>
      </c>
      <c r="DM382">
        <v>0.09</v>
      </c>
      <c r="DN382">
        <v>-35.3982925</v>
      </c>
      <c r="DO382">
        <v>-0.1104776735458292</v>
      </c>
      <c r="DP382">
        <v>0.05770064292319485</v>
      </c>
      <c r="DQ382">
        <v>0</v>
      </c>
      <c r="DR382">
        <v>0.5716372</v>
      </c>
      <c r="DS382">
        <v>-0.09660195872420321</v>
      </c>
      <c r="DT382">
        <v>0.009355982495708293</v>
      </c>
      <c r="DU382">
        <v>1</v>
      </c>
      <c r="DV382">
        <v>1</v>
      </c>
      <c r="DW382">
        <v>2</v>
      </c>
      <c r="DX382" t="s">
        <v>357</v>
      </c>
      <c r="DY382">
        <v>2.98048</v>
      </c>
      <c r="DZ382">
        <v>2.72837</v>
      </c>
      <c r="EA382">
        <v>0.179623</v>
      </c>
      <c r="EB382">
        <v>0.184408</v>
      </c>
      <c r="EC382">
        <v>0.107423</v>
      </c>
      <c r="ED382">
        <v>0.106636</v>
      </c>
      <c r="EE382">
        <v>24658.2</v>
      </c>
      <c r="EF382">
        <v>24180.5</v>
      </c>
      <c r="EG382">
        <v>30583.3</v>
      </c>
      <c r="EH382">
        <v>29890.5</v>
      </c>
      <c r="EI382">
        <v>37657</v>
      </c>
      <c r="EJ382">
        <v>35151.2</v>
      </c>
      <c r="EK382">
        <v>46771.4</v>
      </c>
      <c r="EL382">
        <v>44445.9</v>
      </c>
      <c r="EM382">
        <v>1.88332</v>
      </c>
      <c r="EN382">
        <v>1.90418</v>
      </c>
      <c r="EO382">
        <v>0.11944</v>
      </c>
      <c r="EP382">
        <v>0</v>
      </c>
      <c r="EQ382">
        <v>25.5541</v>
      </c>
      <c r="ER382">
        <v>999.9</v>
      </c>
      <c r="ES382">
        <v>49.4</v>
      </c>
      <c r="ET382">
        <v>30.2</v>
      </c>
      <c r="EU382">
        <v>23.672</v>
      </c>
      <c r="EV382">
        <v>63.1309</v>
      </c>
      <c r="EW382">
        <v>22.4519</v>
      </c>
      <c r="EX382">
        <v>1</v>
      </c>
      <c r="EY382">
        <v>-0.100559</v>
      </c>
      <c r="EZ382">
        <v>0.248388</v>
      </c>
      <c r="FA382">
        <v>20.2035</v>
      </c>
      <c r="FB382">
        <v>5.23062</v>
      </c>
      <c r="FC382">
        <v>11.968</v>
      </c>
      <c r="FD382">
        <v>4.9708</v>
      </c>
      <c r="FE382">
        <v>3.28945</v>
      </c>
      <c r="FF382">
        <v>9999</v>
      </c>
      <c r="FG382">
        <v>9999</v>
      </c>
      <c r="FH382">
        <v>9999</v>
      </c>
      <c r="FI382">
        <v>999.9</v>
      </c>
      <c r="FJ382">
        <v>4.97296</v>
      </c>
      <c r="FK382">
        <v>1.87716</v>
      </c>
      <c r="FL382">
        <v>1.87525</v>
      </c>
      <c r="FM382">
        <v>1.87806</v>
      </c>
      <c r="FN382">
        <v>1.8748</v>
      </c>
      <c r="FO382">
        <v>1.87845</v>
      </c>
      <c r="FP382">
        <v>1.87548</v>
      </c>
      <c r="FQ382">
        <v>1.87665</v>
      </c>
      <c r="FR382">
        <v>0</v>
      </c>
      <c r="FS382">
        <v>0</v>
      </c>
      <c r="FT382">
        <v>0</v>
      </c>
      <c r="FU382">
        <v>0</v>
      </c>
      <c r="FV382" t="s">
        <v>358</v>
      </c>
      <c r="FW382" t="s">
        <v>359</v>
      </c>
      <c r="FX382" t="s">
        <v>360</v>
      </c>
      <c r="FY382" t="s">
        <v>360</v>
      </c>
      <c r="FZ382" t="s">
        <v>360</v>
      </c>
      <c r="GA382" t="s">
        <v>360</v>
      </c>
      <c r="GB382">
        <v>0</v>
      </c>
      <c r="GC382">
        <v>100</v>
      </c>
      <c r="GD382">
        <v>100</v>
      </c>
      <c r="GE382">
        <v>5.58</v>
      </c>
      <c r="GF382">
        <v>0.3633</v>
      </c>
      <c r="GG382">
        <v>1.972114183739502</v>
      </c>
      <c r="GH382">
        <v>0.004449671774874308</v>
      </c>
      <c r="GI382">
        <v>-1.829466635312074E-06</v>
      </c>
      <c r="GJ382">
        <v>4.661545964856727E-10</v>
      </c>
      <c r="GK382">
        <v>0.005649818396270764</v>
      </c>
      <c r="GL382">
        <v>0.003047750899037379</v>
      </c>
      <c r="GM382">
        <v>0.0005145890388989142</v>
      </c>
      <c r="GN382">
        <v>-5.930110997495773E-07</v>
      </c>
      <c r="GO382">
        <v>0</v>
      </c>
      <c r="GP382">
        <v>2134</v>
      </c>
      <c r="GQ382">
        <v>1</v>
      </c>
      <c r="GR382">
        <v>23</v>
      </c>
      <c r="GS382">
        <v>998.6</v>
      </c>
      <c r="GT382">
        <v>998.6</v>
      </c>
      <c r="GU382">
        <v>2.76489</v>
      </c>
      <c r="GV382">
        <v>2.53296</v>
      </c>
      <c r="GW382">
        <v>1.39893</v>
      </c>
      <c r="GX382">
        <v>2.35962</v>
      </c>
      <c r="GY382">
        <v>1.44897</v>
      </c>
      <c r="GZ382">
        <v>2.5</v>
      </c>
      <c r="HA382">
        <v>36.5051</v>
      </c>
      <c r="HB382">
        <v>24.0612</v>
      </c>
      <c r="HC382">
        <v>18</v>
      </c>
      <c r="HD382">
        <v>489.26</v>
      </c>
      <c r="HE382">
        <v>473.687</v>
      </c>
      <c r="HF382">
        <v>24.4247</v>
      </c>
      <c r="HG382">
        <v>25.8034</v>
      </c>
      <c r="HH382">
        <v>30</v>
      </c>
      <c r="HI382">
        <v>25.6462</v>
      </c>
      <c r="HJ382">
        <v>25.7232</v>
      </c>
      <c r="HK382">
        <v>55.4704</v>
      </c>
      <c r="HL382">
        <v>0</v>
      </c>
      <c r="HM382">
        <v>100</v>
      </c>
      <c r="HN382">
        <v>24.4248</v>
      </c>
      <c r="HO382">
        <v>1309.58</v>
      </c>
      <c r="HP382">
        <v>23.8447</v>
      </c>
      <c r="HQ382">
        <v>101.088</v>
      </c>
      <c r="HR382">
        <v>102.205</v>
      </c>
    </row>
    <row r="383" spans="1:226">
      <c r="A383">
        <v>367</v>
      </c>
      <c r="B383">
        <v>1679514281</v>
      </c>
      <c r="C383">
        <v>9024.900000095367</v>
      </c>
      <c r="D383" t="s">
        <v>1094</v>
      </c>
      <c r="E383" t="s">
        <v>1095</v>
      </c>
      <c r="F383">
        <v>5</v>
      </c>
      <c r="G383" t="s">
        <v>353</v>
      </c>
      <c r="H383" t="s">
        <v>747</v>
      </c>
      <c r="I383">
        <v>1679514273.214286</v>
      </c>
      <c r="J383">
        <f>(K383)/1000</f>
        <v>0</v>
      </c>
      <c r="K383">
        <f>IF(BF383, AN383, AH383)</f>
        <v>0</v>
      </c>
      <c r="L383">
        <f>IF(BF383, AI383, AG383)</f>
        <v>0</v>
      </c>
      <c r="M383">
        <f>BH383 - IF(AU383&gt;1, L383*BB383*100.0/(AW383*BV383), 0)</f>
        <v>0</v>
      </c>
      <c r="N383">
        <f>((T383-J383/2)*M383-L383)/(T383+J383/2)</f>
        <v>0</v>
      </c>
      <c r="O383">
        <f>N383*(BO383+BP383)/1000.0</f>
        <v>0</v>
      </c>
      <c r="P383">
        <f>(BH383 - IF(AU383&gt;1, L383*BB383*100.0/(AW383*BV383), 0))*(BO383+BP383)/1000.0</f>
        <v>0</v>
      </c>
      <c r="Q383">
        <f>2.0/((1/S383-1/R383)+SIGN(S383)*SQRT((1/S383-1/R383)*(1/S383-1/R383) + 4*BC383/((BC383+1)*(BC383+1))*(2*1/S383*1/R383-1/R383*1/R383)))</f>
        <v>0</v>
      </c>
      <c r="R383">
        <f>IF(LEFT(BD383,1)&lt;&gt;"0",IF(LEFT(BD383,1)="1",3.0,BE383),$D$5+$E$5*(BV383*BO383/($K$5*1000))+$F$5*(BV383*BO383/($K$5*1000))*MAX(MIN(BB383,$J$5),$I$5)*MAX(MIN(BB383,$J$5),$I$5)+$G$5*MAX(MIN(BB383,$J$5),$I$5)*(BV383*BO383/($K$5*1000))+$H$5*(BV383*BO383/($K$5*1000))*(BV383*BO383/($K$5*1000)))</f>
        <v>0</v>
      </c>
      <c r="S383">
        <f>J383*(1000-(1000*0.61365*exp(17.502*W383/(240.97+W383))/(BO383+BP383)+BJ383)/2)/(1000*0.61365*exp(17.502*W383/(240.97+W383))/(BO383+BP383)-BJ383)</f>
        <v>0</v>
      </c>
      <c r="T383">
        <f>1/((BC383+1)/(Q383/1.6)+1/(R383/1.37)) + BC383/((BC383+1)/(Q383/1.6) + BC383/(R383/1.37))</f>
        <v>0</v>
      </c>
      <c r="U383">
        <f>(AX383*BA383)</f>
        <v>0</v>
      </c>
      <c r="V383">
        <f>(BQ383+(U383+2*0.95*5.67E-8*(((BQ383+$B$7)+273)^4-(BQ383+273)^4)-44100*J383)/(1.84*29.3*R383+8*0.95*5.67E-8*(BQ383+273)^3))</f>
        <v>0</v>
      </c>
      <c r="W383">
        <f>($C$7*BR383+$D$7*BS383+$E$7*V383)</f>
        <v>0</v>
      </c>
      <c r="X383">
        <f>0.61365*exp(17.502*W383/(240.97+W383))</f>
        <v>0</v>
      </c>
      <c r="Y383">
        <f>(Z383/AA383*100)</f>
        <v>0</v>
      </c>
      <c r="Z383">
        <f>BJ383*(BO383+BP383)/1000</f>
        <v>0</v>
      </c>
      <c r="AA383">
        <f>0.61365*exp(17.502*BQ383/(240.97+BQ383))</f>
        <v>0</v>
      </c>
      <c r="AB383">
        <f>(X383-BJ383*(BO383+BP383)/1000)</f>
        <v>0</v>
      </c>
      <c r="AC383">
        <f>(-J383*44100)</f>
        <v>0</v>
      </c>
      <c r="AD383">
        <f>2*29.3*R383*0.92*(BQ383-W383)</f>
        <v>0</v>
      </c>
      <c r="AE383">
        <f>2*0.95*5.67E-8*(((BQ383+$B$7)+273)^4-(W383+273)^4)</f>
        <v>0</v>
      </c>
      <c r="AF383">
        <f>U383+AE383+AC383+AD383</f>
        <v>0</v>
      </c>
      <c r="AG383">
        <f>BN383*AU383*(BI383-BH383*(1000-AU383*BK383)/(1000-AU383*BJ383))/(100*BB383)</f>
        <v>0</v>
      </c>
      <c r="AH383">
        <f>1000*BN383*AU383*(BJ383-BK383)/(100*BB383*(1000-AU383*BJ383))</f>
        <v>0</v>
      </c>
      <c r="AI383">
        <f>(AJ383 - AK383 - BO383*1E3/(8.314*(BQ383+273.15)) * AM383/BN383 * AL383) * BN383/(100*BB383) * (1000 - BK383)/1000</f>
        <v>0</v>
      </c>
      <c r="AJ383">
        <v>1325.449263946348</v>
      </c>
      <c r="AK383">
        <v>1298.183151515151</v>
      </c>
      <c r="AL383">
        <v>3.423377178942831</v>
      </c>
      <c r="AM383">
        <v>63.74903472312772</v>
      </c>
      <c r="AN383">
        <f>(AP383 - AO383 + BO383*1E3/(8.314*(BQ383+273.15)) * AR383/BN383 * AQ383) * BN383/(100*BB383) * 1000/(1000 - AP383)</f>
        <v>0</v>
      </c>
      <c r="AO383">
        <v>23.66763871520855</v>
      </c>
      <c r="AP383">
        <v>24.21535454545454</v>
      </c>
      <c r="AQ383">
        <v>-3.542549688031365E-06</v>
      </c>
      <c r="AR383">
        <v>101.983239414424</v>
      </c>
      <c r="AS383">
        <v>2</v>
      </c>
      <c r="AT383">
        <v>0</v>
      </c>
      <c r="AU383">
        <f>IF(AS383*$H$13&gt;=AW383,1.0,(AW383/(AW383-AS383*$H$13)))</f>
        <v>0</v>
      </c>
      <c r="AV383">
        <f>(AU383-1)*100</f>
        <v>0</v>
      </c>
      <c r="AW383">
        <f>MAX(0,($B$13+$C$13*BV383)/(1+$D$13*BV383)*BO383/(BQ383+273)*$E$13)</f>
        <v>0</v>
      </c>
      <c r="AX383">
        <f>$B$11*BW383+$C$11*BX383+$F$11*CI383*(1-CL383)</f>
        <v>0</v>
      </c>
      <c r="AY383">
        <f>AX383*AZ383</f>
        <v>0</v>
      </c>
      <c r="AZ383">
        <f>($B$11*$D$9+$C$11*$D$9+$F$11*((CV383+CN383)/MAX(CV383+CN383+CW383, 0.1)*$I$9+CW383/MAX(CV383+CN383+CW383, 0.1)*$J$9))/($B$11+$C$11+$F$11)</f>
        <v>0</v>
      </c>
      <c r="BA383">
        <f>($B$11*$K$9+$C$11*$K$9+$F$11*((CV383+CN383)/MAX(CV383+CN383+CW383, 0.1)*$P$9+CW383/MAX(CV383+CN383+CW383, 0.1)*$Q$9))/($B$11+$C$11+$F$11)</f>
        <v>0</v>
      </c>
      <c r="BB383">
        <v>1.91</v>
      </c>
      <c r="BC383">
        <v>0.5</v>
      </c>
      <c r="BD383" t="s">
        <v>355</v>
      </c>
      <c r="BE383">
        <v>2</v>
      </c>
      <c r="BF383" t="b">
        <v>1</v>
      </c>
      <c r="BG383">
        <v>1679514273.214286</v>
      </c>
      <c r="BH383">
        <v>1242.324642857143</v>
      </c>
      <c r="BI383">
        <v>1277.709642857143</v>
      </c>
      <c r="BJ383">
        <v>24.22900714285714</v>
      </c>
      <c r="BK383">
        <v>23.66910714285714</v>
      </c>
      <c r="BL383">
        <v>1236.766428571429</v>
      </c>
      <c r="BM383">
        <v>23.86559285714286</v>
      </c>
      <c r="BN383">
        <v>500.0331071428571</v>
      </c>
      <c r="BO383">
        <v>89.94066071428571</v>
      </c>
      <c r="BP383">
        <v>0.09991022857142859</v>
      </c>
      <c r="BQ383">
        <v>26.57463214285715</v>
      </c>
      <c r="BR383">
        <v>27.50498571428572</v>
      </c>
      <c r="BS383">
        <v>999.9000000000002</v>
      </c>
      <c r="BT383">
        <v>0</v>
      </c>
      <c r="BU383">
        <v>0</v>
      </c>
      <c r="BV383">
        <v>10005.40535714286</v>
      </c>
      <c r="BW383">
        <v>0</v>
      </c>
      <c r="BX383">
        <v>9.350654642857142</v>
      </c>
      <c r="BY383">
        <v>-35.38566428571428</v>
      </c>
      <c r="BZ383">
        <v>1273.172142857143</v>
      </c>
      <c r="CA383">
        <v>1308.685357142857</v>
      </c>
      <c r="CB383">
        <v>0.5598939642857144</v>
      </c>
      <c r="CC383">
        <v>1277.709642857143</v>
      </c>
      <c r="CD383">
        <v>23.66910714285714</v>
      </c>
      <c r="CE383">
        <v>2.179171785714286</v>
      </c>
      <c r="CF383">
        <v>2.128815357142857</v>
      </c>
      <c r="CG383">
        <v>18.81001071428571</v>
      </c>
      <c r="CH383">
        <v>18.43643571428572</v>
      </c>
      <c r="CI383">
        <v>2000.026071428571</v>
      </c>
      <c r="CJ383">
        <v>0.9799986071428572</v>
      </c>
      <c r="CK383">
        <v>0.02000103928571429</v>
      </c>
      <c r="CL383">
        <v>0</v>
      </c>
      <c r="CM383">
        <v>2.108875</v>
      </c>
      <c r="CN383">
        <v>0</v>
      </c>
      <c r="CO383">
        <v>3867.0225</v>
      </c>
      <c r="CP383">
        <v>17338.45</v>
      </c>
      <c r="CQ383">
        <v>39.16939285714285</v>
      </c>
      <c r="CR383">
        <v>39.75210714285713</v>
      </c>
      <c r="CS383">
        <v>39.07778571428571</v>
      </c>
      <c r="CT383">
        <v>37.76764285714285</v>
      </c>
      <c r="CU383">
        <v>38.4305</v>
      </c>
      <c r="CV383">
        <v>1960.025</v>
      </c>
      <c r="CW383">
        <v>40.00107142857143</v>
      </c>
      <c r="CX383">
        <v>0</v>
      </c>
      <c r="CY383">
        <v>1679514311.1</v>
      </c>
      <c r="CZ383">
        <v>0</v>
      </c>
      <c r="DA383">
        <v>0</v>
      </c>
      <c r="DB383" t="s">
        <v>356</v>
      </c>
      <c r="DC383">
        <v>1679454360.5</v>
      </c>
      <c r="DD383">
        <v>1679454360.5</v>
      </c>
      <c r="DE383">
        <v>0</v>
      </c>
      <c r="DF383">
        <v>-0.152</v>
      </c>
      <c r="DG383">
        <v>-0.046</v>
      </c>
      <c r="DH383">
        <v>3.296</v>
      </c>
      <c r="DI383">
        <v>0.35</v>
      </c>
      <c r="DJ383">
        <v>420</v>
      </c>
      <c r="DK383">
        <v>24</v>
      </c>
      <c r="DL383">
        <v>0.27</v>
      </c>
      <c r="DM383">
        <v>0.09</v>
      </c>
      <c r="DN383">
        <v>-35.3923975</v>
      </c>
      <c r="DO383">
        <v>0.06027354596628167</v>
      </c>
      <c r="DP383">
        <v>0.06253575172451367</v>
      </c>
      <c r="DQ383">
        <v>1</v>
      </c>
      <c r="DR383">
        <v>0.5652246</v>
      </c>
      <c r="DS383">
        <v>-0.08903621763602493</v>
      </c>
      <c r="DT383">
        <v>0.008604087568708254</v>
      </c>
      <c r="DU383">
        <v>1</v>
      </c>
      <c r="DV383">
        <v>2</v>
      </c>
      <c r="DW383">
        <v>2</v>
      </c>
      <c r="DX383" t="s">
        <v>438</v>
      </c>
      <c r="DY383">
        <v>2.98057</v>
      </c>
      <c r="DZ383">
        <v>2.72809</v>
      </c>
      <c r="EA383">
        <v>0.181093</v>
      </c>
      <c r="EB383">
        <v>0.185848</v>
      </c>
      <c r="EC383">
        <v>0.107391</v>
      </c>
      <c r="ED383">
        <v>0.106626</v>
      </c>
      <c r="EE383">
        <v>24614</v>
      </c>
      <c r="EF383">
        <v>24138</v>
      </c>
      <c r="EG383">
        <v>30583.3</v>
      </c>
      <c r="EH383">
        <v>29890.7</v>
      </c>
      <c r="EI383">
        <v>37658.5</v>
      </c>
      <c r="EJ383">
        <v>35152.2</v>
      </c>
      <c r="EK383">
        <v>46771.3</v>
      </c>
      <c r="EL383">
        <v>44446.5</v>
      </c>
      <c r="EM383">
        <v>1.88345</v>
      </c>
      <c r="EN383">
        <v>1.90432</v>
      </c>
      <c r="EO383">
        <v>0.119917</v>
      </c>
      <c r="EP383">
        <v>0</v>
      </c>
      <c r="EQ383">
        <v>25.5561</v>
      </c>
      <c r="ER383">
        <v>999.9</v>
      </c>
      <c r="ES383">
        <v>49.4</v>
      </c>
      <c r="ET383">
        <v>30.2</v>
      </c>
      <c r="EU383">
        <v>23.6722</v>
      </c>
      <c r="EV383">
        <v>63.0209</v>
      </c>
      <c r="EW383">
        <v>22.3037</v>
      </c>
      <c r="EX383">
        <v>1</v>
      </c>
      <c r="EY383">
        <v>-0.100589</v>
      </c>
      <c r="EZ383">
        <v>0.2697</v>
      </c>
      <c r="FA383">
        <v>20.2035</v>
      </c>
      <c r="FB383">
        <v>5.23092</v>
      </c>
      <c r="FC383">
        <v>11.968</v>
      </c>
      <c r="FD383">
        <v>4.9711</v>
      </c>
      <c r="FE383">
        <v>3.2896</v>
      </c>
      <c r="FF383">
        <v>9999</v>
      </c>
      <c r="FG383">
        <v>9999</v>
      </c>
      <c r="FH383">
        <v>9999</v>
      </c>
      <c r="FI383">
        <v>999.9</v>
      </c>
      <c r="FJ383">
        <v>4.97295</v>
      </c>
      <c r="FK383">
        <v>1.87715</v>
      </c>
      <c r="FL383">
        <v>1.87527</v>
      </c>
      <c r="FM383">
        <v>1.87805</v>
      </c>
      <c r="FN383">
        <v>1.87481</v>
      </c>
      <c r="FO383">
        <v>1.87842</v>
      </c>
      <c r="FP383">
        <v>1.87546</v>
      </c>
      <c r="FQ383">
        <v>1.87666</v>
      </c>
      <c r="FR383">
        <v>0</v>
      </c>
      <c r="FS383">
        <v>0</v>
      </c>
      <c r="FT383">
        <v>0</v>
      </c>
      <c r="FU383">
        <v>0</v>
      </c>
      <c r="FV383" t="s">
        <v>358</v>
      </c>
      <c r="FW383" t="s">
        <v>359</v>
      </c>
      <c r="FX383" t="s">
        <v>360</v>
      </c>
      <c r="FY383" t="s">
        <v>360</v>
      </c>
      <c r="FZ383" t="s">
        <v>360</v>
      </c>
      <c r="GA383" t="s">
        <v>360</v>
      </c>
      <c r="GB383">
        <v>0</v>
      </c>
      <c r="GC383">
        <v>100</v>
      </c>
      <c r="GD383">
        <v>100</v>
      </c>
      <c r="GE383">
        <v>5.62</v>
      </c>
      <c r="GF383">
        <v>0.363</v>
      </c>
      <c r="GG383">
        <v>1.972114183739502</v>
      </c>
      <c r="GH383">
        <v>0.004449671774874308</v>
      </c>
      <c r="GI383">
        <v>-1.829466635312074E-06</v>
      </c>
      <c r="GJ383">
        <v>4.661545964856727E-10</v>
      </c>
      <c r="GK383">
        <v>0.005649818396270764</v>
      </c>
      <c r="GL383">
        <v>0.003047750899037379</v>
      </c>
      <c r="GM383">
        <v>0.0005145890388989142</v>
      </c>
      <c r="GN383">
        <v>-5.930110997495773E-07</v>
      </c>
      <c r="GO383">
        <v>0</v>
      </c>
      <c r="GP383">
        <v>2134</v>
      </c>
      <c r="GQ383">
        <v>1</v>
      </c>
      <c r="GR383">
        <v>23</v>
      </c>
      <c r="GS383">
        <v>998.7</v>
      </c>
      <c r="GT383">
        <v>998.7</v>
      </c>
      <c r="GU383">
        <v>2.79541</v>
      </c>
      <c r="GV383">
        <v>2.54395</v>
      </c>
      <c r="GW383">
        <v>1.39893</v>
      </c>
      <c r="GX383">
        <v>2.35962</v>
      </c>
      <c r="GY383">
        <v>1.44897</v>
      </c>
      <c r="GZ383">
        <v>2.40601</v>
      </c>
      <c r="HA383">
        <v>36.5051</v>
      </c>
      <c r="HB383">
        <v>24.0525</v>
      </c>
      <c r="HC383">
        <v>18</v>
      </c>
      <c r="HD383">
        <v>489.313</v>
      </c>
      <c r="HE383">
        <v>473.772</v>
      </c>
      <c r="HF383">
        <v>24.4232</v>
      </c>
      <c r="HG383">
        <v>25.8034</v>
      </c>
      <c r="HH383">
        <v>29.9999</v>
      </c>
      <c r="HI383">
        <v>25.644</v>
      </c>
      <c r="HJ383">
        <v>25.7217</v>
      </c>
      <c r="HK383">
        <v>56.0084</v>
      </c>
      <c r="HL383">
        <v>0</v>
      </c>
      <c r="HM383">
        <v>100</v>
      </c>
      <c r="HN383">
        <v>24.4179</v>
      </c>
      <c r="HO383">
        <v>1322.95</v>
      </c>
      <c r="HP383">
        <v>23.8447</v>
      </c>
      <c r="HQ383">
        <v>101.088</v>
      </c>
      <c r="HR383">
        <v>102.206</v>
      </c>
    </row>
    <row r="384" spans="1:226">
      <c r="A384">
        <v>368</v>
      </c>
      <c r="B384">
        <v>1679514286</v>
      </c>
      <c r="C384">
        <v>9029.900000095367</v>
      </c>
      <c r="D384" t="s">
        <v>1096</v>
      </c>
      <c r="E384" t="s">
        <v>1097</v>
      </c>
      <c r="F384">
        <v>5</v>
      </c>
      <c r="G384" t="s">
        <v>353</v>
      </c>
      <c r="H384" t="s">
        <v>747</v>
      </c>
      <c r="I384">
        <v>1679514278.5</v>
      </c>
      <c r="J384">
        <f>(K384)/1000</f>
        <v>0</v>
      </c>
      <c r="K384">
        <f>IF(BF384, AN384, AH384)</f>
        <v>0</v>
      </c>
      <c r="L384">
        <f>IF(BF384, AI384, AG384)</f>
        <v>0</v>
      </c>
      <c r="M384">
        <f>BH384 - IF(AU384&gt;1, L384*BB384*100.0/(AW384*BV384), 0)</f>
        <v>0</v>
      </c>
      <c r="N384">
        <f>((T384-J384/2)*M384-L384)/(T384+J384/2)</f>
        <v>0</v>
      </c>
      <c r="O384">
        <f>N384*(BO384+BP384)/1000.0</f>
        <v>0</v>
      </c>
      <c r="P384">
        <f>(BH384 - IF(AU384&gt;1, L384*BB384*100.0/(AW384*BV384), 0))*(BO384+BP384)/1000.0</f>
        <v>0</v>
      </c>
      <c r="Q384">
        <f>2.0/((1/S384-1/R384)+SIGN(S384)*SQRT((1/S384-1/R384)*(1/S384-1/R384) + 4*BC384/((BC384+1)*(BC384+1))*(2*1/S384*1/R384-1/R384*1/R384)))</f>
        <v>0</v>
      </c>
      <c r="R384">
        <f>IF(LEFT(BD384,1)&lt;&gt;"0",IF(LEFT(BD384,1)="1",3.0,BE384),$D$5+$E$5*(BV384*BO384/($K$5*1000))+$F$5*(BV384*BO384/($K$5*1000))*MAX(MIN(BB384,$J$5),$I$5)*MAX(MIN(BB384,$J$5),$I$5)+$G$5*MAX(MIN(BB384,$J$5),$I$5)*(BV384*BO384/($K$5*1000))+$H$5*(BV384*BO384/($K$5*1000))*(BV384*BO384/($K$5*1000)))</f>
        <v>0</v>
      </c>
      <c r="S384">
        <f>J384*(1000-(1000*0.61365*exp(17.502*W384/(240.97+W384))/(BO384+BP384)+BJ384)/2)/(1000*0.61365*exp(17.502*W384/(240.97+W384))/(BO384+BP384)-BJ384)</f>
        <v>0</v>
      </c>
      <c r="T384">
        <f>1/((BC384+1)/(Q384/1.6)+1/(R384/1.37)) + BC384/((BC384+1)/(Q384/1.6) + BC384/(R384/1.37))</f>
        <v>0</v>
      </c>
      <c r="U384">
        <f>(AX384*BA384)</f>
        <v>0</v>
      </c>
      <c r="V384">
        <f>(BQ384+(U384+2*0.95*5.67E-8*(((BQ384+$B$7)+273)^4-(BQ384+273)^4)-44100*J384)/(1.84*29.3*R384+8*0.95*5.67E-8*(BQ384+273)^3))</f>
        <v>0</v>
      </c>
      <c r="W384">
        <f>($C$7*BR384+$D$7*BS384+$E$7*V384)</f>
        <v>0</v>
      </c>
      <c r="X384">
        <f>0.61365*exp(17.502*W384/(240.97+W384))</f>
        <v>0</v>
      </c>
      <c r="Y384">
        <f>(Z384/AA384*100)</f>
        <v>0</v>
      </c>
      <c r="Z384">
        <f>BJ384*(BO384+BP384)/1000</f>
        <v>0</v>
      </c>
      <c r="AA384">
        <f>0.61365*exp(17.502*BQ384/(240.97+BQ384))</f>
        <v>0</v>
      </c>
      <c r="AB384">
        <f>(X384-BJ384*(BO384+BP384)/1000)</f>
        <v>0</v>
      </c>
      <c r="AC384">
        <f>(-J384*44100)</f>
        <v>0</v>
      </c>
      <c r="AD384">
        <f>2*29.3*R384*0.92*(BQ384-W384)</f>
        <v>0</v>
      </c>
      <c r="AE384">
        <f>2*0.95*5.67E-8*(((BQ384+$B$7)+273)^4-(W384+273)^4)</f>
        <v>0</v>
      </c>
      <c r="AF384">
        <f>U384+AE384+AC384+AD384</f>
        <v>0</v>
      </c>
      <c r="AG384">
        <f>BN384*AU384*(BI384-BH384*(1000-AU384*BK384)/(1000-AU384*BJ384))/(100*BB384)</f>
        <v>0</v>
      </c>
      <c r="AH384">
        <f>1000*BN384*AU384*(BJ384-BK384)/(100*BB384*(1000-AU384*BJ384))</f>
        <v>0</v>
      </c>
      <c r="AI384">
        <f>(AJ384 - AK384 - BO384*1E3/(8.314*(BQ384+273.15)) * AM384/BN384 * AL384) * BN384/(100*BB384) * (1000 - BK384)/1000</f>
        <v>0</v>
      </c>
      <c r="AJ384">
        <v>1342.726976387495</v>
      </c>
      <c r="AK384">
        <v>1315.323393939394</v>
      </c>
      <c r="AL384">
        <v>3.423098954107403</v>
      </c>
      <c r="AM384">
        <v>63.74903472312772</v>
      </c>
      <c r="AN384">
        <f>(AP384 - AO384 + BO384*1E3/(8.314*(BQ384+273.15)) * AR384/BN384 * AQ384) * BN384/(100*BB384) * 1000/(1000 - AP384)</f>
        <v>0</v>
      </c>
      <c r="AO384">
        <v>23.66444147965027</v>
      </c>
      <c r="AP384">
        <v>24.20647030303031</v>
      </c>
      <c r="AQ384">
        <v>-3.742558058441233E-06</v>
      </c>
      <c r="AR384">
        <v>101.983239414424</v>
      </c>
      <c r="AS384">
        <v>2</v>
      </c>
      <c r="AT384">
        <v>0</v>
      </c>
      <c r="AU384">
        <f>IF(AS384*$H$13&gt;=AW384,1.0,(AW384/(AW384-AS384*$H$13)))</f>
        <v>0</v>
      </c>
      <c r="AV384">
        <f>(AU384-1)*100</f>
        <v>0</v>
      </c>
      <c r="AW384">
        <f>MAX(0,($B$13+$C$13*BV384)/(1+$D$13*BV384)*BO384/(BQ384+273)*$E$13)</f>
        <v>0</v>
      </c>
      <c r="AX384">
        <f>$B$11*BW384+$C$11*BX384+$F$11*CI384*(1-CL384)</f>
        <v>0</v>
      </c>
      <c r="AY384">
        <f>AX384*AZ384</f>
        <v>0</v>
      </c>
      <c r="AZ384">
        <f>($B$11*$D$9+$C$11*$D$9+$F$11*((CV384+CN384)/MAX(CV384+CN384+CW384, 0.1)*$I$9+CW384/MAX(CV384+CN384+CW384, 0.1)*$J$9))/($B$11+$C$11+$F$11)</f>
        <v>0</v>
      </c>
      <c r="BA384">
        <f>($B$11*$K$9+$C$11*$K$9+$F$11*((CV384+CN384)/MAX(CV384+CN384+CW384, 0.1)*$P$9+CW384/MAX(CV384+CN384+CW384, 0.1)*$Q$9))/($B$11+$C$11+$F$11)</f>
        <v>0</v>
      </c>
      <c r="BB384">
        <v>1.91</v>
      </c>
      <c r="BC384">
        <v>0.5</v>
      </c>
      <c r="BD384" t="s">
        <v>355</v>
      </c>
      <c r="BE384">
        <v>2</v>
      </c>
      <c r="BF384" t="b">
        <v>1</v>
      </c>
      <c r="BG384">
        <v>1679514278.5</v>
      </c>
      <c r="BH384">
        <v>1260.02962962963</v>
      </c>
      <c r="BI384">
        <v>1295.430740740741</v>
      </c>
      <c r="BJ384">
        <v>24.21930370370371</v>
      </c>
      <c r="BK384">
        <v>23.66695555555556</v>
      </c>
      <c r="BL384">
        <v>1254.434074074074</v>
      </c>
      <c r="BM384">
        <v>23.85613703703704</v>
      </c>
      <c r="BN384">
        <v>500.0303333333334</v>
      </c>
      <c r="BO384">
        <v>89.93977407407408</v>
      </c>
      <c r="BP384">
        <v>0.09997010740740742</v>
      </c>
      <c r="BQ384">
        <v>26.5726</v>
      </c>
      <c r="BR384">
        <v>27.51215185185185</v>
      </c>
      <c r="BS384">
        <v>999.9000000000001</v>
      </c>
      <c r="BT384">
        <v>0</v>
      </c>
      <c r="BU384">
        <v>0</v>
      </c>
      <c r="BV384">
        <v>9994.187777777777</v>
      </c>
      <c r="BW384">
        <v>0</v>
      </c>
      <c r="BX384">
        <v>9.35031</v>
      </c>
      <c r="BY384">
        <v>-35.4019037037037</v>
      </c>
      <c r="BZ384">
        <v>1291.304814814815</v>
      </c>
      <c r="CA384">
        <v>1326.833703703704</v>
      </c>
      <c r="CB384">
        <v>0.552342814814815</v>
      </c>
      <c r="CC384">
        <v>1295.430740740741</v>
      </c>
      <c r="CD384">
        <v>23.66695555555556</v>
      </c>
      <c r="CE384">
        <v>2.178277407407407</v>
      </c>
      <c r="CF384">
        <v>2.128601481481482</v>
      </c>
      <c r="CG384">
        <v>18.80343703703704</v>
      </c>
      <c r="CH384">
        <v>18.43482962962963</v>
      </c>
      <c r="CI384">
        <v>2000.032962962963</v>
      </c>
      <c r="CJ384">
        <v>0.9799985555555557</v>
      </c>
      <c r="CK384">
        <v>0.02000109259259259</v>
      </c>
      <c r="CL384">
        <v>0</v>
      </c>
      <c r="CM384">
        <v>2.033525925925926</v>
      </c>
      <c r="CN384">
        <v>0</v>
      </c>
      <c r="CO384">
        <v>3866.862222222222</v>
      </c>
      <c r="CP384">
        <v>17338.51111111111</v>
      </c>
      <c r="CQ384">
        <v>39.13174074074074</v>
      </c>
      <c r="CR384">
        <v>39.72199999999999</v>
      </c>
      <c r="CS384">
        <v>39.03903703703704</v>
      </c>
      <c r="CT384">
        <v>37.72433333333333</v>
      </c>
      <c r="CU384">
        <v>38.40025925925926</v>
      </c>
      <c r="CV384">
        <v>1960.032222222222</v>
      </c>
      <c r="CW384">
        <v>40.00074074074074</v>
      </c>
      <c r="CX384">
        <v>0</v>
      </c>
      <c r="CY384">
        <v>1679514316.5</v>
      </c>
      <c r="CZ384">
        <v>0</v>
      </c>
      <c r="DA384">
        <v>0</v>
      </c>
      <c r="DB384" t="s">
        <v>356</v>
      </c>
      <c r="DC384">
        <v>1679454360.5</v>
      </c>
      <c r="DD384">
        <v>1679454360.5</v>
      </c>
      <c r="DE384">
        <v>0</v>
      </c>
      <c r="DF384">
        <v>-0.152</v>
      </c>
      <c r="DG384">
        <v>-0.046</v>
      </c>
      <c r="DH384">
        <v>3.296</v>
      </c>
      <c r="DI384">
        <v>0.35</v>
      </c>
      <c r="DJ384">
        <v>420</v>
      </c>
      <c r="DK384">
        <v>24</v>
      </c>
      <c r="DL384">
        <v>0.27</v>
      </c>
      <c r="DM384">
        <v>0.09</v>
      </c>
      <c r="DN384">
        <v>-35.399995</v>
      </c>
      <c r="DO384">
        <v>-0.07301538461530012</v>
      </c>
      <c r="DP384">
        <v>0.07680019514949207</v>
      </c>
      <c r="DQ384">
        <v>1</v>
      </c>
      <c r="DR384">
        <v>0.5561345249999999</v>
      </c>
      <c r="DS384">
        <v>-0.0863820675422141</v>
      </c>
      <c r="DT384">
        <v>0.008335303008851871</v>
      </c>
      <c r="DU384">
        <v>1</v>
      </c>
      <c r="DV384">
        <v>2</v>
      </c>
      <c r="DW384">
        <v>2</v>
      </c>
      <c r="DX384" t="s">
        <v>438</v>
      </c>
      <c r="DY384">
        <v>2.98061</v>
      </c>
      <c r="DZ384">
        <v>2.72822</v>
      </c>
      <c r="EA384">
        <v>0.182554</v>
      </c>
      <c r="EB384">
        <v>0.187309</v>
      </c>
      <c r="EC384">
        <v>0.107364</v>
      </c>
      <c r="ED384">
        <v>0.106621</v>
      </c>
      <c r="EE384">
        <v>24570.6</v>
      </c>
      <c r="EF384">
        <v>24094.9</v>
      </c>
      <c r="EG384">
        <v>30583.9</v>
      </c>
      <c r="EH384">
        <v>29891</v>
      </c>
      <c r="EI384">
        <v>37660.5</v>
      </c>
      <c r="EJ384">
        <v>35152.6</v>
      </c>
      <c r="EK384">
        <v>46772.2</v>
      </c>
      <c r="EL384">
        <v>44446.6</v>
      </c>
      <c r="EM384">
        <v>1.8835</v>
      </c>
      <c r="EN384">
        <v>1.90405</v>
      </c>
      <c r="EO384">
        <v>0.119843</v>
      </c>
      <c r="EP384">
        <v>0</v>
      </c>
      <c r="EQ384">
        <v>25.5562</v>
      </c>
      <c r="ER384">
        <v>999.9</v>
      </c>
      <c r="ES384">
        <v>49.4</v>
      </c>
      <c r="ET384">
        <v>30.2</v>
      </c>
      <c r="EU384">
        <v>23.672</v>
      </c>
      <c r="EV384">
        <v>62.9709</v>
      </c>
      <c r="EW384">
        <v>22.0353</v>
      </c>
      <c r="EX384">
        <v>1</v>
      </c>
      <c r="EY384">
        <v>-0.100528</v>
      </c>
      <c r="EZ384">
        <v>0.320362</v>
      </c>
      <c r="FA384">
        <v>20.2035</v>
      </c>
      <c r="FB384">
        <v>5.23167</v>
      </c>
      <c r="FC384">
        <v>11.968</v>
      </c>
      <c r="FD384">
        <v>4.97135</v>
      </c>
      <c r="FE384">
        <v>3.28965</v>
      </c>
      <c r="FF384">
        <v>9999</v>
      </c>
      <c r="FG384">
        <v>9999</v>
      </c>
      <c r="FH384">
        <v>9999</v>
      </c>
      <c r="FI384">
        <v>999.9</v>
      </c>
      <c r="FJ384">
        <v>4.97298</v>
      </c>
      <c r="FK384">
        <v>1.87714</v>
      </c>
      <c r="FL384">
        <v>1.8752</v>
      </c>
      <c r="FM384">
        <v>1.87805</v>
      </c>
      <c r="FN384">
        <v>1.87475</v>
      </c>
      <c r="FO384">
        <v>1.87839</v>
      </c>
      <c r="FP384">
        <v>1.87546</v>
      </c>
      <c r="FQ384">
        <v>1.87662</v>
      </c>
      <c r="FR384">
        <v>0</v>
      </c>
      <c r="FS384">
        <v>0</v>
      </c>
      <c r="FT384">
        <v>0</v>
      </c>
      <c r="FU384">
        <v>0</v>
      </c>
      <c r="FV384" t="s">
        <v>358</v>
      </c>
      <c r="FW384" t="s">
        <v>359</v>
      </c>
      <c r="FX384" t="s">
        <v>360</v>
      </c>
      <c r="FY384" t="s">
        <v>360</v>
      </c>
      <c r="FZ384" t="s">
        <v>360</v>
      </c>
      <c r="GA384" t="s">
        <v>360</v>
      </c>
      <c r="GB384">
        <v>0</v>
      </c>
      <c r="GC384">
        <v>100</v>
      </c>
      <c r="GD384">
        <v>100</v>
      </c>
      <c r="GE384">
        <v>5.65</v>
      </c>
      <c r="GF384">
        <v>0.3628</v>
      </c>
      <c r="GG384">
        <v>1.972114183739502</v>
      </c>
      <c r="GH384">
        <v>0.004449671774874308</v>
      </c>
      <c r="GI384">
        <v>-1.829466635312074E-06</v>
      </c>
      <c r="GJ384">
        <v>4.661545964856727E-10</v>
      </c>
      <c r="GK384">
        <v>0.005649818396270764</v>
      </c>
      <c r="GL384">
        <v>0.003047750899037379</v>
      </c>
      <c r="GM384">
        <v>0.0005145890388989142</v>
      </c>
      <c r="GN384">
        <v>-5.930110997495773E-07</v>
      </c>
      <c r="GO384">
        <v>0</v>
      </c>
      <c r="GP384">
        <v>2134</v>
      </c>
      <c r="GQ384">
        <v>1</v>
      </c>
      <c r="GR384">
        <v>23</v>
      </c>
      <c r="GS384">
        <v>998.8</v>
      </c>
      <c r="GT384">
        <v>998.8</v>
      </c>
      <c r="GU384">
        <v>2.82227</v>
      </c>
      <c r="GV384">
        <v>2.53052</v>
      </c>
      <c r="GW384">
        <v>1.39893</v>
      </c>
      <c r="GX384">
        <v>2.35962</v>
      </c>
      <c r="GY384">
        <v>1.44897</v>
      </c>
      <c r="GZ384">
        <v>2.48901</v>
      </c>
      <c r="HA384">
        <v>36.5051</v>
      </c>
      <c r="HB384">
        <v>24.0612</v>
      </c>
      <c r="HC384">
        <v>18</v>
      </c>
      <c r="HD384">
        <v>489.34</v>
      </c>
      <c r="HE384">
        <v>473.587</v>
      </c>
      <c r="HF384">
        <v>24.4146</v>
      </c>
      <c r="HG384">
        <v>25.8018</v>
      </c>
      <c r="HH384">
        <v>30</v>
      </c>
      <c r="HI384">
        <v>25.644</v>
      </c>
      <c r="HJ384">
        <v>25.721</v>
      </c>
      <c r="HK384">
        <v>56.5989</v>
      </c>
      <c r="HL384">
        <v>0</v>
      </c>
      <c r="HM384">
        <v>100</v>
      </c>
      <c r="HN384">
        <v>24.4008</v>
      </c>
      <c r="HO384">
        <v>1343</v>
      </c>
      <c r="HP384">
        <v>23.8447</v>
      </c>
      <c r="HQ384">
        <v>101.09</v>
      </c>
      <c r="HR384">
        <v>102.207</v>
      </c>
    </row>
    <row r="385" spans="1:226">
      <c r="A385">
        <v>369</v>
      </c>
      <c r="B385">
        <v>1679514291</v>
      </c>
      <c r="C385">
        <v>9034.900000095367</v>
      </c>
      <c r="D385" t="s">
        <v>1098</v>
      </c>
      <c r="E385" t="s">
        <v>1099</v>
      </c>
      <c r="F385">
        <v>5</v>
      </c>
      <c r="G385" t="s">
        <v>353</v>
      </c>
      <c r="H385" t="s">
        <v>747</v>
      </c>
      <c r="I385">
        <v>1679514283.214286</v>
      </c>
      <c r="J385">
        <f>(K385)/1000</f>
        <v>0</v>
      </c>
      <c r="K385">
        <f>IF(BF385, AN385, AH385)</f>
        <v>0</v>
      </c>
      <c r="L385">
        <f>IF(BF385, AI385, AG385)</f>
        <v>0</v>
      </c>
      <c r="M385">
        <f>BH385 - IF(AU385&gt;1, L385*BB385*100.0/(AW385*BV385), 0)</f>
        <v>0</v>
      </c>
      <c r="N385">
        <f>((T385-J385/2)*M385-L385)/(T385+J385/2)</f>
        <v>0</v>
      </c>
      <c r="O385">
        <f>N385*(BO385+BP385)/1000.0</f>
        <v>0</v>
      </c>
      <c r="P385">
        <f>(BH385 - IF(AU385&gt;1, L385*BB385*100.0/(AW385*BV385), 0))*(BO385+BP385)/1000.0</f>
        <v>0</v>
      </c>
      <c r="Q385">
        <f>2.0/((1/S385-1/R385)+SIGN(S385)*SQRT((1/S385-1/R385)*(1/S385-1/R385) + 4*BC385/((BC385+1)*(BC385+1))*(2*1/S385*1/R385-1/R385*1/R385)))</f>
        <v>0</v>
      </c>
      <c r="R385">
        <f>IF(LEFT(BD385,1)&lt;&gt;"0",IF(LEFT(BD385,1)="1",3.0,BE385),$D$5+$E$5*(BV385*BO385/($K$5*1000))+$F$5*(BV385*BO385/($K$5*1000))*MAX(MIN(BB385,$J$5),$I$5)*MAX(MIN(BB385,$J$5),$I$5)+$G$5*MAX(MIN(BB385,$J$5),$I$5)*(BV385*BO385/($K$5*1000))+$H$5*(BV385*BO385/($K$5*1000))*(BV385*BO385/($K$5*1000)))</f>
        <v>0</v>
      </c>
      <c r="S385">
        <f>J385*(1000-(1000*0.61365*exp(17.502*W385/(240.97+W385))/(BO385+BP385)+BJ385)/2)/(1000*0.61365*exp(17.502*W385/(240.97+W385))/(BO385+BP385)-BJ385)</f>
        <v>0</v>
      </c>
      <c r="T385">
        <f>1/((BC385+1)/(Q385/1.6)+1/(R385/1.37)) + BC385/((BC385+1)/(Q385/1.6) + BC385/(R385/1.37))</f>
        <v>0</v>
      </c>
      <c r="U385">
        <f>(AX385*BA385)</f>
        <v>0</v>
      </c>
      <c r="V385">
        <f>(BQ385+(U385+2*0.95*5.67E-8*(((BQ385+$B$7)+273)^4-(BQ385+273)^4)-44100*J385)/(1.84*29.3*R385+8*0.95*5.67E-8*(BQ385+273)^3))</f>
        <v>0</v>
      </c>
      <c r="W385">
        <f>($C$7*BR385+$D$7*BS385+$E$7*V385)</f>
        <v>0</v>
      </c>
      <c r="X385">
        <f>0.61365*exp(17.502*W385/(240.97+W385))</f>
        <v>0</v>
      </c>
      <c r="Y385">
        <f>(Z385/AA385*100)</f>
        <v>0</v>
      </c>
      <c r="Z385">
        <f>BJ385*(BO385+BP385)/1000</f>
        <v>0</v>
      </c>
      <c r="AA385">
        <f>0.61365*exp(17.502*BQ385/(240.97+BQ385))</f>
        <v>0</v>
      </c>
      <c r="AB385">
        <f>(X385-BJ385*(BO385+BP385)/1000)</f>
        <v>0</v>
      </c>
      <c r="AC385">
        <f>(-J385*44100)</f>
        <v>0</v>
      </c>
      <c r="AD385">
        <f>2*29.3*R385*0.92*(BQ385-W385)</f>
        <v>0</v>
      </c>
      <c r="AE385">
        <f>2*0.95*5.67E-8*(((BQ385+$B$7)+273)^4-(W385+273)^4)</f>
        <v>0</v>
      </c>
      <c r="AF385">
        <f>U385+AE385+AC385+AD385</f>
        <v>0</v>
      </c>
      <c r="AG385">
        <f>BN385*AU385*(BI385-BH385*(1000-AU385*BK385)/(1000-AU385*BJ385))/(100*BB385)</f>
        <v>0</v>
      </c>
      <c r="AH385">
        <f>1000*BN385*AU385*(BJ385-BK385)/(100*BB385*(1000-AU385*BJ385))</f>
        <v>0</v>
      </c>
      <c r="AI385">
        <f>(AJ385 - AK385 - BO385*1E3/(8.314*(BQ385+273.15)) * AM385/BN385 * AL385) * BN385/(100*BB385) * (1000 - BK385)/1000</f>
        <v>0</v>
      </c>
      <c r="AJ385">
        <v>1359.870226476016</v>
      </c>
      <c r="AK385">
        <v>1332.444606060606</v>
      </c>
      <c r="AL385">
        <v>3.41822700462733</v>
      </c>
      <c r="AM385">
        <v>63.74903472312772</v>
      </c>
      <c r="AN385">
        <f>(AP385 - AO385 + BO385*1E3/(8.314*(BQ385+273.15)) * AR385/BN385 * AQ385) * BN385/(100*BB385) * 1000/(1000 - AP385)</f>
        <v>0</v>
      </c>
      <c r="AO385">
        <v>23.66463730523564</v>
      </c>
      <c r="AP385">
        <v>24.19729393939393</v>
      </c>
      <c r="AQ385">
        <v>-3.436669993003384E-06</v>
      </c>
      <c r="AR385">
        <v>101.983239414424</v>
      </c>
      <c r="AS385">
        <v>3</v>
      </c>
      <c r="AT385">
        <v>1</v>
      </c>
      <c r="AU385">
        <f>IF(AS385*$H$13&gt;=AW385,1.0,(AW385/(AW385-AS385*$H$13)))</f>
        <v>0</v>
      </c>
      <c r="AV385">
        <f>(AU385-1)*100</f>
        <v>0</v>
      </c>
      <c r="AW385">
        <f>MAX(0,($B$13+$C$13*BV385)/(1+$D$13*BV385)*BO385/(BQ385+273)*$E$13)</f>
        <v>0</v>
      </c>
      <c r="AX385">
        <f>$B$11*BW385+$C$11*BX385+$F$11*CI385*(1-CL385)</f>
        <v>0</v>
      </c>
      <c r="AY385">
        <f>AX385*AZ385</f>
        <v>0</v>
      </c>
      <c r="AZ385">
        <f>($B$11*$D$9+$C$11*$D$9+$F$11*((CV385+CN385)/MAX(CV385+CN385+CW385, 0.1)*$I$9+CW385/MAX(CV385+CN385+CW385, 0.1)*$J$9))/($B$11+$C$11+$F$11)</f>
        <v>0</v>
      </c>
      <c r="BA385">
        <f>($B$11*$K$9+$C$11*$K$9+$F$11*((CV385+CN385)/MAX(CV385+CN385+CW385, 0.1)*$P$9+CW385/MAX(CV385+CN385+CW385, 0.1)*$Q$9))/($B$11+$C$11+$F$11)</f>
        <v>0</v>
      </c>
      <c r="BB385">
        <v>1.91</v>
      </c>
      <c r="BC385">
        <v>0.5</v>
      </c>
      <c r="BD385" t="s">
        <v>355</v>
      </c>
      <c r="BE385">
        <v>2</v>
      </c>
      <c r="BF385" t="b">
        <v>1</v>
      </c>
      <c r="BG385">
        <v>1679514283.214286</v>
      </c>
      <c r="BH385">
        <v>1275.84</v>
      </c>
      <c r="BI385">
        <v>1311.254285714286</v>
      </c>
      <c r="BJ385">
        <v>24.21073571428571</v>
      </c>
      <c r="BK385">
        <v>23.66569285714286</v>
      </c>
      <c r="BL385">
        <v>1270.211785714286</v>
      </c>
      <c r="BM385">
        <v>23.84778571428571</v>
      </c>
      <c r="BN385">
        <v>500.0250714285715</v>
      </c>
      <c r="BO385">
        <v>89.93916071428573</v>
      </c>
      <c r="BP385">
        <v>0.09987607500000002</v>
      </c>
      <c r="BQ385">
        <v>26.57003928571428</v>
      </c>
      <c r="BR385">
        <v>27.51488214285715</v>
      </c>
      <c r="BS385">
        <v>999.9000000000002</v>
      </c>
      <c r="BT385">
        <v>0</v>
      </c>
      <c r="BU385">
        <v>0</v>
      </c>
      <c r="BV385">
        <v>9999.558571428572</v>
      </c>
      <c r="BW385">
        <v>0</v>
      </c>
      <c r="BX385">
        <v>9.350310000000002</v>
      </c>
      <c r="BY385">
        <v>-35.414375</v>
      </c>
      <c r="BZ385">
        <v>1307.496071428571</v>
      </c>
      <c r="CA385">
        <v>1343.038571428571</v>
      </c>
      <c r="CB385">
        <v>0.5450375357142857</v>
      </c>
      <c r="CC385">
        <v>1311.254285714286</v>
      </c>
      <c r="CD385">
        <v>23.66569285714286</v>
      </c>
      <c r="CE385">
        <v>2.177493214285714</v>
      </c>
      <c r="CF385">
        <v>2.128472857142857</v>
      </c>
      <c r="CG385">
        <v>18.79767142857143</v>
      </c>
      <c r="CH385">
        <v>18.43387142857143</v>
      </c>
      <c r="CI385">
        <v>2000.011785714286</v>
      </c>
      <c r="CJ385">
        <v>0.9799981785714287</v>
      </c>
      <c r="CK385">
        <v>0.02000148214285715</v>
      </c>
      <c r="CL385">
        <v>0</v>
      </c>
      <c r="CM385">
        <v>1.996757142857143</v>
      </c>
      <c r="CN385">
        <v>0</v>
      </c>
      <c r="CO385">
        <v>3866.461071428571</v>
      </c>
      <c r="CP385">
        <v>17338.32857142857</v>
      </c>
      <c r="CQ385">
        <v>39.09575</v>
      </c>
      <c r="CR385">
        <v>39.69389285714286</v>
      </c>
      <c r="CS385">
        <v>39.01542857142856</v>
      </c>
      <c r="CT385">
        <v>37.705</v>
      </c>
      <c r="CU385">
        <v>38.36139285714285</v>
      </c>
      <c r="CV385">
        <v>1960.011071428571</v>
      </c>
      <c r="CW385">
        <v>40.00071428571429</v>
      </c>
      <c r="CX385">
        <v>0</v>
      </c>
      <c r="CY385">
        <v>1679514321.3</v>
      </c>
      <c r="CZ385">
        <v>0</v>
      </c>
      <c r="DA385">
        <v>0</v>
      </c>
      <c r="DB385" t="s">
        <v>356</v>
      </c>
      <c r="DC385">
        <v>1679454360.5</v>
      </c>
      <c r="DD385">
        <v>1679454360.5</v>
      </c>
      <c r="DE385">
        <v>0</v>
      </c>
      <c r="DF385">
        <v>-0.152</v>
      </c>
      <c r="DG385">
        <v>-0.046</v>
      </c>
      <c r="DH385">
        <v>3.296</v>
      </c>
      <c r="DI385">
        <v>0.35</v>
      </c>
      <c r="DJ385">
        <v>420</v>
      </c>
      <c r="DK385">
        <v>24</v>
      </c>
      <c r="DL385">
        <v>0.27</v>
      </c>
      <c r="DM385">
        <v>0.09</v>
      </c>
      <c r="DN385">
        <v>-35.40593</v>
      </c>
      <c r="DO385">
        <v>-0.3458363977486825</v>
      </c>
      <c r="DP385">
        <v>0.07900129809060165</v>
      </c>
      <c r="DQ385">
        <v>0</v>
      </c>
      <c r="DR385">
        <v>0.5504315249999999</v>
      </c>
      <c r="DS385">
        <v>-0.08952813883677499</v>
      </c>
      <c r="DT385">
        <v>0.008633073496697169</v>
      </c>
      <c r="DU385">
        <v>1</v>
      </c>
      <c r="DV385">
        <v>1</v>
      </c>
      <c r="DW385">
        <v>2</v>
      </c>
      <c r="DX385" t="s">
        <v>357</v>
      </c>
      <c r="DY385">
        <v>2.98041</v>
      </c>
      <c r="DZ385">
        <v>2.72836</v>
      </c>
      <c r="EA385">
        <v>0.184002</v>
      </c>
      <c r="EB385">
        <v>0.188741</v>
      </c>
      <c r="EC385">
        <v>0.107337</v>
      </c>
      <c r="ED385">
        <v>0.106629</v>
      </c>
      <c r="EE385">
        <v>24527.2</v>
      </c>
      <c r="EF385">
        <v>24052.2</v>
      </c>
      <c r="EG385">
        <v>30583.9</v>
      </c>
      <c r="EH385">
        <v>29890.7</v>
      </c>
      <c r="EI385">
        <v>37662.1</v>
      </c>
      <c r="EJ385">
        <v>35152.2</v>
      </c>
      <c r="EK385">
        <v>46772.7</v>
      </c>
      <c r="EL385">
        <v>44446.3</v>
      </c>
      <c r="EM385">
        <v>1.88323</v>
      </c>
      <c r="EN385">
        <v>1.90432</v>
      </c>
      <c r="EO385">
        <v>0.119172</v>
      </c>
      <c r="EP385">
        <v>0</v>
      </c>
      <c r="EQ385">
        <v>25.5562</v>
      </c>
      <c r="ER385">
        <v>999.9</v>
      </c>
      <c r="ES385">
        <v>49.4</v>
      </c>
      <c r="ET385">
        <v>30.2</v>
      </c>
      <c r="EU385">
        <v>23.6711</v>
      </c>
      <c r="EV385">
        <v>62.6509</v>
      </c>
      <c r="EW385">
        <v>22.496</v>
      </c>
      <c r="EX385">
        <v>1</v>
      </c>
      <c r="EY385">
        <v>-0.100455</v>
      </c>
      <c r="EZ385">
        <v>0.350817</v>
      </c>
      <c r="FA385">
        <v>20.2034</v>
      </c>
      <c r="FB385">
        <v>5.23092</v>
      </c>
      <c r="FC385">
        <v>11.968</v>
      </c>
      <c r="FD385">
        <v>4.97095</v>
      </c>
      <c r="FE385">
        <v>3.28965</v>
      </c>
      <c r="FF385">
        <v>9999</v>
      </c>
      <c r="FG385">
        <v>9999</v>
      </c>
      <c r="FH385">
        <v>9999</v>
      </c>
      <c r="FI385">
        <v>999.9</v>
      </c>
      <c r="FJ385">
        <v>4.97294</v>
      </c>
      <c r="FK385">
        <v>1.87714</v>
      </c>
      <c r="FL385">
        <v>1.87527</v>
      </c>
      <c r="FM385">
        <v>1.87807</v>
      </c>
      <c r="FN385">
        <v>1.87478</v>
      </c>
      <c r="FO385">
        <v>1.87843</v>
      </c>
      <c r="FP385">
        <v>1.87546</v>
      </c>
      <c r="FQ385">
        <v>1.87664</v>
      </c>
      <c r="FR385">
        <v>0</v>
      </c>
      <c r="FS385">
        <v>0</v>
      </c>
      <c r="FT385">
        <v>0</v>
      </c>
      <c r="FU385">
        <v>0</v>
      </c>
      <c r="FV385" t="s">
        <v>358</v>
      </c>
      <c r="FW385" t="s">
        <v>359</v>
      </c>
      <c r="FX385" t="s">
        <v>360</v>
      </c>
      <c r="FY385" t="s">
        <v>360</v>
      </c>
      <c r="FZ385" t="s">
        <v>360</v>
      </c>
      <c r="GA385" t="s">
        <v>360</v>
      </c>
      <c r="GB385">
        <v>0</v>
      </c>
      <c r="GC385">
        <v>100</v>
      </c>
      <c r="GD385">
        <v>100</v>
      </c>
      <c r="GE385">
        <v>5.68</v>
      </c>
      <c r="GF385">
        <v>0.3625</v>
      </c>
      <c r="GG385">
        <v>1.972114183739502</v>
      </c>
      <c r="GH385">
        <v>0.004449671774874308</v>
      </c>
      <c r="GI385">
        <v>-1.829466635312074E-06</v>
      </c>
      <c r="GJ385">
        <v>4.661545964856727E-10</v>
      </c>
      <c r="GK385">
        <v>0.005649818396270764</v>
      </c>
      <c r="GL385">
        <v>0.003047750899037379</v>
      </c>
      <c r="GM385">
        <v>0.0005145890388989142</v>
      </c>
      <c r="GN385">
        <v>-5.930110997495773E-07</v>
      </c>
      <c r="GO385">
        <v>0</v>
      </c>
      <c r="GP385">
        <v>2134</v>
      </c>
      <c r="GQ385">
        <v>1</v>
      </c>
      <c r="GR385">
        <v>23</v>
      </c>
      <c r="GS385">
        <v>998.8</v>
      </c>
      <c r="GT385">
        <v>998.8</v>
      </c>
      <c r="GU385">
        <v>2.85156</v>
      </c>
      <c r="GV385">
        <v>2.54517</v>
      </c>
      <c r="GW385">
        <v>1.39893</v>
      </c>
      <c r="GX385">
        <v>2.35962</v>
      </c>
      <c r="GY385">
        <v>1.44897</v>
      </c>
      <c r="GZ385">
        <v>2.4353</v>
      </c>
      <c r="HA385">
        <v>36.5051</v>
      </c>
      <c r="HB385">
        <v>24.0525</v>
      </c>
      <c r="HC385">
        <v>18</v>
      </c>
      <c r="HD385">
        <v>489.18</v>
      </c>
      <c r="HE385">
        <v>473.758</v>
      </c>
      <c r="HF385">
        <v>24.3958</v>
      </c>
      <c r="HG385">
        <v>25.8012</v>
      </c>
      <c r="HH385">
        <v>30.0001</v>
      </c>
      <c r="HI385">
        <v>25.6425</v>
      </c>
      <c r="HJ385">
        <v>25.7201</v>
      </c>
      <c r="HK385">
        <v>57.1291</v>
      </c>
      <c r="HL385">
        <v>0</v>
      </c>
      <c r="HM385">
        <v>100</v>
      </c>
      <c r="HN385">
        <v>24.3823</v>
      </c>
      <c r="HO385">
        <v>1356.36</v>
      </c>
      <c r="HP385">
        <v>23.8447</v>
      </c>
      <c r="HQ385">
        <v>101.091</v>
      </c>
      <c r="HR385">
        <v>102.206</v>
      </c>
    </row>
    <row r="386" spans="1:226">
      <c r="A386">
        <v>370</v>
      </c>
      <c r="B386">
        <v>1679514296</v>
      </c>
      <c r="C386">
        <v>9039.900000095367</v>
      </c>
      <c r="D386" t="s">
        <v>1100</v>
      </c>
      <c r="E386" t="s">
        <v>1101</v>
      </c>
      <c r="F386">
        <v>5</v>
      </c>
      <c r="G386" t="s">
        <v>353</v>
      </c>
      <c r="H386" t="s">
        <v>747</v>
      </c>
      <c r="I386">
        <v>1679514288.5</v>
      </c>
      <c r="J386">
        <f>(K386)/1000</f>
        <v>0</v>
      </c>
      <c r="K386">
        <f>IF(BF386, AN386, AH386)</f>
        <v>0</v>
      </c>
      <c r="L386">
        <f>IF(BF386, AI386, AG386)</f>
        <v>0</v>
      </c>
      <c r="M386">
        <f>BH386 - IF(AU386&gt;1, L386*BB386*100.0/(AW386*BV386), 0)</f>
        <v>0</v>
      </c>
      <c r="N386">
        <f>((T386-J386/2)*M386-L386)/(T386+J386/2)</f>
        <v>0</v>
      </c>
      <c r="O386">
        <f>N386*(BO386+BP386)/1000.0</f>
        <v>0</v>
      </c>
      <c r="P386">
        <f>(BH386 - IF(AU386&gt;1, L386*BB386*100.0/(AW386*BV386), 0))*(BO386+BP386)/1000.0</f>
        <v>0</v>
      </c>
      <c r="Q386">
        <f>2.0/((1/S386-1/R386)+SIGN(S386)*SQRT((1/S386-1/R386)*(1/S386-1/R386) + 4*BC386/((BC386+1)*(BC386+1))*(2*1/S386*1/R386-1/R386*1/R386)))</f>
        <v>0</v>
      </c>
      <c r="R386">
        <f>IF(LEFT(BD386,1)&lt;&gt;"0",IF(LEFT(BD386,1)="1",3.0,BE386),$D$5+$E$5*(BV386*BO386/($K$5*1000))+$F$5*(BV386*BO386/($K$5*1000))*MAX(MIN(BB386,$J$5),$I$5)*MAX(MIN(BB386,$J$5),$I$5)+$G$5*MAX(MIN(BB386,$J$5),$I$5)*(BV386*BO386/($K$5*1000))+$H$5*(BV386*BO386/($K$5*1000))*(BV386*BO386/($K$5*1000)))</f>
        <v>0</v>
      </c>
      <c r="S386">
        <f>J386*(1000-(1000*0.61365*exp(17.502*W386/(240.97+W386))/(BO386+BP386)+BJ386)/2)/(1000*0.61365*exp(17.502*W386/(240.97+W386))/(BO386+BP386)-BJ386)</f>
        <v>0</v>
      </c>
      <c r="T386">
        <f>1/((BC386+1)/(Q386/1.6)+1/(R386/1.37)) + BC386/((BC386+1)/(Q386/1.6) + BC386/(R386/1.37))</f>
        <v>0</v>
      </c>
      <c r="U386">
        <f>(AX386*BA386)</f>
        <v>0</v>
      </c>
      <c r="V386">
        <f>(BQ386+(U386+2*0.95*5.67E-8*(((BQ386+$B$7)+273)^4-(BQ386+273)^4)-44100*J386)/(1.84*29.3*R386+8*0.95*5.67E-8*(BQ386+273)^3))</f>
        <v>0</v>
      </c>
      <c r="W386">
        <f>($C$7*BR386+$D$7*BS386+$E$7*V386)</f>
        <v>0</v>
      </c>
      <c r="X386">
        <f>0.61365*exp(17.502*W386/(240.97+W386))</f>
        <v>0</v>
      </c>
      <c r="Y386">
        <f>(Z386/AA386*100)</f>
        <v>0</v>
      </c>
      <c r="Z386">
        <f>BJ386*(BO386+BP386)/1000</f>
        <v>0</v>
      </c>
      <c r="AA386">
        <f>0.61365*exp(17.502*BQ386/(240.97+BQ386))</f>
        <v>0</v>
      </c>
      <c r="AB386">
        <f>(X386-BJ386*(BO386+BP386)/1000)</f>
        <v>0</v>
      </c>
      <c r="AC386">
        <f>(-J386*44100)</f>
        <v>0</v>
      </c>
      <c r="AD386">
        <f>2*29.3*R386*0.92*(BQ386-W386)</f>
        <v>0</v>
      </c>
      <c r="AE386">
        <f>2*0.95*5.67E-8*(((BQ386+$B$7)+273)^4-(W386+273)^4)</f>
        <v>0</v>
      </c>
      <c r="AF386">
        <f>U386+AE386+AC386+AD386</f>
        <v>0</v>
      </c>
      <c r="AG386">
        <f>BN386*AU386*(BI386-BH386*(1000-AU386*BK386)/(1000-AU386*BJ386))/(100*BB386)</f>
        <v>0</v>
      </c>
      <c r="AH386">
        <f>1000*BN386*AU386*(BJ386-BK386)/(100*BB386*(1000-AU386*BJ386))</f>
        <v>0</v>
      </c>
      <c r="AI386">
        <f>(AJ386 - AK386 - BO386*1E3/(8.314*(BQ386+273.15)) * AM386/BN386 * AL386) * BN386/(100*BB386) * (1000 - BK386)/1000</f>
        <v>0</v>
      </c>
      <c r="AJ386">
        <v>1376.931017937374</v>
      </c>
      <c r="AK386">
        <v>1349.673393939394</v>
      </c>
      <c r="AL386">
        <v>3.445589514769637</v>
      </c>
      <c r="AM386">
        <v>63.74903472312772</v>
      </c>
      <c r="AN386">
        <f>(AP386 - AO386 + BO386*1E3/(8.314*(BQ386+273.15)) * AR386/BN386 * AQ386) * BN386/(100*BB386) * 1000/(1000 - AP386)</f>
        <v>0</v>
      </c>
      <c r="AO386">
        <v>23.66614612437237</v>
      </c>
      <c r="AP386">
        <v>24.1876793939394</v>
      </c>
      <c r="AQ386">
        <v>-4.027217646533387E-06</v>
      </c>
      <c r="AR386">
        <v>101.983239414424</v>
      </c>
      <c r="AS386">
        <v>2</v>
      </c>
      <c r="AT386">
        <v>0</v>
      </c>
      <c r="AU386">
        <f>IF(AS386*$H$13&gt;=AW386,1.0,(AW386/(AW386-AS386*$H$13)))</f>
        <v>0</v>
      </c>
      <c r="AV386">
        <f>(AU386-1)*100</f>
        <v>0</v>
      </c>
      <c r="AW386">
        <f>MAX(0,($B$13+$C$13*BV386)/(1+$D$13*BV386)*BO386/(BQ386+273)*$E$13)</f>
        <v>0</v>
      </c>
      <c r="AX386">
        <f>$B$11*BW386+$C$11*BX386+$F$11*CI386*(1-CL386)</f>
        <v>0</v>
      </c>
      <c r="AY386">
        <f>AX386*AZ386</f>
        <v>0</v>
      </c>
      <c r="AZ386">
        <f>($B$11*$D$9+$C$11*$D$9+$F$11*((CV386+CN386)/MAX(CV386+CN386+CW386, 0.1)*$I$9+CW386/MAX(CV386+CN386+CW386, 0.1)*$J$9))/($B$11+$C$11+$F$11)</f>
        <v>0</v>
      </c>
      <c r="BA386">
        <f>($B$11*$K$9+$C$11*$K$9+$F$11*((CV386+CN386)/MAX(CV386+CN386+CW386, 0.1)*$P$9+CW386/MAX(CV386+CN386+CW386, 0.1)*$Q$9))/($B$11+$C$11+$F$11)</f>
        <v>0</v>
      </c>
      <c r="BB386">
        <v>1.91</v>
      </c>
      <c r="BC386">
        <v>0.5</v>
      </c>
      <c r="BD386" t="s">
        <v>355</v>
      </c>
      <c r="BE386">
        <v>2</v>
      </c>
      <c r="BF386" t="b">
        <v>1</v>
      </c>
      <c r="BG386">
        <v>1679514288.5</v>
      </c>
      <c r="BH386">
        <v>1293.547777777778</v>
      </c>
      <c r="BI386">
        <v>1328.96962962963</v>
      </c>
      <c r="BJ386">
        <v>24.20090370370371</v>
      </c>
      <c r="BK386">
        <v>23.66512592592593</v>
      </c>
      <c r="BL386">
        <v>1287.883333333333</v>
      </c>
      <c r="BM386">
        <v>23.83821481481482</v>
      </c>
      <c r="BN386">
        <v>500.0312962962963</v>
      </c>
      <c r="BO386">
        <v>89.93792592592592</v>
      </c>
      <c r="BP386">
        <v>0.09993409629629629</v>
      </c>
      <c r="BQ386">
        <v>26.56642222222222</v>
      </c>
      <c r="BR386">
        <v>27.5126962962963</v>
      </c>
      <c r="BS386">
        <v>999.9000000000001</v>
      </c>
      <c r="BT386">
        <v>0</v>
      </c>
      <c r="BU386">
        <v>0</v>
      </c>
      <c r="BV386">
        <v>9998.573703703703</v>
      </c>
      <c r="BW386">
        <v>0</v>
      </c>
      <c r="BX386">
        <v>9.352352592592593</v>
      </c>
      <c r="BY386">
        <v>-35.42072222222222</v>
      </c>
      <c r="BZ386">
        <v>1325.629259259259</v>
      </c>
      <c r="CA386">
        <v>1361.182222222222</v>
      </c>
      <c r="CB386">
        <v>0.5357805925925925</v>
      </c>
      <c r="CC386">
        <v>1328.96962962963</v>
      </c>
      <c r="CD386">
        <v>23.66512592592593</v>
      </c>
      <c r="CE386">
        <v>2.176579259259259</v>
      </c>
      <c r="CF386">
        <v>2.128392222222222</v>
      </c>
      <c r="CG386">
        <v>18.79096666666667</v>
      </c>
      <c r="CH386">
        <v>18.43327037037037</v>
      </c>
      <c r="CI386">
        <v>2000.024074074074</v>
      </c>
      <c r="CJ386">
        <v>0.979998</v>
      </c>
      <c r="CK386">
        <v>0.02000166666666667</v>
      </c>
      <c r="CL386">
        <v>0</v>
      </c>
      <c r="CM386">
        <v>2.036548148148148</v>
      </c>
      <c r="CN386">
        <v>0</v>
      </c>
      <c r="CO386">
        <v>3866.074074074073</v>
      </c>
      <c r="CP386">
        <v>17338.42962962963</v>
      </c>
      <c r="CQ386">
        <v>39.05529629629629</v>
      </c>
      <c r="CR386">
        <v>39.65714814814815</v>
      </c>
      <c r="CS386">
        <v>38.97433333333333</v>
      </c>
      <c r="CT386">
        <v>37.68240740740741</v>
      </c>
      <c r="CU386">
        <v>38.333</v>
      </c>
      <c r="CV386">
        <v>1960.022962962963</v>
      </c>
      <c r="CW386">
        <v>40.00111111111111</v>
      </c>
      <c r="CX386">
        <v>0</v>
      </c>
      <c r="CY386">
        <v>1679514326.1</v>
      </c>
      <c r="CZ386">
        <v>0</v>
      </c>
      <c r="DA386">
        <v>0</v>
      </c>
      <c r="DB386" t="s">
        <v>356</v>
      </c>
      <c r="DC386">
        <v>1679454360.5</v>
      </c>
      <c r="DD386">
        <v>1679454360.5</v>
      </c>
      <c r="DE386">
        <v>0</v>
      </c>
      <c r="DF386">
        <v>-0.152</v>
      </c>
      <c r="DG386">
        <v>-0.046</v>
      </c>
      <c r="DH386">
        <v>3.296</v>
      </c>
      <c r="DI386">
        <v>0.35</v>
      </c>
      <c r="DJ386">
        <v>420</v>
      </c>
      <c r="DK386">
        <v>24</v>
      </c>
      <c r="DL386">
        <v>0.27</v>
      </c>
      <c r="DM386">
        <v>0.09</v>
      </c>
      <c r="DN386">
        <v>-35.40731</v>
      </c>
      <c r="DO386">
        <v>-0.01777035647264901</v>
      </c>
      <c r="DP386">
        <v>0.07228079551305509</v>
      </c>
      <c r="DQ386">
        <v>1</v>
      </c>
      <c r="DR386">
        <v>0.5420232</v>
      </c>
      <c r="DS386">
        <v>-0.1023186416510329</v>
      </c>
      <c r="DT386">
        <v>0.009915411330852594</v>
      </c>
      <c r="DU386">
        <v>0</v>
      </c>
      <c r="DV386">
        <v>1</v>
      </c>
      <c r="DW386">
        <v>2</v>
      </c>
      <c r="DX386" t="s">
        <v>357</v>
      </c>
      <c r="DY386">
        <v>2.98041</v>
      </c>
      <c r="DZ386">
        <v>2.72849</v>
      </c>
      <c r="EA386">
        <v>0.185447</v>
      </c>
      <c r="EB386">
        <v>0.190171</v>
      </c>
      <c r="EC386">
        <v>0.107305</v>
      </c>
      <c r="ED386">
        <v>0.106621</v>
      </c>
      <c r="EE386">
        <v>24483.5</v>
      </c>
      <c r="EF386">
        <v>24009.9</v>
      </c>
      <c r="EG386">
        <v>30583.6</v>
      </c>
      <c r="EH386">
        <v>29890.8</v>
      </c>
      <c r="EI386">
        <v>37663.1</v>
      </c>
      <c r="EJ386">
        <v>35152.7</v>
      </c>
      <c r="EK386">
        <v>46772.1</v>
      </c>
      <c r="EL386">
        <v>44446.5</v>
      </c>
      <c r="EM386">
        <v>1.88335</v>
      </c>
      <c r="EN386">
        <v>1.90443</v>
      </c>
      <c r="EO386">
        <v>0.119288</v>
      </c>
      <c r="EP386">
        <v>0</v>
      </c>
      <c r="EQ386">
        <v>25.5582</v>
      </c>
      <c r="ER386">
        <v>999.9</v>
      </c>
      <c r="ES386">
        <v>49.4</v>
      </c>
      <c r="ET386">
        <v>30.2</v>
      </c>
      <c r="EU386">
        <v>23.6707</v>
      </c>
      <c r="EV386">
        <v>62.9609</v>
      </c>
      <c r="EW386">
        <v>22.3558</v>
      </c>
      <c r="EX386">
        <v>1</v>
      </c>
      <c r="EY386">
        <v>-0.100495</v>
      </c>
      <c r="EZ386">
        <v>0.335095</v>
      </c>
      <c r="FA386">
        <v>20.2034</v>
      </c>
      <c r="FB386">
        <v>5.23062</v>
      </c>
      <c r="FC386">
        <v>11.968</v>
      </c>
      <c r="FD386">
        <v>4.97075</v>
      </c>
      <c r="FE386">
        <v>3.28965</v>
      </c>
      <c r="FF386">
        <v>9999</v>
      </c>
      <c r="FG386">
        <v>9999</v>
      </c>
      <c r="FH386">
        <v>9999</v>
      </c>
      <c r="FI386">
        <v>999.9</v>
      </c>
      <c r="FJ386">
        <v>4.97299</v>
      </c>
      <c r="FK386">
        <v>1.87714</v>
      </c>
      <c r="FL386">
        <v>1.87526</v>
      </c>
      <c r="FM386">
        <v>1.87805</v>
      </c>
      <c r="FN386">
        <v>1.87475</v>
      </c>
      <c r="FO386">
        <v>1.87839</v>
      </c>
      <c r="FP386">
        <v>1.87546</v>
      </c>
      <c r="FQ386">
        <v>1.87664</v>
      </c>
      <c r="FR386">
        <v>0</v>
      </c>
      <c r="FS386">
        <v>0</v>
      </c>
      <c r="FT386">
        <v>0</v>
      </c>
      <c r="FU386">
        <v>0</v>
      </c>
      <c r="FV386" t="s">
        <v>358</v>
      </c>
      <c r="FW386" t="s">
        <v>359</v>
      </c>
      <c r="FX386" t="s">
        <v>360</v>
      </c>
      <c r="FY386" t="s">
        <v>360</v>
      </c>
      <c r="FZ386" t="s">
        <v>360</v>
      </c>
      <c r="GA386" t="s">
        <v>360</v>
      </c>
      <c r="GB386">
        <v>0</v>
      </c>
      <c r="GC386">
        <v>100</v>
      </c>
      <c r="GD386">
        <v>100</v>
      </c>
      <c r="GE386">
        <v>5.72</v>
      </c>
      <c r="GF386">
        <v>0.3623</v>
      </c>
      <c r="GG386">
        <v>1.972114183739502</v>
      </c>
      <c r="GH386">
        <v>0.004449671774874308</v>
      </c>
      <c r="GI386">
        <v>-1.829466635312074E-06</v>
      </c>
      <c r="GJ386">
        <v>4.661545964856727E-10</v>
      </c>
      <c r="GK386">
        <v>0.005649818396270764</v>
      </c>
      <c r="GL386">
        <v>0.003047750899037379</v>
      </c>
      <c r="GM386">
        <v>0.0005145890388989142</v>
      </c>
      <c r="GN386">
        <v>-5.930110997495773E-07</v>
      </c>
      <c r="GO386">
        <v>0</v>
      </c>
      <c r="GP386">
        <v>2134</v>
      </c>
      <c r="GQ386">
        <v>1</v>
      </c>
      <c r="GR386">
        <v>23</v>
      </c>
      <c r="GS386">
        <v>998.9</v>
      </c>
      <c r="GT386">
        <v>998.9</v>
      </c>
      <c r="GU386">
        <v>2.8772</v>
      </c>
      <c r="GV386">
        <v>2.5293</v>
      </c>
      <c r="GW386">
        <v>1.39893</v>
      </c>
      <c r="GX386">
        <v>2.35962</v>
      </c>
      <c r="GY386">
        <v>1.44897</v>
      </c>
      <c r="GZ386">
        <v>2.47559</v>
      </c>
      <c r="HA386">
        <v>36.5051</v>
      </c>
      <c r="HB386">
        <v>24.07</v>
      </c>
      <c r="HC386">
        <v>18</v>
      </c>
      <c r="HD386">
        <v>489.243</v>
      </c>
      <c r="HE386">
        <v>473.812</v>
      </c>
      <c r="HF386">
        <v>24.3774</v>
      </c>
      <c r="HG386">
        <v>25.8012</v>
      </c>
      <c r="HH386">
        <v>30.0001</v>
      </c>
      <c r="HI386">
        <v>25.6419</v>
      </c>
      <c r="HJ386">
        <v>25.7188</v>
      </c>
      <c r="HK386">
        <v>57.7161</v>
      </c>
      <c r="HL386">
        <v>0</v>
      </c>
      <c r="HM386">
        <v>100</v>
      </c>
      <c r="HN386">
        <v>24.3747</v>
      </c>
      <c r="HO386">
        <v>1376.4</v>
      </c>
      <c r="HP386">
        <v>23.8447</v>
      </c>
      <c r="HQ386">
        <v>101.09</v>
      </c>
      <c r="HR386">
        <v>102.206</v>
      </c>
    </row>
    <row r="387" spans="1:226">
      <c r="A387">
        <v>371</v>
      </c>
      <c r="B387">
        <v>1679514301</v>
      </c>
      <c r="C387">
        <v>9044.900000095367</v>
      </c>
      <c r="D387" t="s">
        <v>1102</v>
      </c>
      <c r="E387" t="s">
        <v>1103</v>
      </c>
      <c r="F387">
        <v>5</v>
      </c>
      <c r="G387" t="s">
        <v>353</v>
      </c>
      <c r="H387" t="s">
        <v>747</v>
      </c>
      <c r="I387">
        <v>1679514293.214286</v>
      </c>
      <c r="J387">
        <f>(K387)/1000</f>
        <v>0</v>
      </c>
      <c r="K387">
        <f>IF(BF387, AN387, AH387)</f>
        <v>0</v>
      </c>
      <c r="L387">
        <f>IF(BF387, AI387, AG387)</f>
        <v>0</v>
      </c>
      <c r="M387">
        <f>BH387 - IF(AU387&gt;1, L387*BB387*100.0/(AW387*BV387), 0)</f>
        <v>0</v>
      </c>
      <c r="N387">
        <f>((T387-J387/2)*M387-L387)/(T387+J387/2)</f>
        <v>0</v>
      </c>
      <c r="O387">
        <f>N387*(BO387+BP387)/1000.0</f>
        <v>0</v>
      </c>
      <c r="P387">
        <f>(BH387 - IF(AU387&gt;1, L387*BB387*100.0/(AW387*BV387), 0))*(BO387+BP387)/1000.0</f>
        <v>0</v>
      </c>
      <c r="Q387">
        <f>2.0/((1/S387-1/R387)+SIGN(S387)*SQRT((1/S387-1/R387)*(1/S387-1/R387) + 4*BC387/((BC387+1)*(BC387+1))*(2*1/S387*1/R387-1/R387*1/R387)))</f>
        <v>0</v>
      </c>
      <c r="R387">
        <f>IF(LEFT(BD387,1)&lt;&gt;"0",IF(LEFT(BD387,1)="1",3.0,BE387),$D$5+$E$5*(BV387*BO387/($K$5*1000))+$F$5*(BV387*BO387/($K$5*1000))*MAX(MIN(BB387,$J$5),$I$5)*MAX(MIN(BB387,$J$5),$I$5)+$G$5*MAX(MIN(BB387,$J$5),$I$5)*(BV387*BO387/($K$5*1000))+$H$5*(BV387*BO387/($K$5*1000))*(BV387*BO387/($K$5*1000)))</f>
        <v>0</v>
      </c>
      <c r="S387">
        <f>J387*(1000-(1000*0.61365*exp(17.502*W387/(240.97+W387))/(BO387+BP387)+BJ387)/2)/(1000*0.61365*exp(17.502*W387/(240.97+W387))/(BO387+BP387)-BJ387)</f>
        <v>0</v>
      </c>
      <c r="T387">
        <f>1/((BC387+1)/(Q387/1.6)+1/(R387/1.37)) + BC387/((BC387+1)/(Q387/1.6) + BC387/(R387/1.37))</f>
        <v>0</v>
      </c>
      <c r="U387">
        <f>(AX387*BA387)</f>
        <v>0</v>
      </c>
      <c r="V387">
        <f>(BQ387+(U387+2*0.95*5.67E-8*(((BQ387+$B$7)+273)^4-(BQ387+273)^4)-44100*J387)/(1.84*29.3*R387+8*0.95*5.67E-8*(BQ387+273)^3))</f>
        <v>0</v>
      </c>
      <c r="W387">
        <f>($C$7*BR387+$D$7*BS387+$E$7*V387)</f>
        <v>0</v>
      </c>
      <c r="X387">
        <f>0.61365*exp(17.502*W387/(240.97+W387))</f>
        <v>0</v>
      </c>
      <c r="Y387">
        <f>(Z387/AA387*100)</f>
        <v>0</v>
      </c>
      <c r="Z387">
        <f>BJ387*(BO387+BP387)/1000</f>
        <v>0</v>
      </c>
      <c r="AA387">
        <f>0.61365*exp(17.502*BQ387/(240.97+BQ387))</f>
        <v>0</v>
      </c>
      <c r="AB387">
        <f>(X387-BJ387*(BO387+BP387)/1000)</f>
        <v>0</v>
      </c>
      <c r="AC387">
        <f>(-J387*44100)</f>
        <v>0</v>
      </c>
      <c r="AD387">
        <f>2*29.3*R387*0.92*(BQ387-W387)</f>
        <v>0</v>
      </c>
      <c r="AE387">
        <f>2*0.95*5.67E-8*(((BQ387+$B$7)+273)^4-(W387+273)^4)</f>
        <v>0</v>
      </c>
      <c r="AF387">
        <f>U387+AE387+AC387+AD387</f>
        <v>0</v>
      </c>
      <c r="AG387">
        <f>BN387*AU387*(BI387-BH387*(1000-AU387*BK387)/(1000-AU387*BJ387))/(100*BB387)</f>
        <v>0</v>
      </c>
      <c r="AH387">
        <f>1000*BN387*AU387*(BJ387-BK387)/(100*BB387*(1000-AU387*BJ387))</f>
        <v>0</v>
      </c>
      <c r="AI387">
        <f>(AJ387 - AK387 - BO387*1E3/(8.314*(BQ387+273.15)) * AM387/BN387 * AL387) * BN387/(100*BB387) * (1000 - BK387)/1000</f>
        <v>0</v>
      </c>
      <c r="AJ387">
        <v>1394.16258748153</v>
      </c>
      <c r="AK387">
        <v>1366.859818181818</v>
      </c>
      <c r="AL387">
        <v>3.438212577015231</v>
      </c>
      <c r="AM387">
        <v>63.74903472312772</v>
      </c>
      <c r="AN387">
        <f>(AP387 - AO387 + BO387*1E3/(8.314*(BQ387+273.15)) * AR387/BN387 * AQ387) * BN387/(100*BB387) * 1000/(1000 - AP387)</f>
        <v>0</v>
      </c>
      <c r="AO387">
        <v>23.66309392501508</v>
      </c>
      <c r="AP387">
        <v>24.17756787878787</v>
      </c>
      <c r="AQ387">
        <v>-4.061025949628707E-06</v>
      </c>
      <c r="AR387">
        <v>101.983239414424</v>
      </c>
      <c r="AS387">
        <v>2</v>
      </c>
      <c r="AT387">
        <v>0</v>
      </c>
      <c r="AU387">
        <f>IF(AS387*$H$13&gt;=AW387,1.0,(AW387/(AW387-AS387*$H$13)))</f>
        <v>0</v>
      </c>
      <c r="AV387">
        <f>(AU387-1)*100</f>
        <v>0</v>
      </c>
      <c r="AW387">
        <f>MAX(0,($B$13+$C$13*BV387)/(1+$D$13*BV387)*BO387/(BQ387+273)*$E$13)</f>
        <v>0</v>
      </c>
      <c r="AX387">
        <f>$B$11*BW387+$C$11*BX387+$F$11*CI387*(1-CL387)</f>
        <v>0</v>
      </c>
      <c r="AY387">
        <f>AX387*AZ387</f>
        <v>0</v>
      </c>
      <c r="AZ387">
        <f>($B$11*$D$9+$C$11*$D$9+$F$11*((CV387+CN387)/MAX(CV387+CN387+CW387, 0.1)*$I$9+CW387/MAX(CV387+CN387+CW387, 0.1)*$J$9))/($B$11+$C$11+$F$11)</f>
        <v>0</v>
      </c>
      <c r="BA387">
        <f>($B$11*$K$9+$C$11*$K$9+$F$11*((CV387+CN387)/MAX(CV387+CN387+CW387, 0.1)*$P$9+CW387/MAX(CV387+CN387+CW387, 0.1)*$Q$9))/($B$11+$C$11+$F$11)</f>
        <v>0</v>
      </c>
      <c r="BB387">
        <v>1.91</v>
      </c>
      <c r="BC387">
        <v>0.5</v>
      </c>
      <c r="BD387" t="s">
        <v>355</v>
      </c>
      <c r="BE387">
        <v>2</v>
      </c>
      <c r="BF387" t="b">
        <v>1</v>
      </c>
      <c r="BG387">
        <v>1679514293.214286</v>
      </c>
      <c r="BH387">
        <v>1309.355357142857</v>
      </c>
      <c r="BI387">
        <v>1344.755357142857</v>
      </c>
      <c r="BJ387">
        <v>24.19211071428571</v>
      </c>
      <c r="BK387">
        <v>23.66463571428571</v>
      </c>
      <c r="BL387">
        <v>1303.658571428571</v>
      </c>
      <c r="BM387">
        <v>23.82964285714286</v>
      </c>
      <c r="BN387">
        <v>500.0370357142858</v>
      </c>
      <c r="BO387">
        <v>89.93750714285713</v>
      </c>
      <c r="BP387">
        <v>0.09998776785714285</v>
      </c>
      <c r="BQ387">
        <v>26.56392142857143</v>
      </c>
      <c r="BR387">
        <v>27.51035714285714</v>
      </c>
      <c r="BS387">
        <v>999.9000000000002</v>
      </c>
      <c r="BT387">
        <v>0</v>
      </c>
      <c r="BU387">
        <v>0</v>
      </c>
      <c r="BV387">
        <v>9994.785714285714</v>
      </c>
      <c r="BW387">
        <v>0</v>
      </c>
      <c r="BX387">
        <v>9.353756785714285</v>
      </c>
      <c r="BY387">
        <v>-35.39936071428571</v>
      </c>
      <c r="BZ387">
        <v>1341.815714285714</v>
      </c>
      <c r="CA387">
        <v>1377.35</v>
      </c>
      <c r="CB387">
        <v>0.5274776785714287</v>
      </c>
      <c r="CC387">
        <v>1344.755357142857</v>
      </c>
      <c r="CD387">
        <v>23.66463571428571</v>
      </c>
      <c r="CE387">
        <v>2.175778571428571</v>
      </c>
      <c r="CF387">
        <v>2.1283375</v>
      </c>
      <c r="CG387">
        <v>18.78507857142857</v>
      </c>
      <c r="CH387">
        <v>18.43286428571429</v>
      </c>
      <c r="CI387">
        <v>2000.035357142857</v>
      </c>
      <c r="CJ387">
        <v>0.9799979642857144</v>
      </c>
      <c r="CK387">
        <v>0.02000170357142858</v>
      </c>
      <c r="CL387">
        <v>0</v>
      </c>
      <c r="CM387">
        <v>2.024714285714286</v>
      </c>
      <c r="CN387">
        <v>0</v>
      </c>
      <c r="CO387">
        <v>3865.907857142857</v>
      </c>
      <c r="CP387">
        <v>17338.525</v>
      </c>
      <c r="CQ387">
        <v>39.01985714285713</v>
      </c>
      <c r="CR387">
        <v>39.63378571428571</v>
      </c>
      <c r="CS387">
        <v>38.94614285714285</v>
      </c>
      <c r="CT387">
        <v>37.66264285714286</v>
      </c>
      <c r="CU387">
        <v>38.29875</v>
      </c>
      <c r="CV387">
        <v>1960.033928571429</v>
      </c>
      <c r="CW387">
        <v>40.00107142857143</v>
      </c>
      <c r="CX387">
        <v>0</v>
      </c>
      <c r="CY387">
        <v>1679514330.9</v>
      </c>
      <c r="CZ387">
        <v>0</v>
      </c>
      <c r="DA387">
        <v>0</v>
      </c>
      <c r="DB387" t="s">
        <v>356</v>
      </c>
      <c r="DC387">
        <v>1679454360.5</v>
      </c>
      <c r="DD387">
        <v>1679454360.5</v>
      </c>
      <c r="DE387">
        <v>0</v>
      </c>
      <c r="DF387">
        <v>-0.152</v>
      </c>
      <c r="DG387">
        <v>-0.046</v>
      </c>
      <c r="DH387">
        <v>3.296</v>
      </c>
      <c r="DI387">
        <v>0.35</v>
      </c>
      <c r="DJ387">
        <v>420</v>
      </c>
      <c r="DK387">
        <v>24</v>
      </c>
      <c r="DL387">
        <v>0.27</v>
      </c>
      <c r="DM387">
        <v>0.09</v>
      </c>
      <c r="DN387">
        <v>-35.4053243902439</v>
      </c>
      <c r="DO387">
        <v>0.1210243902439263</v>
      </c>
      <c r="DP387">
        <v>0.0622448461202271</v>
      </c>
      <c r="DQ387">
        <v>0</v>
      </c>
      <c r="DR387">
        <v>0.5330835365853659</v>
      </c>
      <c r="DS387">
        <v>-0.1075866689895469</v>
      </c>
      <c r="DT387">
        <v>0.01065912926498623</v>
      </c>
      <c r="DU387">
        <v>0</v>
      </c>
      <c r="DV387">
        <v>0</v>
      </c>
      <c r="DW387">
        <v>2</v>
      </c>
      <c r="DX387" t="s">
        <v>397</v>
      </c>
      <c r="DY387">
        <v>2.98051</v>
      </c>
      <c r="DZ387">
        <v>2.72809</v>
      </c>
      <c r="EA387">
        <v>0.186873</v>
      </c>
      <c r="EB387">
        <v>0.191578</v>
      </c>
      <c r="EC387">
        <v>0.107272</v>
      </c>
      <c r="ED387">
        <v>0.106619</v>
      </c>
      <c r="EE387">
        <v>24441.3</v>
      </c>
      <c r="EF387">
        <v>23968.4</v>
      </c>
      <c r="EG387">
        <v>30584.4</v>
      </c>
      <c r="EH387">
        <v>29891.1</v>
      </c>
      <c r="EI387">
        <v>37665.6</v>
      </c>
      <c r="EJ387">
        <v>35153.2</v>
      </c>
      <c r="EK387">
        <v>46773.3</v>
      </c>
      <c r="EL387">
        <v>44446.9</v>
      </c>
      <c r="EM387">
        <v>1.8835</v>
      </c>
      <c r="EN387">
        <v>1.90447</v>
      </c>
      <c r="EO387">
        <v>0.119507</v>
      </c>
      <c r="EP387">
        <v>0</v>
      </c>
      <c r="EQ387">
        <v>25.5588</v>
      </c>
      <c r="ER387">
        <v>999.9</v>
      </c>
      <c r="ES387">
        <v>49.4</v>
      </c>
      <c r="ET387">
        <v>30.2</v>
      </c>
      <c r="EU387">
        <v>23.6716</v>
      </c>
      <c r="EV387">
        <v>63.3309</v>
      </c>
      <c r="EW387">
        <v>22.524</v>
      </c>
      <c r="EX387">
        <v>1</v>
      </c>
      <c r="EY387">
        <v>-0.100432</v>
      </c>
      <c r="EZ387">
        <v>0.329513</v>
      </c>
      <c r="FA387">
        <v>20.2033</v>
      </c>
      <c r="FB387">
        <v>5.23002</v>
      </c>
      <c r="FC387">
        <v>11.968</v>
      </c>
      <c r="FD387">
        <v>4.9709</v>
      </c>
      <c r="FE387">
        <v>3.2895</v>
      </c>
      <c r="FF387">
        <v>9999</v>
      </c>
      <c r="FG387">
        <v>9999</v>
      </c>
      <c r="FH387">
        <v>9999</v>
      </c>
      <c r="FI387">
        <v>999.9</v>
      </c>
      <c r="FJ387">
        <v>4.973</v>
      </c>
      <c r="FK387">
        <v>1.87716</v>
      </c>
      <c r="FL387">
        <v>1.87528</v>
      </c>
      <c r="FM387">
        <v>1.87806</v>
      </c>
      <c r="FN387">
        <v>1.87481</v>
      </c>
      <c r="FO387">
        <v>1.87843</v>
      </c>
      <c r="FP387">
        <v>1.87546</v>
      </c>
      <c r="FQ387">
        <v>1.87668</v>
      </c>
      <c r="FR387">
        <v>0</v>
      </c>
      <c r="FS387">
        <v>0</v>
      </c>
      <c r="FT387">
        <v>0</v>
      </c>
      <c r="FU387">
        <v>0</v>
      </c>
      <c r="FV387" t="s">
        <v>358</v>
      </c>
      <c r="FW387" t="s">
        <v>359</v>
      </c>
      <c r="FX387" t="s">
        <v>360</v>
      </c>
      <c r="FY387" t="s">
        <v>360</v>
      </c>
      <c r="FZ387" t="s">
        <v>360</v>
      </c>
      <c r="GA387" t="s">
        <v>360</v>
      </c>
      <c r="GB387">
        <v>0</v>
      </c>
      <c r="GC387">
        <v>100</v>
      </c>
      <c r="GD387">
        <v>100</v>
      </c>
      <c r="GE387">
        <v>5.75</v>
      </c>
      <c r="GF387">
        <v>0.362</v>
      </c>
      <c r="GG387">
        <v>1.972114183739502</v>
      </c>
      <c r="GH387">
        <v>0.004449671774874308</v>
      </c>
      <c r="GI387">
        <v>-1.829466635312074E-06</v>
      </c>
      <c r="GJ387">
        <v>4.661545964856727E-10</v>
      </c>
      <c r="GK387">
        <v>0.005649818396270764</v>
      </c>
      <c r="GL387">
        <v>0.003047750899037379</v>
      </c>
      <c r="GM387">
        <v>0.0005145890388989142</v>
      </c>
      <c r="GN387">
        <v>-5.930110997495773E-07</v>
      </c>
      <c r="GO387">
        <v>0</v>
      </c>
      <c r="GP387">
        <v>2134</v>
      </c>
      <c r="GQ387">
        <v>1</v>
      </c>
      <c r="GR387">
        <v>23</v>
      </c>
      <c r="GS387">
        <v>999</v>
      </c>
      <c r="GT387">
        <v>999</v>
      </c>
      <c r="GU387">
        <v>2.90771</v>
      </c>
      <c r="GV387">
        <v>2.54028</v>
      </c>
      <c r="GW387">
        <v>1.39893</v>
      </c>
      <c r="GX387">
        <v>2.35962</v>
      </c>
      <c r="GY387">
        <v>1.44897</v>
      </c>
      <c r="GZ387">
        <v>2.47559</v>
      </c>
      <c r="HA387">
        <v>36.5051</v>
      </c>
      <c r="HB387">
        <v>24.0612</v>
      </c>
      <c r="HC387">
        <v>18</v>
      </c>
      <c r="HD387">
        <v>489.325</v>
      </c>
      <c r="HE387">
        <v>473.844</v>
      </c>
      <c r="HF387">
        <v>24.3692</v>
      </c>
      <c r="HG387">
        <v>25.8006</v>
      </c>
      <c r="HH387">
        <v>30.0001</v>
      </c>
      <c r="HI387">
        <v>25.6419</v>
      </c>
      <c r="HJ387">
        <v>25.7188</v>
      </c>
      <c r="HK387">
        <v>58.2464</v>
      </c>
      <c r="HL387">
        <v>0</v>
      </c>
      <c r="HM387">
        <v>100</v>
      </c>
      <c r="HN387">
        <v>24.367</v>
      </c>
      <c r="HO387">
        <v>1389.75</v>
      </c>
      <c r="HP387">
        <v>23.8447</v>
      </c>
      <c r="HQ387">
        <v>101.092</v>
      </c>
      <c r="HR387">
        <v>102.207</v>
      </c>
    </row>
    <row r="388" spans="1:226">
      <c r="A388">
        <v>372</v>
      </c>
      <c r="B388">
        <v>1679514306</v>
      </c>
      <c r="C388">
        <v>9049.900000095367</v>
      </c>
      <c r="D388" t="s">
        <v>1104</v>
      </c>
      <c r="E388" t="s">
        <v>1105</v>
      </c>
      <c r="F388">
        <v>5</v>
      </c>
      <c r="G388" t="s">
        <v>353</v>
      </c>
      <c r="H388" t="s">
        <v>747</v>
      </c>
      <c r="I388">
        <v>1679514298.5</v>
      </c>
      <c r="J388">
        <f>(K388)/1000</f>
        <v>0</v>
      </c>
      <c r="K388">
        <f>IF(BF388, AN388, AH388)</f>
        <v>0</v>
      </c>
      <c r="L388">
        <f>IF(BF388, AI388, AG388)</f>
        <v>0</v>
      </c>
      <c r="M388">
        <f>BH388 - IF(AU388&gt;1, L388*BB388*100.0/(AW388*BV388), 0)</f>
        <v>0</v>
      </c>
      <c r="N388">
        <f>((T388-J388/2)*M388-L388)/(T388+J388/2)</f>
        <v>0</v>
      </c>
      <c r="O388">
        <f>N388*(BO388+BP388)/1000.0</f>
        <v>0</v>
      </c>
      <c r="P388">
        <f>(BH388 - IF(AU388&gt;1, L388*BB388*100.0/(AW388*BV388), 0))*(BO388+BP388)/1000.0</f>
        <v>0</v>
      </c>
      <c r="Q388">
        <f>2.0/((1/S388-1/R388)+SIGN(S388)*SQRT((1/S388-1/R388)*(1/S388-1/R388) + 4*BC388/((BC388+1)*(BC388+1))*(2*1/S388*1/R388-1/R388*1/R388)))</f>
        <v>0</v>
      </c>
      <c r="R388">
        <f>IF(LEFT(BD388,1)&lt;&gt;"0",IF(LEFT(BD388,1)="1",3.0,BE388),$D$5+$E$5*(BV388*BO388/($K$5*1000))+$F$5*(BV388*BO388/($K$5*1000))*MAX(MIN(BB388,$J$5),$I$5)*MAX(MIN(BB388,$J$5),$I$5)+$G$5*MAX(MIN(BB388,$J$5),$I$5)*(BV388*BO388/($K$5*1000))+$H$5*(BV388*BO388/($K$5*1000))*(BV388*BO388/($K$5*1000)))</f>
        <v>0</v>
      </c>
      <c r="S388">
        <f>J388*(1000-(1000*0.61365*exp(17.502*W388/(240.97+W388))/(BO388+BP388)+BJ388)/2)/(1000*0.61365*exp(17.502*W388/(240.97+W388))/(BO388+BP388)-BJ388)</f>
        <v>0</v>
      </c>
      <c r="T388">
        <f>1/((BC388+1)/(Q388/1.6)+1/(R388/1.37)) + BC388/((BC388+1)/(Q388/1.6) + BC388/(R388/1.37))</f>
        <v>0</v>
      </c>
      <c r="U388">
        <f>(AX388*BA388)</f>
        <v>0</v>
      </c>
      <c r="V388">
        <f>(BQ388+(U388+2*0.95*5.67E-8*(((BQ388+$B$7)+273)^4-(BQ388+273)^4)-44100*J388)/(1.84*29.3*R388+8*0.95*5.67E-8*(BQ388+273)^3))</f>
        <v>0</v>
      </c>
      <c r="W388">
        <f>($C$7*BR388+$D$7*BS388+$E$7*V388)</f>
        <v>0</v>
      </c>
      <c r="X388">
        <f>0.61365*exp(17.502*W388/(240.97+W388))</f>
        <v>0</v>
      </c>
      <c r="Y388">
        <f>(Z388/AA388*100)</f>
        <v>0</v>
      </c>
      <c r="Z388">
        <f>BJ388*(BO388+BP388)/1000</f>
        <v>0</v>
      </c>
      <c r="AA388">
        <f>0.61365*exp(17.502*BQ388/(240.97+BQ388))</f>
        <v>0</v>
      </c>
      <c r="AB388">
        <f>(X388-BJ388*(BO388+BP388)/1000)</f>
        <v>0</v>
      </c>
      <c r="AC388">
        <f>(-J388*44100)</f>
        <v>0</v>
      </c>
      <c r="AD388">
        <f>2*29.3*R388*0.92*(BQ388-W388)</f>
        <v>0</v>
      </c>
      <c r="AE388">
        <f>2*0.95*5.67E-8*(((BQ388+$B$7)+273)^4-(W388+273)^4)</f>
        <v>0</v>
      </c>
      <c r="AF388">
        <f>U388+AE388+AC388+AD388</f>
        <v>0</v>
      </c>
      <c r="AG388">
        <f>BN388*AU388*(BI388-BH388*(1000-AU388*BK388)/(1000-AU388*BJ388))/(100*BB388)</f>
        <v>0</v>
      </c>
      <c r="AH388">
        <f>1000*BN388*AU388*(BJ388-BK388)/(100*BB388*(1000-AU388*BJ388))</f>
        <v>0</v>
      </c>
      <c r="AI388">
        <f>(AJ388 - AK388 - BO388*1E3/(8.314*(BQ388+273.15)) * AM388/BN388 * AL388) * BN388/(100*BB388) * (1000 - BK388)/1000</f>
        <v>0</v>
      </c>
      <c r="AJ388">
        <v>1411.300923687719</v>
      </c>
      <c r="AK388">
        <v>1384.028424242424</v>
      </c>
      <c r="AL388">
        <v>3.4496484311608</v>
      </c>
      <c r="AM388">
        <v>63.74903472312772</v>
      </c>
      <c r="AN388">
        <f>(AP388 - AO388 + BO388*1E3/(8.314*(BQ388+273.15)) * AR388/BN388 * AQ388) * BN388/(100*BB388) * 1000/(1000 - AP388)</f>
        <v>0</v>
      </c>
      <c r="AO388">
        <v>23.66292251455796</v>
      </c>
      <c r="AP388">
        <v>24.16863151515151</v>
      </c>
      <c r="AQ388">
        <v>-3.678862484212651E-06</v>
      </c>
      <c r="AR388">
        <v>101.983239414424</v>
      </c>
      <c r="AS388">
        <v>2</v>
      </c>
      <c r="AT388">
        <v>0</v>
      </c>
      <c r="AU388">
        <f>IF(AS388*$H$13&gt;=AW388,1.0,(AW388/(AW388-AS388*$H$13)))</f>
        <v>0</v>
      </c>
      <c r="AV388">
        <f>(AU388-1)*100</f>
        <v>0</v>
      </c>
      <c r="AW388">
        <f>MAX(0,($B$13+$C$13*BV388)/(1+$D$13*BV388)*BO388/(BQ388+273)*$E$13)</f>
        <v>0</v>
      </c>
      <c r="AX388">
        <f>$B$11*BW388+$C$11*BX388+$F$11*CI388*(1-CL388)</f>
        <v>0</v>
      </c>
      <c r="AY388">
        <f>AX388*AZ388</f>
        <v>0</v>
      </c>
      <c r="AZ388">
        <f>($B$11*$D$9+$C$11*$D$9+$F$11*((CV388+CN388)/MAX(CV388+CN388+CW388, 0.1)*$I$9+CW388/MAX(CV388+CN388+CW388, 0.1)*$J$9))/($B$11+$C$11+$F$11)</f>
        <v>0</v>
      </c>
      <c r="BA388">
        <f>($B$11*$K$9+$C$11*$K$9+$F$11*((CV388+CN388)/MAX(CV388+CN388+CW388, 0.1)*$P$9+CW388/MAX(CV388+CN388+CW388, 0.1)*$Q$9))/($B$11+$C$11+$F$11)</f>
        <v>0</v>
      </c>
      <c r="BB388">
        <v>1.91</v>
      </c>
      <c r="BC388">
        <v>0.5</v>
      </c>
      <c r="BD388" t="s">
        <v>355</v>
      </c>
      <c r="BE388">
        <v>2</v>
      </c>
      <c r="BF388" t="b">
        <v>1</v>
      </c>
      <c r="BG388">
        <v>1679514298.5</v>
      </c>
      <c r="BH388">
        <v>1327.079629629629</v>
      </c>
      <c r="BI388">
        <v>1362.466296296296</v>
      </c>
      <c r="BJ388">
        <v>24.18177777777777</v>
      </c>
      <c r="BK388">
        <v>23.66411111111111</v>
      </c>
      <c r="BL388">
        <v>1321.346666666667</v>
      </c>
      <c r="BM388">
        <v>23.81957777777778</v>
      </c>
      <c r="BN388">
        <v>500.0357407407407</v>
      </c>
      <c r="BO388">
        <v>89.93612222222221</v>
      </c>
      <c r="BP388">
        <v>0.100027337037037</v>
      </c>
      <c r="BQ388">
        <v>26.55878518518518</v>
      </c>
      <c r="BR388">
        <v>27.51227777777778</v>
      </c>
      <c r="BS388">
        <v>999.9000000000001</v>
      </c>
      <c r="BT388">
        <v>0</v>
      </c>
      <c r="BU388">
        <v>0</v>
      </c>
      <c r="BV388">
        <v>9990.142592592592</v>
      </c>
      <c r="BW388">
        <v>0</v>
      </c>
      <c r="BX388">
        <v>9.353884444444445</v>
      </c>
      <c r="BY388">
        <v>-35.38596296296296</v>
      </c>
      <c r="BZ388">
        <v>1359.965555555556</v>
      </c>
      <c r="CA388">
        <v>1395.48962962963</v>
      </c>
      <c r="CB388">
        <v>0.5176645555555557</v>
      </c>
      <c r="CC388">
        <v>1362.466296296296</v>
      </c>
      <c r="CD388">
        <v>23.66411111111111</v>
      </c>
      <c r="CE388">
        <v>2.174815185185185</v>
      </c>
      <c r="CF388">
        <v>2.128257777777778</v>
      </c>
      <c r="CG388">
        <v>18.7780037037037</v>
      </c>
      <c r="CH388">
        <v>18.43227407407407</v>
      </c>
      <c r="CI388">
        <v>2000.026666666667</v>
      </c>
      <c r="CJ388">
        <v>0.9799977777777777</v>
      </c>
      <c r="CK388">
        <v>0.0200018962962963</v>
      </c>
      <c r="CL388">
        <v>0</v>
      </c>
      <c r="CM388">
        <v>2.01117037037037</v>
      </c>
      <c r="CN388">
        <v>0</v>
      </c>
      <c r="CO388">
        <v>3865.717777777778</v>
      </c>
      <c r="CP388">
        <v>17338.45555555556</v>
      </c>
      <c r="CQ388">
        <v>38.97662962962963</v>
      </c>
      <c r="CR388">
        <v>39.59933333333333</v>
      </c>
      <c r="CS388">
        <v>38.90248148148148</v>
      </c>
      <c r="CT388">
        <v>37.63407407407407</v>
      </c>
      <c r="CU388">
        <v>38.27059259259259</v>
      </c>
      <c r="CV388">
        <v>1960.025185185185</v>
      </c>
      <c r="CW388">
        <v>40.00074074074074</v>
      </c>
      <c r="CX388">
        <v>0</v>
      </c>
      <c r="CY388">
        <v>1679514336.3</v>
      </c>
      <c r="CZ388">
        <v>0</v>
      </c>
      <c r="DA388">
        <v>0</v>
      </c>
      <c r="DB388" t="s">
        <v>356</v>
      </c>
      <c r="DC388">
        <v>1679454360.5</v>
      </c>
      <c r="DD388">
        <v>1679454360.5</v>
      </c>
      <c r="DE388">
        <v>0</v>
      </c>
      <c r="DF388">
        <v>-0.152</v>
      </c>
      <c r="DG388">
        <v>-0.046</v>
      </c>
      <c r="DH388">
        <v>3.296</v>
      </c>
      <c r="DI388">
        <v>0.35</v>
      </c>
      <c r="DJ388">
        <v>420</v>
      </c>
      <c r="DK388">
        <v>24</v>
      </c>
      <c r="DL388">
        <v>0.27</v>
      </c>
      <c r="DM388">
        <v>0.09</v>
      </c>
      <c r="DN388">
        <v>-35.3990725</v>
      </c>
      <c r="DO388">
        <v>0.1211876172608547</v>
      </c>
      <c r="DP388">
        <v>0.05730971988895157</v>
      </c>
      <c r="DQ388">
        <v>0</v>
      </c>
      <c r="DR388">
        <v>0.522873</v>
      </c>
      <c r="DS388">
        <v>-0.1096861463414652</v>
      </c>
      <c r="DT388">
        <v>0.0105961223685837</v>
      </c>
      <c r="DU388">
        <v>0</v>
      </c>
      <c r="DV388">
        <v>0</v>
      </c>
      <c r="DW388">
        <v>2</v>
      </c>
      <c r="DX388" t="s">
        <v>397</v>
      </c>
      <c r="DY388">
        <v>2.9805</v>
      </c>
      <c r="DZ388">
        <v>2.72828</v>
      </c>
      <c r="EA388">
        <v>0.188291</v>
      </c>
      <c r="EB388">
        <v>0.192997</v>
      </c>
      <c r="EC388">
        <v>0.107244</v>
      </c>
      <c r="ED388">
        <v>0.106609</v>
      </c>
      <c r="EE388">
        <v>24398.4</v>
      </c>
      <c r="EF388">
        <v>23926.5</v>
      </c>
      <c r="EG388">
        <v>30584</v>
      </c>
      <c r="EH388">
        <v>29891.2</v>
      </c>
      <c r="EI388">
        <v>37666.4</v>
      </c>
      <c r="EJ388">
        <v>35153.6</v>
      </c>
      <c r="EK388">
        <v>46772.6</v>
      </c>
      <c r="EL388">
        <v>44446.8</v>
      </c>
      <c r="EM388">
        <v>1.88347</v>
      </c>
      <c r="EN388">
        <v>1.90447</v>
      </c>
      <c r="EO388">
        <v>0.120215</v>
      </c>
      <c r="EP388">
        <v>0</v>
      </c>
      <c r="EQ388">
        <v>25.5605</v>
      </c>
      <c r="ER388">
        <v>999.9</v>
      </c>
      <c r="ES388">
        <v>49.3</v>
      </c>
      <c r="ET388">
        <v>30.3</v>
      </c>
      <c r="EU388">
        <v>23.7613</v>
      </c>
      <c r="EV388">
        <v>63.1009</v>
      </c>
      <c r="EW388">
        <v>22.4119</v>
      </c>
      <c r="EX388">
        <v>1</v>
      </c>
      <c r="EY388">
        <v>-0.100668</v>
      </c>
      <c r="EZ388">
        <v>0.347484</v>
      </c>
      <c r="FA388">
        <v>20.2034</v>
      </c>
      <c r="FB388">
        <v>5.23017</v>
      </c>
      <c r="FC388">
        <v>11.968</v>
      </c>
      <c r="FD388">
        <v>4.97085</v>
      </c>
      <c r="FE388">
        <v>3.2895</v>
      </c>
      <c r="FF388">
        <v>9999</v>
      </c>
      <c r="FG388">
        <v>9999</v>
      </c>
      <c r="FH388">
        <v>9999</v>
      </c>
      <c r="FI388">
        <v>999.9</v>
      </c>
      <c r="FJ388">
        <v>4.973</v>
      </c>
      <c r="FK388">
        <v>1.87716</v>
      </c>
      <c r="FL388">
        <v>1.87527</v>
      </c>
      <c r="FM388">
        <v>1.87806</v>
      </c>
      <c r="FN388">
        <v>1.87481</v>
      </c>
      <c r="FO388">
        <v>1.87842</v>
      </c>
      <c r="FP388">
        <v>1.87546</v>
      </c>
      <c r="FQ388">
        <v>1.87667</v>
      </c>
      <c r="FR388">
        <v>0</v>
      </c>
      <c r="FS388">
        <v>0</v>
      </c>
      <c r="FT388">
        <v>0</v>
      </c>
      <c r="FU388">
        <v>0</v>
      </c>
      <c r="FV388" t="s">
        <v>358</v>
      </c>
      <c r="FW388" t="s">
        <v>359</v>
      </c>
      <c r="FX388" t="s">
        <v>360</v>
      </c>
      <c r="FY388" t="s">
        <v>360</v>
      </c>
      <c r="FZ388" t="s">
        <v>360</v>
      </c>
      <c r="GA388" t="s">
        <v>360</v>
      </c>
      <c r="GB388">
        <v>0</v>
      </c>
      <c r="GC388">
        <v>100</v>
      </c>
      <c r="GD388">
        <v>100</v>
      </c>
      <c r="GE388">
        <v>5.79</v>
      </c>
      <c r="GF388">
        <v>0.3618</v>
      </c>
      <c r="GG388">
        <v>1.972114183739502</v>
      </c>
      <c r="GH388">
        <v>0.004449671774874308</v>
      </c>
      <c r="GI388">
        <v>-1.829466635312074E-06</v>
      </c>
      <c r="GJ388">
        <v>4.661545964856727E-10</v>
      </c>
      <c r="GK388">
        <v>0.005649818396270764</v>
      </c>
      <c r="GL388">
        <v>0.003047750899037379</v>
      </c>
      <c r="GM388">
        <v>0.0005145890388989142</v>
      </c>
      <c r="GN388">
        <v>-5.930110997495773E-07</v>
      </c>
      <c r="GO388">
        <v>0</v>
      </c>
      <c r="GP388">
        <v>2134</v>
      </c>
      <c r="GQ388">
        <v>1</v>
      </c>
      <c r="GR388">
        <v>23</v>
      </c>
      <c r="GS388">
        <v>999.1</v>
      </c>
      <c r="GT388">
        <v>999.1</v>
      </c>
      <c r="GU388">
        <v>2.93335</v>
      </c>
      <c r="GV388">
        <v>2.53052</v>
      </c>
      <c r="GW388">
        <v>1.39893</v>
      </c>
      <c r="GX388">
        <v>2.35962</v>
      </c>
      <c r="GY388">
        <v>1.44897</v>
      </c>
      <c r="GZ388">
        <v>2.45483</v>
      </c>
      <c r="HA388">
        <v>36.5051</v>
      </c>
      <c r="HB388">
        <v>24.0612</v>
      </c>
      <c r="HC388">
        <v>18</v>
      </c>
      <c r="HD388">
        <v>489.296</v>
      </c>
      <c r="HE388">
        <v>473.828</v>
      </c>
      <c r="HF388">
        <v>24.3592</v>
      </c>
      <c r="HG388">
        <v>25.799</v>
      </c>
      <c r="HH388">
        <v>30</v>
      </c>
      <c r="HI388">
        <v>25.6397</v>
      </c>
      <c r="HJ388">
        <v>25.7168</v>
      </c>
      <c r="HK388">
        <v>58.8268</v>
      </c>
      <c r="HL388">
        <v>0</v>
      </c>
      <c r="HM388">
        <v>100</v>
      </c>
      <c r="HN388">
        <v>24.352</v>
      </c>
      <c r="HO388">
        <v>1409.79</v>
      </c>
      <c r="HP388">
        <v>23.8447</v>
      </c>
      <c r="HQ388">
        <v>101.091</v>
      </c>
      <c r="HR388">
        <v>102.207</v>
      </c>
    </row>
    <row r="389" spans="1:226">
      <c r="A389">
        <v>373</v>
      </c>
      <c r="B389">
        <v>1679514311</v>
      </c>
      <c r="C389">
        <v>9054.900000095367</v>
      </c>
      <c r="D389" t="s">
        <v>1106</v>
      </c>
      <c r="E389" t="s">
        <v>1107</v>
      </c>
      <c r="F389">
        <v>5</v>
      </c>
      <c r="G389" t="s">
        <v>353</v>
      </c>
      <c r="H389" t="s">
        <v>747</v>
      </c>
      <c r="I389">
        <v>1679514303.214286</v>
      </c>
      <c r="J389">
        <f>(K389)/1000</f>
        <v>0</v>
      </c>
      <c r="K389">
        <f>IF(BF389, AN389, AH389)</f>
        <v>0</v>
      </c>
      <c r="L389">
        <f>IF(BF389, AI389, AG389)</f>
        <v>0</v>
      </c>
      <c r="M389">
        <f>BH389 - IF(AU389&gt;1, L389*BB389*100.0/(AW389*BV389), 0)</f>
        <v>0</v>
      </c>
      <c r="N389">
        <f>((T389-J389/2)*M389-L389)/(T389+J389/2)</f>
        <v>0</v>
      </c>
      <c r="O389">
        <f>N389*(BO389+BP389)/1000.0</f>
        <v>0</v>
      </c>
      <c r="P389">
        <f>(BH389 - IF(AU389&gt;1, L389*BB389*100.0/(AW389*BV389), 0))*(BO389+BP389)/1000.0</f>
        <v>0</v>
      </c>
      <c r="Q389">
        <f>2.0/((1/S389-1/R389)+SIGN(S389)*SQRT((1/S389-1/R389)*(1/S389-1/R389) + 4*BC389/((BC389+1)*(BC389+1))*(2*1/S389*1/R389-1/R389*1/R389)))</f>
        <v>0</v>
      </c>
      <c r="R389">
        <f>IF(LEFT(BD389,1)&lt;&gt;"0",IF(LEFT(BD389,1)="1",3.0,BE389),$D$5+$E$5*(BV389*BO389/($K$5*1000))+$F$5*(BV389*BO389/($K$5*1000))*MAX(MIN(BB389,$J$5),$I$5)*MAX(MIN(BB389,$J$5),$I$5)+$G$5*MAX(MIN(BB389,$J$5),$I$5)*(BV389*BO389/($K$5*1000))+$H$5*(BV389*BO389/($K$5*1000))*(BV389*BO389/($K$5*1000)))</f>
        <v>0</v>
      </c>
      <c r="S389">
        <f>J389*(1000-(1000*0.61365*exp(17.502*W389/(240.97+W389))/(BO389+BP389)+BJ389)/2)/(1000*0.61365*exp(17.502*W389/(240.97+W389))/(BO389+BP389)-BJ389)</f>
        <v>0</v>
      </c>
      <c r="T389">
        <f>1/((BC389+1)/(Q389/1.6)+1/(R389/1.37)) + BC389/((BC389+1)/(Q389/1.6) + BC389/(R389/1.37))</f>
        <v>0</v>
      </c>
      <c r="U389">
        <f>(AX389*BA389)</f>
        <v>0</v>
      </c>
      <c r="V389">
        <f>(BQ389+(U389+2*0.95*5.67E-8*(((BQ389+$B$7)+273)^4-(BQ389+273)^4)-44100*J389)/(1.84*29.3*R389+8*0.95*5.67E-8*(BQ389+273)^3))</f>
        <v>0</v>
      </c>
      <c r="W389">
        <f>($C$7*BR389+$D$7*BS389+$E$7*V389)</f>
        <v>0</v>
      </c>
      <c r="X389">
        <f>0.61365*exp(17.502*W389/(240.97+W389))</f>
        <v>0</v>
      </c>
      <c r="Y389">
        <f>(Z389/AA389*100)</f>
        <v>0</v>
      </c>
      <c r="Z389">
        <f>BJ389*(BO389+BP389)/1000</f>
        <v>0</v>
      </c>
      <c r="AA389">
        <f>0.61365*exp(17.502*BQ389/(240.97+BQ389))</f>
        <v>0</v>
      </c>
      <c r="AB389">
        <f>(X389-BJ389*(BO389+BP389)/1000)</f>
        <v>0</v>
      </c>
      <c r="AC389">
        <f>(-J389*44100)</f>
        <v>0</v>
      </c>
      <c r="AD389">
        <f>2*29.3*R389*0.92*(BQ389-W389)</f>
        <v>0</v>
      </c>
      <c r="AE389">
        <f>2*0.95*5.67E-8*(((BQ389+$B$7)+273)^4-(W389+273)^4)</f>
        <v>0</v>
      </c>
      <c r="AF389">
        <f>U389+AE389+AC389+AD389</f>
        <v>0</v>
      </c>
      <c r="AG389">
        <f>BN389*AU389*(BI389-BH389*(1000-AU389*BK389)/(1000-AU389*BJ389))/(100*BB389)</f>
        <v>0</v>
      </c>
      <c r="AH389">
        <f>1000*BN389*AU389*(BJ389-BK389)/(100*BB389*(1000-AU389*BJ389))</f>
        <v>0</v>
      </c>
      <c r="AI389">
        <f>(AJ389 - AK389 - BO389*1E3/(8.314*(BQ389+273.15)) * AM389/BN389 * AL389) * BN389/(100*BB389) * (1000 - BK389)/1000</f>
        <v>0</v>
      </c>
      <c r="AJ389">
        <v>1428.441307880525</v>
      </c>
      <c r="AK389">
        <v>1401.140181818181</v>
      </c>
      <c r="AL389">
        <v>3.414754679470731</v>
      </c>
      <c r="AM389">
        <v>63.74903472312772</v>
      </c>
      <c r="AN389">
        <f>(AP389 - AO389 + BO389*1E3/(8.314*(BQ389+273.15)) * AR389/BN389 * AQ389) * BN389/(100*BB389) * 1000/(1000 - AP389)</f>
        <v>0</v>
      </c>
      <c r="AO389">
        <v>23.66224596969168</v>
      </c>
      <c r="AP389">
        <v>24.16171939393939</v>
      </c>
      <c r="AQ389">
        <v>-2.264379720789547E-06</v>
      </c>
      <c r="AR389">
        <v>101.983239414424</v>
      </c>
      <c r="AS389">
        <v>3</v>
      </c>
      <c r="AT389">
        <v>1</v>
      </c>
      <c r="AU389">
        <f>IF(AS389*$H$13&gt;=AW389,1.0,(AW389/(AW389-AS389*$H$13)))</f>
        <v>0</v>
      </c>
      <c r="AV389">
        <f>(AU389-1)*100</f>
        <v>0</v>
      </c>
      <c r="AW389">
        <f>MAX(0,($B$13+$C$13*BV389)/(1+$D$13*BV389)*BO389/(BQ389+273)*$E$13)</f>
        <v>0</v>
      </c>
      <c r="AX389">
        <f>$B$11*BW389+$C$11*BX389+$F$11*CI389*(1-CL389)</f>
        <v>0</v>
      </c>
      <c r="AY389">
        <f>AX389*AZ389</f>
        <v>0</v>
      </c>
      <c r="AZ389">
        <f>($B$11*$D$9+$C$11*$D$9+$F$11*((CV389+CN389)/MAX(CV389+CN389+CW389, 0.1)*$I$9+CW389/MAX(CV389+CN389+CW389, 0.1)*$J$9))/($B$11+$C$11+$F$11)</f>
        <v>0</v>
      </c>
      <c r="BA389">
        <f>($B$11*$K$9+$C$11*$K$9+$F$11*((CV389+CN389)/MAX(CV389+CN389+CW389, 0.1)*$P$9+CW389/MAX(CV389+CN389+CW389, 0.1)*$Q$9))/($B$11+$C$11+$F$11)</f>
        <v>0</v>
      </c>
      <c r="BB389">
        <v>1.91</v>
      </c>
      <c r="BC389">
        <v>0.5</v>
      </c>
      <c r="BD389" t="s">
        <v>355</v>
      </c>
      <c r="BE389">
        <v>2</v>
      </c>
      <c r="BF389" t="b">
        <v>1</v>
      </c>
      <c r="BG389">
        <v>1679514303.214286</v>
      </c>
      <c r="BH389">
        <v>1342.886071428571</v>
      </c>
      <c r="BI389">
        <v>1378.274642857143</v>
      </c>
      <c r="BJ389">
        <v>24.17321071428572</v>
      </c>
      <c r="BK389">
        <v>23.66287857142857</v>
      </c>
      <c r="BL389">
        <v>1337.121785714286</v>
      </c>
      <c r="BM389">
        <v>23.81122857142857</v>
      </c>
      <c r="BN389">
        <v>500.0256428571428</v>
      </c>
      <c r="BO389">
        <v>89.93483214285713</v>
      </c>
      <c r="BP389">
        <v>0.1000790285714286</v>
      </c>
      <c r="BQ389">
        <v>26.55467142857143</v>
      </c>
      <c r="BR389">
        <v>27.51773928571429</v>
      </c>
      <c r="BS389">
        <v>999.9000000000002</v>
      </c>
      <c r="BT389">
        <v>0</v>
      </c>
      <c r="BU389">
        <v>0</v>
      </c>
      <c r="BV389">
        <v>9986.229285714286</v>
      </c>
      <c r="BW389">
        <v>0</v>
      </c>
      <c r="BX389">
        <v>9.352279642857143</v>
      </c>
      <c r="BY389">
        <v>-35.38784642857142</v>
      </c>
      <c r="BZ389">
        <v>1376.152857142857</v>
      </c>
      <c r="CA389">
        <v>1411.679642857143</v>
      </c>
      <c r="CB389">
        <v>0.5103271428571428</v>
      </c>
      <c r="CC389">
        <v>1378.274642857143</v>
      </c>
      <c r="CD389">
        <v>23.66287857142857</v>
      </c>
      <c r="CE389">
        <v>2.174013928571429</v>
      </c>
      <c r="CF389">
        <v>2.128116428571428</v>
      </c>
      <c r="CG389">
        <v>18.77209642857143</v>
      </c>
      <c r="CH389">
        <v>18.43121785714286</v>
      </c>
      <c r="CI389">
        <v>1999.999285714286</v>
      </c>
      <c r="CJ389">
        <v>0.9799975357142857</v>
      </c>
      <c r="CK389">
        <v>0.02000214642857143</v>
      </c>
      <c r="CL389">
        <v>0</v>
      </c>
      <c r="CM389">
        <v>1.981510714285714</v>
      </c>
      <c r="CN389">
        <v>0</v>
      </c>
      <c r="CO389">
        <v>3865.283571428572</v>
      </c>
      <c r="CP389">
        <v>17338.20714285714</v>
      </c>
      <c r="CQ389">
        <v>38.95057142857143</v>
      </c>
      <c r="CR389">
        <v>39.57999999999999</v>
      </c>
      <c r="CS389">
        <v>38.86578571428571</v>
      </c>
      <c r="CT389">
        <v>37.60246428571428</v>
      </c>
      <c r="CU389">
        <v>38.23639285714285</v>
      </c>
      <c r="CV389">
        <v>1959.995357142857</v>
      </c>
      <c r="CW389">
        <v>40</v>
      </c>
      <c r="CX389">
        <v>0</v>
      </c>
      <c r="CY389">
        <v>1679514341.1</v>
      </c>
      <c r="CZ389">
        <v>0</v>
      </c>
      <c r="DA389">
        <v>0</v>
      </c>
      <c r="DB389" t="s">
        <v>356</v>
      </c>
      <c r="DC389">
        <v>1679454360.5</v>
      </c>
      <c r="DD389">
        <v>1679454360.5</v>
      </c>
      <c r="DE389">
        <v>0</v>
      </c>
      <c r="DF389">
        <v>-0.152</v>
      </c>
      <c r="DG389">
        <v>-0.046</v>
      </c>
      <c r="DH389">
        <v>3.296</v>
      </c>
      <c r="DI389">
        <v>0.35</v>
      </c>
      <c r="DJ389">
        <v>420</v>
      </c>
      <c r="DK389">
        <v>24</v>
      </c>
      <c r="DL389">
        <v>0.27</v>
      </c>
      <c r="DM389">
        <v>0.09</v>
      </c>
      <c r="DN389">
        <v>-35.38343999999999</v>
      </c>
      <c r="DO389">
        <v>-0.02418686679164633</v>
      </c>
      <c r="DP389">
        <v>0.05141801143568297</v>
      </c>
      <c r="DQ389">
        <v>1</v>
      </c>
      <c r="DR389">
        <v>0.51586885</v>
      </c>
      <c r="DS389">
        <v>-0.09699946716697773</v>
      </c>
      <c r="DT389">
        <v>0.009358567992887579</v>
      </c>
      <c r="DU389">
        <v>1</v>
      </c>
      <c r="DV389">
        <v>2</v>
      </c>
      <c r="DW389">
        <v>2</v>
      </c>
      <c r="DX389" t="s">
        <v>438</v>
      </c>
      <c r="DY389">
        <v>2.98042</v>
      </c>
      <c r="DZ389">
        <v>2.72847</v>
      </c>
      <c r="EA389">
        <v>0.189692</v>
      </c>
      <c r="EB389">
        <v>0.194383</v>
      </c>
      <c r="EC389">
        <v>0.107221</v>
      </c>
      <c r="ED389">
        <v>0.106611</v>
      </c>
      <c r="EE389">
        <v>24355.8</v>
      </c>
      <c r="EF389">
        <v>23885.3</v>
      </c>
      <c r="EG389">
        <v>30583.5</v>
      </c>
      <c r="EH389">
        <v>29891</v>
      </c>
      <c r="EI389">
        <v>37667</v>
      </c>
      <c r="EJ389">
        <v>35153.6</v>
      </c>
      <c r="EK389">
        <v>46772</v>
      </c>
      <c r="EL389">
        <v>44446.7</v>
      </c>
      <c r="EM389">
        <v>1.88295</v>
      </c>
      <c r="EN389">
        <v>1.90453</v>
      </c>
      <c r="EO389">
        <v>0.119656</v>
      </c>
      <c r="EP389">
        <v>0</v>
      </c>
      <c r="EQ389">
        <v>25.5605</v>
      </c>
      <c r="ER389">
        <v>999.9</v>
      </c>
      <c r="ES389">
        <v>49.3</v>
      </c>
      <c r="ET389">
        <v>30.2</v>
      </c>
      <c r="EU389">
        <v>23.6238</v>
      </c>
      <c r="EV389">
        <v>62.9009</v>
      </c>
      <c r="EW389">
        <v>22.504</v>
      </c>
      <c r="EX389">
        <v>1</v>
      </c>
      <c r="EY389">
        <v>-0.100353</v>
      </c>
      <c r="EZ389">
        <v>0.388611</v>
      </c>
      <c r="FA389">
        <v>20.2033</v>
      </c>
      <c r="FB389">
        <v>5.23047</v>
      </c>
      <c r="FC389">
        <v>11.968</v>
      </c>
      <c r="FD389">
        <v>4.97095</v>
      </c>
      <c r="FE389">
        <v>3.2895</v>
      </c>
      <c r="FF389">
        <v>9999</v>
      </c>
      <c r="FG389">
        <v>9999</v>
      </c>
      <c r="FH389">
        <v>9999</v>
      </c>
      <c r="FI389">
        <v>999.9</v>
      </c>
      <c r="FJ389">
        <v>4.97299</v>
      </c>
      <c r="FK389">
        <v>1.87714</v>
      </c>
      <c r="FL389">
        <v>1.87523</v>
      </c>
      <c r="FM389">
        <v>1.87805</v>
      </c>
      <c r="FN389">
        <v>1.87479</v>
      </c>
      <c r="FO389">
        <v>1.87839</v>
      </c>
      <c r="FP389">
        <v>1.87546</v>
      </c>
      <c r="FQ389">
        <v>1.87665</v>
      </c>
      <c r="FR389">
        <v>0</v>
      </c>
      <c r="FS389">
        <v>0</v>
      </c>
      <c r="FT389">
        <v>0</v>
      </c>
      <c r="FU389">
        <v>0</v>
      </c>
      <c r="FV389" t="s">
        <v>358</v>
      </c>
      <c r="FW389" t="s">
        <v>359</v>
      </c>
      <c r="FX389" t="s">
        <v>360</v>
      </c>
      <c r="FY389" t="s">
        <v>360</v>
      </c>
      <c r="FZ389" t="s">
        <v>360</v>
      </c>
      <c r="GA389" t="s">
        <v>360</v>
      </c>
      <c r="GB389">
        <v>0</v>
      </c>
      <c r="GC389">
        <v>100</v>
      </c>
      <c r="GD389">
        <v>100</v>
      </c>
      <c r="GE389">
        <v>5.82</v>
      </c>
      <c r="GF389">
        <v>0.3616</v>
      </c>
      <c r="GG389">
        <v>1.972114183739502</v>
      </c>
      <c r="GH389">
        <v>0.004449671774874308</v>
      </c>
      <c r="GI389">
        <v>-1.829466635312074E-06</v>
      </c>
      <c r="GJ389">
        <v>4.661545964856727E-10</v>
      </c>
      <c r="GK389">
        <v>0.005649818396270764</v>
      </c>
      <c r="GL389">
        <v>0.003047750899037379</v>
      </c>
      <c r="GM389">
        <v>0.0005145890388989142</v>
      </c>
      <c r="GN389">
        <v>-5.930110997495773E-07</v>
      </c>
      <c r="GO389">
        <v>0</v>
      </c>
      <c r="GP389">
        <v>2134</v>
      </c>
      <c r="GQ389">
        <v>1</v>
      </c>
      <c r="GR389">
        <v>23</v>
      </c>
      <c r="GS389">
        <v>999.2</v>
      </c>
      <c r="GT389">
        <v>999.2</v>
      </c>
      <c r="GU389">
        <v>2.96265</v>
      </c>
      <c r="GV389">
        <v>2.53296</v>
      </c>
      <c r="GW389">
        <v>1.39893</v>
      </c>
      <c r="GX389">
        <v>2.3584</v>
      </c>
      <c r="GY389">
        <v>1.44897</v>
      </c>
      <c r="GZ389">
        <v>2.50244</v>
      </c>
      <c r="HA389">
        <v>36.5287</v>
      </c>
      <c r="HB389">
        <v>24.0612</v>
      </c>
      <c r="HC389">
        <v>18</v>
      </c>
      <c r="HD389">
        <v>489.01</v>
      </c>
      <c r="HE389">
        <v>473.858</v>
      </c>
      <c r="HF389">
        <v>24.3434</v>
      </c>
      <c r="HG389">
        <v>25.799</v>
      </c>
      <c r="HH389">
        <v>30.0002</v>
      </c>
      <c r="HI389">
        <v>25.6397</v>
      </c>
      <c r="HJ389">
        <v>25.7167</v>
      </c>
      <c r="HK389">
        <v>59.3449</v>
      </c>
      <c r="HL389">
        <v>0</v>
      </c>
      <c r="HM389">
        <v>100</v>
      </c>
      <c r="HN389">
        <v>24.3278</v>
      </c>
      <c r="HO389">
        <v>1423.15</v>
      </c>
      <c r="HP389">
        <v>23.8447</v>
      </c>
      <c r="HQ389">
        <v>101.089</v>
      </c>
      <c r="HR389">
        <v>102.207</v>
      </c>
    </row>
    <row r="390" spans="1:226">
      <c r="A390">
        <v>374</v>
      </c>
      <c r="B390">
        <v>1679514316</v>
      </c>
      <c r="C390">
        <v>9059.900000095367</v>
      </c>
      <c r="D390" t="s">
        <v>1108</v>
      </c>
      <c r="E390" t="s">
        <v>1109</v>
      </c>
      <c r="F390">
        <v>5</v>
      </c>
      <c r="G390" t="s">
        <v>353</v>
      </c>
      <c r="H390" t="s">
        <v>747</v>
      </c>
      <c r="I390">
        <v>1679514308.5</v>
      </c>
      <c r="J390">
        <f>(K390)/1000</f>
        <v>0</v>
      </c>
      <c r="K390">
        <f>IF(BF390, AN390, AH390)</f>
        <v>0</v>
      </c>
      <c r="L390">
        <f>IF(BF390, AI390, AG390)</f>
        <v>0</v>
      </c>
      <c r="M390">
        <f>BH390 - IF(AU390&gt;1, L390*BB390*100.0/(AW390*BV390), 0)</f>
        <v>0</v>
      </c>
      <c r="N390">
        <f>((T390-J390/2)*M390-L390)/(T390+J390/2)</f>
        <v>0</v>
      </c>
      <c r="O390">
        <f>N390*(BO390+BP390)/1000.0</f>
        <v>0</v>
      </c>
      <c r="P390">
        <f>(BH390 - IF(AU390&gt;1, L390*BB390*100.0/(AW390*BV390), 0))*(BO390+BP390)/1000.0</f>
        <v>0</v>
      </c>
      <c r="Q390">
        <f>2.0/((1/S390-1/R390)+SIGN(S390)*SQRT((1/S390-1/R390)*(1/S390-1/R390) + 4*BC390/((BC390+1)*(BC390+1))*(2*1/S390*1/R390-1/R390*1/R390)))</f>
        <v>0</v>
      </c>
      <c r="R390">
        <f>IF(LEFT(BD390,1)&lt;&gt;"0",IF(LEFT(BD390,1)="1",3.0,BE390),$D$5+$E$5*(BV390*BO390/($K$5*1000))+$F$5*(BV390*BO390/($K$5*1000))*MAX(MIN(BB390,$J$5),$I$5)*MAX(MIN(BB390,$J$5),$I$5)+$G$5*MAX(MIN(BB390,$J$5),$I$5)*(BV390*BO390/($K$5*1000))+$H$5*(BV390*BO390/($K$5*1000))*(BV390*BO390/($K$5*1000)))</f>
        <v>0</v>
      </c>
      <c r="S390">
        <f>J390*(1000-(1000*0.61365*exp(17.502*W390/(240.97+W390))/(BO390+BP390)+BJ390)/2)/(1000*0.61365*exp(17.502*W390/(240.97+W390))/(BO390+BP390)-BJ390)</f>
        <v>0</v>
      </c>
      <c r="T390">
        <f>1/((BC390+1)/(Q390/1.6)+1/(R390/1.37)) + BC390/((BC390+1)/(Q390/1.6) + BC390/(R390/1.37))</f>
        <v>0</v>
      </c>
      <c r="U390">
        <f>(AX390*BA390)</f>
        <v>0</v>
      </c>
      <c r="V390">
        <f>(BQ390+(U390+2*0.95*5.67E-8*(((BQ390+$B$7)+273)^4-(BQ390+273)^4)-44100*J390)/(1.84*29.3*R390+8*0.95*5.67E-8*(BQ390+273)^3))</f>
        <v>0</v>
      </c>
      <c r="W390">
        <f>($C$7*BR390+$D$7*BS390+$E$7*V390)</f>
        <v>0</v>
      </c>
      <c r="X390">
        <f>0.61365*exp(17.502*W390/(240.97+W390))</f>
        <v>0</v>
      </c>
      <c r="Y390">
        <f>(Z390/AA390*100)</f>
        <v>0</v>
      </c>
      <c r="Z390">
        <f>BJ390*(BO390+BP390)/1000</f>
        <v>0</v>
      </c>
      <c r="AA390">
        <f>0.61365*exp(17.502*BQ390/(240.97+BQ390))</f>
        <v>0</v>
      </c>
      <c r="AB390">
        <f>(X390-BJ390*(BO390+BP390)/1000)</f>
        <v>0</v>
      </c>
      <c r="AC390">
        <f>(-J390*44100)</f>
        <v>0</v>
      </c>
      <c r="AD390">
        <f>2*29.3*R390*0.92*(BQ390-W390)</f>
        <v>0</v>
      </c>
      <c r="AE390">
        <f>2*0.95*5.67E-8*(((BQ390+$B$7)+273)^4-(W390+273)^4)</f>
        <v>0</v>
      </c>
      <c r="AF390">
        <f>U390+AE390+AC390+AD390</f>
        <v>0</v>
      </c>
      <c r="AG390">
        <f>BN390*AU390*(BI390-BH390*(1000-AU390*BK390)/(1000-AU390*BJ390))/(100*BB390)</f>
        <v>0</v>
      </c>
      <c r="AH390">
        <f>1000*BN390*AU390*(BJ390-BK390)/(100*BB390*(1000-AU390*BJ390))</f>
        <v>0</v>
      </c>
      <c r="AI390">
        <f>(AJ390 - AK390 - BO390*1E3/(8.314*(BQ390+273.15)) * AM390/BN390 * AL390) * BN390/(100*BB390) * (1000 - BK390)/1000</f>
        <v>0</v>
      </c>
      <c r="AJ390">
        <v>1445.605508654774</v>
      </c>
      <c r="AK390">
        <v>1418.240484848485</v>
      </c>
      <c r="AL390">
        <v>3.402556530067013</v>
      </c>
      <c r="AM390">
        <v>63.74903472312772</v>
      </c>
      <c r="AN390">
        <f>(AP390 - AO390 + BO390*1E3/(8.314*(BQ390+273.15)) * AR390/BN390 * AQ390) * BN390/(100*BB390) * 1000/(1000 - AP390)</f>
        <v>0</v>
      </c>
      <c r="AO390">
        <v>23.66072782231593</v>
      </c>
      <c r="AP390">
        <v>24.14985393939394</v>
      </c>
      <c r="AQ390">
        <v>-4.613152034770174E-06</v>
      </c>
      <c r="AR390">
        <v>101.983239414424</v>
      </c>
      <c r="AS390">
        <v>3</v>
      </c>
      <c r="AT390">
        <v>1</v>
      </c>
      <c r="AU390">
        <f>IF(AS390*$H$13&gt;=AW390,1.0,(AW390/(AW390-AS390*$H$13)))</f>
        <v>0</v>
      </c>
      <c r="AV390">
        <f>(AU390-1)*100</f>
        <v>0</v>
      </c>
      <c r="AW390">
        <f>MAX(0,($B$13+$C$13*BV390)/(1+$D$13*BV390)*BO390/(BQ390+273)*$E$13)</f>
        <v>0</v>
      </c>
      <c r="AX390">
        <f>$B$11*BW390+$C$11*BX390+$F$11*CI390*(1-CL390)</f>
        <v>0</v>
      </c>
      <c r="AY390">
        <f>AX390*AZ390</f>
        <v>0</v>
      </c>
      <c r="AZ390">
        <f>($B$11*$D$9+$C$11*$D$9+$F$11*((CV390+CN390)/MAX(CV390+CN390+CW390, 0.1)*$I$9+CW390/MAX(CV390+CN390+CW390, 0.1)*$J$9))/($B$11+$C$11+$F$11)</f>
        <v>0</v>
      </c>
      <c r="BA390">
        <f>($B$11*$K$9+$C$11*$K$9+$F$11*((CV390+CN390)/MAX(CV390+CN390+CW390, 0.1)*$P$9+CW390/MAX(CV390+CN390+CW390, 0.1)*$Q$9))/($B$11+$C$11+$F$11)</f>
        <v>0</v>
      </c>
      <c r="BB390">
        <v>1.91</v>
      </c>
      <c r="BC390">
        <v>0.5</v>
      </c>
      <c r="BD390" t="s">
        <v>355</v>
      </c>
      <c r="BE390">
        <v>2</v>
      </c>
      <c r="BF390" t="b">
        <v>1</v>
      </c>
      <c r="BG390">
        <v>1679514308.5</v>
      </c>
      <c r="BH390">
        <v>1360.601481481481</v>
      </c>
      <c r="BI390">
        <v>1395.995185185185</v>
      </c>
      <c r="BJ390">
        <v>24.16357777777778</v>
      </c>
      <c r="BK390">
        <v>23.662</v>
      </c>
      <c r="BL390">
        <v>1354.8</v>
      </c>
      <c r="BM390">
        <v>23.80184814814815</v>
      </c>
      <c r="BN390">
        <v>500.026962962963</v>
      </c>
      <c r="BO390">
        <v>89.93377037037038</v>
      </c>
      <c r="BP390">
        <v>0.1000422740740741</v>
      </c>
      <c r="BQ390">
        <v>26.54963703703704</v>
      </c>
      <c r="BR390">
        <v>27.51862592592592</v>
      </c>
      <c r="BS390">
        <v>999.9000000000001</v>
      </c>
      <c r="BT390">
        <v>0</v>
      </c>
      <c r="BU390">
        <v>0</v>
      </c>
      <c r="BV390">
        <v>9992.175555555556</v>
      </c>
      <c r="BW390">
        <v>0</v>
      </c>
      <c r="BX390">
        <v>9.352556666666667</v>
      </c>
      <c r="BY390">
        <v>-35.39232962962963</v>
      </c>
      <c r="BZ390">
        <v>1394.293333333334</v>
      </c>
      <c r="CA390">
        <v>1429.826666666667</v>
      </c>
      <c r="CB390">
        <v>0.5015742962962962</v>
      </c>
      <c r="CC390">
        <v>1395.995185185185</v>
      </c>
      <c r="CD390">
        <v>23.662</v>
      </c>
      <c r="CE390">
        <v>2.173121851851852</v>
      </c>
      <c r="CF390">
        <v>2.128013333333333</v>
      </c>
      <c r="CG390">
        <v>18.76553333333333</v>
      </c>
      <c r="CH390">
        <v>18.43044074074074</v>
      </c>
      <c r="CI390">
        <v>2000.002962962963</v>
      </c>
      <c r="CJ390">
        <v>0.9799973333333334</v>
      </c>
      <c r="CK390">
        <v>0.02000235555555556</v>
      </c>
      <c r="CL390">
        <v>0</v>
      </c>
      <c r="CM390">
        <v>2.04355925925926</v>
      </c>
      <c r="CN390">
        <v>0</v>
      </c>
      <c r="CO390">
        <v>3864.741851851852</v>
      </c>
      <c r="CP390">
        <v>17338.23703703704</v>
      </c>
      <c r="CQ390">
        <v>38.91174074074074</v>
      </c>
      <c r="CR390">
        <v>39.54592592592593</v>
      </c>
      <c r="CS390">
        <v>38.83066666666667</v>
      </c>
      <c r="CT390">
        <v>37.57603703703704</v>
      </c>
      <c r="CU390">
        <v>38.208</v>
      </c>
      <c r="CV390">
        <v>1959.995925925926</v>
      </c>
      <c r="CW390">
        <v>40.00296296296296</v>
      </c>
      <c r="CX390">
        <v>0</v>
      </c>
      <c r="CY390">
        <v>1679514346.5</v>
      </c>
      <c r="CZ390">
        <v>0</v>
      </c>
      <c r="DA390">
        <v>0</v>
      </c>
      <c r="DB390" t="s">
        <v>356</v>
      </c>
      <c r="DC390">
        <v>1679454360.5</v>
      </c>
      <c r="DD390">
        <v>1679454360.5</v>
      </c>
      <c r="DE390">
        <v>0</v>
      </c>
      <c r="DF390">
        <v>-0.152</v>
      </c>
      <c r="DG390">
        <v>-0.046</v>
      </c>
      <c r="DH390">
        <v>3.296</v>
      </c>
      <c r="DI390">
        <v>0.35</v>
      </c>
      <c r="DJ390">
        <v>420</v>
      </c>
      <c r="DK390">
        <v>24</v>
      </c>
      <c r="DL390">
        <v>0.27</v>
      </c>
      <c r="DM390">
        <v>0.09</v>
      </c>
      <c r="DN390">
        <v>-35.380675</v>
      </c>
      <c r="DO390">
        <v>0.02888330206387647</v>
      </c>
      <c r="DP390">
        <v>0.04755982416914539</v>
      </c>
      <c r="DQ390">
        <v>1</v>
      </c>
      <c r="DR390">
        <v>0.5077129250000001</v>
      </c>
      <c r="DS390">
        <v>-0.09742625515947514</v>
      </c>
      <c r="DT390">
        <v>0.009398576055412592</v>
      </c>
      <c r="DU390">
        <v>1</v>
      </c>
      <c r="DV390">
        <v>2</v>
      </c>
      <c r="DW390">
        <v>2</v>
      </c>
      <c r="DX390" t="s">
        <v>438</v>
      </c>
      <c r="DY390">
        <v>2.9805</v>
      </c>
      <c r="DZ390">
        <v>2.7283</v>
      </c>
      <c r="EA390">
        <v>0.191094</v>
      </c>
      <c r="EB390">
        <v>0.195787</v>
      </c>
      <c r="EC390">
        <v>0.107189</v>
      </c>
      <c r="ED390">
        <v>0.106604</v>
      </c>
      <c r="EE390">
        <v>24313.5</v>
      </c>
      <c r="EF390">
        <v>23843.5</v>
      </c>
      <c r="EG390">
        <v>30583.2</v>
      </c>
      <c r="EH390">
        <v>29890.8</v>
      </c>
      <c r="EI390">
        <v>37668</v>
      </c>
      <c r="EJ390">
        <v>35153.7</v>
      </c>
      <c r="EK390">
        <v>46771.4</v>
      </c>
      <c r="EL390">
        <v>44446.4</v>
      </c>
      <c r="EM390">
        <v>1.883</v>
      </c>
      <c r="EN390">
        <v>1.90467</v>
      </c>
      <c r="EO390">
        <v>0.119209</v>
      </c>
      <c r="EP390">
        <v>0</v>
      </c>
      <c r="EQ390">
        <v>25.5605</v>
      </c>
      <c r="ER390">
        <v>999.9</v>
      </c>
      <c r="ES390">
        <v>49.3</v>
      </c>
      <c r="ET390">
        <v>30.2</v>
      </c>
      <c r="EU390">
        <v>23.6242</v>
      </c>
      <c r="EV390">
        <v>62.9709</v>
      </c>
      <c r="EW390">
        <v>22.0433</v>
      </c>
      <c r="EX390">
        <v>1</v>
      </c>
      <c r="EY390">
        <v>-0.100498</v>
      </c>
      <c r="EZ390">
        <v>0.409439</v>
      </c>
      <c r="FA390">
        <v>20.2031</v>
      </c>
      <c r="FB390">
        <v>5.23017</v>
      </c>
      <c r="FC390">
        <v>11.968</v>
      </c>
      <c r="FD390">
        <v>4.97115</v>
      </c>
      <c r="FE390">
        <v>3.2895</v>
      </c>
      <c r="FF390">
        <v>9999</v>
      </c>
      <c r="FG390">
        <v>9999</v>
      </c>
      <c r="FH390">
        <v>9999</v>
      </c>
      <c r="FI390">
        <v>999.9</v>
      </c>
      <c r="FJ390">
        <v>4.97299</v>
      </c>
      <c r="FK390">
        <v>1.87714</v>
      </c>
      <c r="FL390">
        <v>1.87521</v>
      </c>
      <c r="FM390">
        <v>1.87805</v>
      </c>
      <c r="FN390">
        <v>1.8748</v>
      </c>
      <c r="FO390">
        <v>1.87838</v>
      </c>
      <c r="FP390">
        <v>1.87546</v>
      </c>
      <c r="FQ390">
        <v>1.87666</v>
      </c>
      <c r="FR390">
        <v>0</v>
      </c>
      <c r="FS390">
        <v>0</v>
      </c>
      <c r="FT390">
        <v>0</v>
      </c>
      <c r="FU390">
        <v>0</v>
      </c>
      <c r="FV390" t="s">
        <v>358</v>
      </c>
      <c r="FW390" t="s">
        <v>359</v>
      </c>
      <c r="FX390" t="s">
        <v>360</v>
      </c>
      <c r="FY390" t="s">
        <v>360</v>
      </c>
      <c r="FZ390" t="s">
        <v>360</v>
      </c>
      <c r="GA390" t="s">
        <v>360</v>
      </c>
      <c r="GB390">
        <v>0</v>
      </c>
      <c r="GC390">
        <v>100</v>
      </c>
      <c r="GD390">
        <v>100</v>
      </c>
      <c r="GE390">
        <v>5.86</v>
      </c>
      <c r="GF390">
        <v>0.3613</v>
      </c>
      <c r="GG390">
        <v>1.972114183739502</v>
      </c>
      <c r="GH390">
        <v>0.004449671774874308</v>
      </c>
      <c r="GI390">
        <v>-1.829466635312074E-06</v>
      </c>
      <c r="GJ390">
        <v>4.661545964856727E-10</v>
      </c>
      <c r="GK390">
        <v>0.005649818396270764</v>
      </c>
      <c r="GL390">
        <v>0.003047750899037379</v>
      </c>
      <c r="GM390">
        <v>0.0005145890388989142</v>
      </c>
      <c r="GN390">
        <v>-5.930110997495773E-07</v>
      </c>
      <c r="GO390">
        <v>0</v>
      </c>
      <c r="GP390">
        <v>2134</v>
      </c>
      <c r="GQ390">
        <v>1</v>
      </c>
      <c r="GR390">
        <v>23</v>
      </c>
      <c r="GS390">
        <v>999.3</v>
      </c>
      <c r="GT390">
        <v>999.3</v>
      </c>
      <c r="GU390">
        <v>2.98706</v>
      </c>
      <c r="GV390">
        <v>2.53784</v>
      </c>
      <c r="GW390">
        <v>1.39893</v>
      </c>
      <c r="GX390">
        <v>2.35962</v>
      </c>
      <c r="GY390">
        <v>1.44897</v>
      </c>
      <c r="GZ390">
        <v>2.39868</v>
      </c>
      <c r="HA390">
        <v>36.5287</v>
      </c>
      <c r="HB390">
        <v>24.0525</v>
      </c>
      <c r="HC390">
        <v>18</v>
      </c>
      <c r="HD390">
        <v>489.037</v>
      </c>
      <c r="HE390">
        <v>473.955</v>
      </c>
      <c r="HF390">
        <v>24.3205</v>
      </c>
      <c r="HG390">
        <v>25.7985</v>
      </c>
      <c r="HH390">
        <v>30</v>
      </c>
      <c r="HI390">
        <v>25.6397</v>
      </c>
      <c r="HJ390">
        <v>25.7167</v>
      </c>
      <c r="HK390">
        <v>59.922</v>
      </c>
      <c r="HL390">
        <v>0</v>
      </c>
      <c r="HM390">
        <v>100</v>
      </c>
      <c r="HN390">
        <v>24.3099</v>
      </c>
      <c r="HO390">
        <v>1443.19</v>
      </c>
      <c r="HP390">
        <v>23.8447</v>
      </c>
      <c r="HQ390">
        <v>101.088</v>
      </c>
      <c r="HR390">
        <v>102.206</v>
      </c>
    </row>
    <row r="391" spans="1:226">
      <c r="A391">
        <v>375</v>
      </c>
      <c r="B391">
        <v>1679514320.5</v>
      </c>
      <c r="C391">
        <v>9064.400000095367</v>
      </c>
      <c r="D391" t="s">
        <v>1110</v>
      </c>
      <c r="E391" t="s">
        <v>1111</v>
      </c>
      <c r="F391">
        <v>5</v>
      </c>
      <c r="G391" t="s">
        <v>353</v>
      </c>
      <c r="H391" t="s">
        <v>747</v>
      </c>
      <c r="I391">
        <v>1679514312.944444</v>
      </c>
      <c r="J391">
        <f>(K391)/1000</f>
        <v>0</v>
      </c>
      <c r="K391">
        <f>IF(BF391, AN391, AH391)</f>
        <v>0</v>
      </c>
      <c r="L391">
        <f>IF(BF391, AI391, AG391)</f>
        <v>0</v>
      </c>
      <c r="M391">
        <f>BH391 - IF(AU391&gt;1, L391*BB391*100.0/(AW391*BV391), 0)</f>
        <v>0</v>
      </c>
      <c r="N391">
        <f>((T391-J391/2)*M391-L391)/(T391+J391/2)</f>
        <v>0</v>
      </c>
      <c r="O391">
        <f>N391*(BO391+BP391)/1000.0</f>
        <v>0</v>
      </c>
      <c r="P391">
        <f>(BH391 - IF(AU391&gt;1, L391*BB391*100.0/(AW391*BV391), 0))*(BO391+BP391)/1000.0</f>
        <v>0</v>
      </c>
      <c r="Q391">
        <f>2.0/((1/S391-1/R391)+SIGN(S391)*SQRT((1/S391-1/R391)*(1/S391-1/R391) + 4*BC391/((BC391+1)*(BC391+1))*(2*1/S391*1/R391-1/R391*1/R391)))</f>
        <v>0</v>
      </c>
      <c r="R391">
        <f>IF(LEFT(BD391,1)&lt;&gt;"0",IF(LEFT(BD391,1)="1",3.0,BE391),$D$5+$E$5*(BV391*BO391/($K$5*1000))+$F$5*(BV391*BO391/($K$5*1000))*MAX(MIN(BB391,$J$5),$I$5)*MAX(MIN(BB391,$J$5),$I$5)+$G$5*MAX(MIN(BB391,$J$5),$I$5)*(BV391*BO391/($K$5*1000))+$H$5*(BV391*BO391/($K$5*1000))*(BV391*BO391/($K$5*1000)))</f>
        <v>0</v>
      </c>
      <c r="S391">
        <f>J391*(1000-(1000*0.61365*exp(17.502*W391/(240.97+W391))/(BO391+BP391)+BJ391)/2)/(1000*0.61365*exp(17.502*W391/(240.97+W391))/(BO391+BP391)-BJ391)</f>
        <v>0</v>
      </c>
      <c r="T391">
        <f>1/((BC391+1)/(Q391/1.6)+1/(R391/1.37)) + BC391/((BC391+1)/(Q391/1.6) + BC391/(R391/1.37))</f>
        <v>0</v>
      </c>
      <c r="U391">
        <f>(AX391*BA391)</f>
        <v>0</v>
      </c>
      <c r="V391">
        <f>(BQ391+(U391+2*0.95*5.67E-8*(((BQ391+$B$7)+273)^4-(BQ391+273)^4)-44100*J391)/(1.84*29.3*R391+8*0.95*5.67E-8*(BQ391+273)^3))</f>
        <v>0</v>
      </c>
      <c r="W391">
        <f>($C$7*BR391+$D$7*BS391+$E$7*V391)</f>
        <v>0</v>
      </c>
      <c r="X391">
        <f>0.61365*exp(17.502*W391/(240.97+W391))</f>
        <v>0</v>
      </c>
      <c r="Y391">
        <f>(Z391/AA391*100)</f>
        <v>0</v>
      </c>
      <c r="Z391">
        <f>BJ391*(BO391+BP391)/1000</f>
        <v>0</v>
      </c>
      <c r="AA391">
        <f>0.61365*exp(17.502*BQ391/(240.97+BQ391))</f>
        <v>0</v>
      </c>
      <c r="AB391">
        <f>(X391-BJ391*(BO391+BP391)/1000)</f>
        <v>0</v>
      </c>
      <c r="AC391">
        <f>(-J391*44100)</f>
        <v>0</v>
      </c>
      <c r="AD391">
        <f>2*29.3*R391*0.92*(BQ391-W391)</f>
        <v>0</v>
      </c>
      <c r="AE391">
        <f>2*0.95*5.67E-8*(((BQ391+$B$7)+273)^4-(W391+273)^4)</f>
        <v>0</v>
      </c>
      <c r="AF391">
        <f>U391+AE391+AC391+AD391</f>
        <v>0</v>
      </c>
      <c r="AG391">
        <f>BN391*AU391*(BI391-BH391*(1000-AU391*BK391)/(1000-AU391*BJ391))/(100*BB391)</f>
        <v>0</v>
      </c>
      <c r="AH391">
        <f>1000*BN391*AU391*(BJ391-BK391)/(100*BB391*(1000-AU391*BJ391))</f>
        <v>0</v>
      </c>
      <c r="AI391">
        <f>(AJ391 - AK391 - BO391*1E3/(8.314*(BQ391+273.15)) * AM391/BN391 * AL391) * BN391/(100*BB391) * (1000 - BK391)/1000</f>
        <v>0</v>
      </c>
      <c r="AJ391">
        <v>1461.121277667561</v>
      </c>
      <c r="AK391">
        <v>1433.670545454546</v>
      </c>
      <c r="AL391">
        <v>3.424849584495861</v>
      </c>
      <c r="AM391">
        <v>63.74903472312772</v>
      </c>
      <c r="AN391">
        <f>(AP391 - AO391 + BO391*1E3/(8.314*(BQ391+273.15)) * AR391/BN391 * AQ391) * BN391/(100*BB391) * 1000/(1000 - AP391)</f>
        <v>0</v>
      </c>
      <c r="AO391">
        <v>23.65790774779523</v>
      </c>
      <c r="AP391">
        <v>24.14053696969697</v>
      </c>
      <c r="AQ391">
        <v>-3.759677738770778E-06</v>
      </c>
      <c r="AR391">
        <v>101.983239414424</v>
      </c>
      <c r="AS391">
        <v>3</v>
      </c>
      <c r="AT391">
        <v>1</v>
      </c>
      <c r="AU391">
        <f>IF(AS391*$H$13&gt;=AW391,1.0,(AW391/(AW391-AS391*$H$13)))</f>
        <v>0</v>
      </c>
      <c r="AV391">
        <f>(AU391-1)*100</f>
        <v>0</v>
      </c>
      <c r="AW391">
        <f>MAX(0,($B$13+$C$13*BV391)/(1+$D$13*BV391)*BO391/(BQ391+273)*$E$13)</f>
        <v>0</v>
      </c>
      <c r="AX391">
        <f>$B$11*BW391+$C$11*BX391+$F$11*CI391*(1-CL391)</f>
        <v>0</v>
      </c>
      <c r="AY391">
        <f>AX391*AZ391</f>
        <v>0</v>
      </c>
      <c r="AZ391">
        <f>($B$11*$D$9+$C$11*$D$9+$F$11*((CV391+CN391)/MAX(CV391+CN391+CW391, 0.1)*$I$9+CW391/MAX(CV391+CN391+CW391, 0.1)*$J$9))/($B$11+$C$11+$F$11)</f>
        <v>0</v>
      </c>
      <c r="BA391">
        <f>($B$11*$K$9+$C$11*$K$9+$F$11*((CV391+CN391)/MAX(CV391+CN391+CW391, 0.1)*$P$9+CW391/MAX(CV391+CN391+CW391, 0.1)*$Q$9))/($B$11+$C$11+$F$11)</f>
        <v>0</v>
      </c>
      <c r="BB391">
        <v>1.91</v>
      </c>
      <c r="BC391">
        <v>0.5</v>
      </c>
      <c r="BD391" t="s">
        <v>355</v>
      </c>
      <c r="BE391">
        <v>2</v>
      </c>
      <c r="BF391" t="b">
        <v>1</v>
      </c>
      <c r="BG391">
        <v>1679514312.944444</v>
      </c>
      <c r="BH391">
        <v>1375.486296296296</v>
      </c>
      <c r="BI391">
        <v>1410.881111111111</v>
      </c>
      <c r="BJ391">
        <v>24.15517037037037</v>
      </c>
      <c r="BK391">
        <v>23.66052222222222</v>
      </c>
      <c r="BL391">
        <v>1369.654814814815</v>
      </c>
      <c r="BM391">
        <v>23.79365925925926</v>
      </c>
      <c r="BN391">
        <v>500.0420370370371</v>
      </c>
      <c r="BO391">
        <v>89.93450370370373</v>
      </c>
      <c r="BP391">
        <v>0.1000208592592593</v>
      </c>
      <c r="BQ391">
        <v>26.54592222222222</v>
      </c>
      <c r="BR391">
        <v>27.51401481481482</v>
      </c>
      <c r="BS391">
        <v>999.9000000000001</v>
      </c>
      <c r="BT391">
        <v>0</v>
      </c>
      <c r="BU391">
        <v>0</v>
      </c>
      <c r="BV391">
        <v>9998.33037037037</v>
      </c>
      <c r="BW391">
        <v>0</v>
      </c>
      <c r="BX391">
        <v>9.358123333333335</v>
      </c>
      <c r="BY391">
        <v>-35.39381111111111</v>
      </c>
      <c r="BZ391">
        <v>1409.534074074075</v>
      </c>
      <c r="CA391">
        <v>1445.071111111111</v>
      </c>
      <c r="CB391">
        <v>0.4946482962962963</v>
      </c>
      <c r="CC391">
        <v>1410.881111111111</v>
      </c>
      <c r="CD391">
        <v>23.66052222222222</v>
      </c>
      <c r="CE391">
        <v>2.172384074074074</v>
      </c>
      <c r="CF391">
        <v>2.127897777777778</v>
      </c>
      <c r="CG391">
        <v>18.76009629629629</v>
      </c>
      <c r="CH391">
        <v>18.42956666666666</v>
      </c>
      <c r="CI391">
        <v>2000.010740740741</v>
      </c>
      <c r="CJ391">
        <v>0.9799972222222223</v>
      </c>
      <c r="CK391">
        <v>0.02000247037037037</v>
      </c>
      <c r="CL391">
        <v>0</v>
      </c>
      <c r="CM391">
        <v>2.05987037037037</v>
      </c>
      <c r="CN391">
        <v>0</v>
      </c>
      <c r="CO391">
        <v>3864.113333333333</v>
      </c>
      <c r="CP391">
        <v>17338.3</v>
      </c>
      <c r="CQ391">
        <v>38.8887037037037</v>
      </c>
      <c r="CR391">
        <v>39.52755555555555</v>
      </c>
      <c r="CS391">
        <v>38.80974074074074</v>
      </c>
      <c r="CT391">
        <v>37.54366666666667</v>
      </c>
      <c r="CU391">
        <v>38.18707407407407</v>
      </c>
      <c r="CV391">
        <v>1960.001111111111</v>
      </c>
      <c r="CW391">
        <v>40.00592592592592</v>
      </c>
      <c r="CX391">
        <v>0</v>
      </c>
      <c r="CY391">
        <v>1679514350.7</v>
      </c>
      <c r="CZ391">
        <v>0</v>
      </c>
      <c r="DA391">
        <v>0</v>
      </c>
      <c r="DB391" t="s">
        <v>356</v>
      </c>
      <c r="DC391">
        <v>1679454360.5</v>
      </c>
      <c r="DD391">
        <v>1679454360.5</v>
      </c>
      <c r="DE391">
        <v>0</v>
      </c>
      <c r="DF391">
        <v>-0.152</v>
      </c>
      <c r="DG391">
        <v>-0.046</v>
      </c>
      <c r="DH391">
        <v>3.296</v>
      </c>
      <c r="DI391">
        <v>0.35</v>
      </c>
      <c r="DJ391">
        <v>420</v>
      </c>
      <c r="DK391">
        <v>24</v>
      </c>
      <c r="DL391">
        <v>0.27</v>
      </c>
      <c r="DM391">
        <v>0.09</v>
      </c>
      <c r="DN391">
        <v>-35.39456341463414</v>
      </c>
      <c r="DO391">
        <v>-0.1487268292683766</v>
      </c>
      <c r="DP391">
        <v>0.07150089119723516</v>
      </c>
      <c r="DQ391">
        <v>0</v>
      </c>
      <c r="DR391">
        <v>0.499162</v>
      </c>
      <c r="DS391">
        <v>-0.09469360975609833</v>
      </c>
      <c r="DT391">
        <v>0.009359764237702033</v>
      </c>
      <c r="DU391">
        <v>1</v>
      </c>
      <c r="DV391">
        <v>1</v>
      </c>
      <c r="DW391">
        <v>2</v>
      </c>
      <c r="DX391" t="s">
        <v>357</v>
      </c>
      <c r="DY391">
        <v>2.98049</v>
      </c>
      <c r="DZ391">
        <v>2.72824</v>
      </c>
      <c r="EA391">
        <v>0.19235</v>
      </c>
      <c r="EB391">
        <v>0.197018</v>
      </c>
      <c r="EC391">
        <v>0.107166</v>
      </c>
      <c r="ED391">
        <v>0.106601</v>
      </c>
      <c r="EE391">
        <v>24276</v>
      </c>
      <c r="EF391">
        <v>23807</v>
      </c>
      <c r="EG391">
        <v>30583.5</v>
      </c>
      <c r="EH391">
        <v>29890.7</v>
      </c>
      <c r="EI391">
        <v>37669.6</v>
      </c>
      <c r="EJ391">
        <v>35153.8</v>
      </c>
      <c r="EK391">
        <v>46772.1</v>
      </c>
      <c r="EL391">
        <v>44446.3</v>
      </c>
      <c r="EM391">
        <v>1.88318</v>
      </c>
      <c r="EN391">
        <v>1.90467</v>
      </c>
      <c r="EO391">
        <v>0.118203</v>
      </c>
      <c r="EP391">
        <v>0</v>
      </c>
      <c r="EQ391">
        <v>25.5605</v>
      </c>
      <c r="ER391">
        <v>999.9</v>
      </c>
      <c r="ES391">
        <v>49.3</v>
      </c>
      <c r="ET391">
        <v>30.2</v>
      </c>
      <c r="EU391">
        <v>23.6238</v>
      </c>
      <c r="EV391">
        <v>62.6909</v>
      </c>
      <c r="EW391">
        <v>22.0954</v>
      </c>
      <c r="EX391">
        <v>1</v>
      </c>
      <c r="EY391">
        <v>-0.100513</v>
      </c>
      <c r="EZ391">
        <v>0.385084</v>
      </c>
      <c r="FA391">
        <v>20.203</v>
      </c>
      <c r="FB391">
        <v>5.22912</v>
      </c>
      <c r="FC391">
        <v>11.968</v>
      </c>
      <c r="FD391">
        <v>4.97115</v>
      </c>
      <c r="FE391">
        <v>3.28948</v>
      </c>
      <c r="FF391">
        <v>9999</v>
      </c>
      <c r="FG391">
        <v>9999</v>
      </c>
      <c r="FH391">
        <v>9999</v>
      </c>
      <c r="FI391">
        <v>999.9</v>
      </c>
      <c r="FJ391">
        <v>4.97297</v>
      </c>
      <c r="FK391">
        <v>1.87714</v>
      </c>
      <c r="FL391">
        <v>1.87527</v>
      </c>
      <c r="FM391">
        <v>1.87805</v>
      </c>
      <c r="FN391">
        <v>1.87479</v>
      </c>
      <c r="FO391">
        <v>1.8784</v>
      </c>
      <c r="FP391">
        <v>1.87546</v>
      </c>
      <c r="FQ391">
        <v>1.87665</v>
      </c>
      <c r="FR391">
        <v>0</v>
      </c>
      <c r="FS391">
        <v>0</v>
      </c>
      <c r="FT391">
        <v>0</v>
      </c>
      <c r="FU391">
        <v>0</v>
      </c>
      <c r="FV391" t="s">
        <v>358</v>
      </c>
      <c r="FW391" t="s">
        <v>359</v>
      </c>
      <c r="FX391" t="s">
        <v>360</v>
      </c>
      <c r="FY391" t="s">
        <v>360</v>
      </c>
      <c r="FZ391" t="s">
        <v>360</v>
      </c>
      <c r="GA391" t="s">
        <v>360</v>
      </c>
      <c r="GB391">
        <v>0</v>
      </c>
      <c r="GC391">
        <v>100</v>
      </c>
      <c r="GD391">
        <v>100</v>
      </c>
      <c r="GE391">
        <v>5.89</v>
      </c>
      <c r="GF391">
        <v>0.3611</v>
      </c>
      <c r="GG391">
        <v>1.972114183739502</v>
      </c>
      <c r="GH391">
        <v>0.004449671774874308</v>
      </c>
      <c r="GI391">
        <v>-1.829466635312074E-06</v>
      </c>
      <c r="GJ391">
        <v>4.661545964856727E-10</v>
      </c>
      <c r="GK391">
        <v>0.005649818396270764</v>
      </c>
      <c r="GL391">
        <v>0.003047750899037379</v>
      </c>
      <c r="GM391">
        <v>0.0005145890388989142</v>
      </c>
      <c r="GN391">
        <v>-5.930110997495773E-07</v>
      </c>
      <c r="GO391">
        <v>0</v>
      </c>
      <c r="GP391">
        <v>2134</v>
      </c>
      <c r="GQ391">
        <v>1</v>
      </c>
      <c r="GR391">
        <v>23</v>
      </c>
      <c r="GS391">
        <v>999.3</v>
      </c>
      <c r="GT391">
        <v>999.3</v>
      </c>
      <c r="GU391">
        <v>3.01025</v>
      </c>
      <c r="GV391">
        <v>2.52441</v>
      </c>
      <c r="GW391">
        <v>1.39893</v>
      </c>
      <c r="GX391">
        <v>2.35962</v>
      </c>
      <c r="GY391">
        <v>1.44897</v>
      </c>
      <c r="GZ391">
        <v>2.48047</v>
      </c>
      <c r="HA391">
        <v>36.5051</v>
      </c>
      <c r="HB391">
        <v>24.0525</v>
      </c>
      <c r="HC391">
        <v>18</v>
      </c>
      <c r="HD391">
        <v>489.117</v>
      </c>
      <c r="HE391">
        <v>473.937</v>
      </c>
      <c r="HF391">
        <v>24.3032</v>
      </c>
      <c r="HG391">
        <v>25.7968</v>
      </c>
      <c r="HH391">
        <v>30</v>
      </c>
      <c r="HI391">
        <v>25.6375</v>
      </c>
      <c r="HJ391">
        <v>25.7145</v>
      </c>
      <c r="HK391">
        <v>60.4039</v>
      </c>
      <c r="HL391">
        <v>0</v>
      </c>
      <c r="HM391">
        <v>100</v>
      </c>
      <c r="HN391">
        <v>24.2993</v>
      </c>
      <c r="HO391">
        <v>1456.56</v>
      </c>
      <c r="HP391">
        <v>23.8447</v>
      </c>
      <c r="HQ391">
        <v>101.09</v>
      </c>
      <c r="HR391">
        <v>102.206</v>
      </c>
    </row>
    <row r="392" spans="1:226">
      <c r="A392">
        <v>376</v>
      </c>
      <c r="B392">
        <v>1679514325.5</v>
      </c>
      <c r="C392">
        <v>9069.400000095367</v>
      </c>
      <c r="D392" t="s">
        <v>1112</v>
      </c>
      <c r="E392" t="s">
        <v>1113</v>
      </c>
      <c r="F392">
        <v>5</v>
      </c>
      <c r="G392" t="s">
        <v>353</v>
      </c>
      <c r="H392" t="s">
        <v>747</v>
      </c>
      <c r="I392">
        <v>1679514317.962963</v>
      </c>
      <c r="J392">
        <f>(K392)/1000</f>
        <v>0</v>
      </c>
      <c r="K392">
        <f>IF(BF392, AN392, AH392)</f>
        <v>0</v>
      </c>
      <c r="L392">
        <f>IF(BF392, AI392, AG392)</f>
        <v>0</v>
      </c>
      <c r="M392">
        <f>BH392 - IF(AU392&gt;1, L392*BB392*100.0/(AW392*BV392), 0)</f>
        <v>0</v>
      </c>
      <c r="N392">
        <f>((T392-J392/2)*M392-L392)/(T392+J392/2)</f>
        <v>0</v>
      </c>
      <c r="O392">
        <f>N392*(BO392+BP392)/1000.0</f>
        <v>0</v>
      </c>
      <c r="P392">
        <f>(BH392 - IF(AU392&gt;1, L392*BB392*100.0/(AW392*BV392), 0))*(BO392+BP392)/1000.0</f>
        <v>0</v>
      </c>
      <c r="Q392">
        <f>2.0/((1/S392-1/R392)+SIGN(S392)*SQRT((1/S392-1/R392)*(1/S392-1/R392) + 4*BC392/((BC392+1)*(BC392+1))*(2*1/S392*1/R392-1/R392*1/R392)))</f>
        <v>0</v>
      </c>
      <c r="R392">
        <f>IF(LEFT(BD392,1)&lt;&gt;"0",IF(LEFT(BD392,1)="1",3.0,BE392),$D$5+$E$5*(BV392*BO392/($K$5*1000))+$F$5*(BV392*BO392/($K$5*1000))*MAX(MIN(BB392,$J$5),$I$5)*MAX(MIN(BB392,$J$5),$I$5)+$G$5*MAX(MIN(BB392,$J$5),$I$5)*(BV392*BO392/($K$5*1000))+$H$5*(BV392*BO392/($K$5*1000))*(BV392*BO392/($K$5*1000)))</f>
        <v>0</v>
      </c>
      <c r="S392">
        <f>J392*(1000-(1000*0.61365*exp(17.502*W392/(240.97+W392))/(BO392+BP392)+BJ392)/2)/(1000*0.61365*exp(17.502*W392/(240.97+W392))/(BO392+BP392)-BJ392)</f>
        <v>0</v>
      </c>
      <c r="T392">
        <f>1/((BC392+1)/(Q392/1.6)+1/(R392/1.37)) + BC392/((BC392+1)/(Q392/1.6) + BC392/(R392/1.37))</f>
        <v>0</v>
      </c>
      <c r="U392">
        <f>(AX392*BA392)</f>
        <v>0</v>
      </c>
      <c r="V392">
        <f>(BQ392+(U392+2*0.95*5.67E-8*(((BQ392+$B$7)+273)^4-(BQ392+273)^4)-44100*J392)/(1.84*29.3*R392+8*0.95*5.67E-8*(BQ392+273)^3))</f>
        <v>0</v>
      </c>
      <c r="W392">
        <f>($C$7*BR392+$D$7*BS392+$E$7*V392)</f>
        <v>0</v>
      </c>
      <c r="X392">
        <f>0.61365*exp(17.502*W392/(240.97+W392))</f>
        <v>0</v>
      </c>
      <c r="Y392">
        <f>(Z392/AA392*100)</f>
        <v>0</v>
      </c>
      <c r="Z392">
        <f>BJ392*(BO392+BP392)/1000</f>
        <v>0</v>
      </c>
      <c r="AA392">
        <f>0.61365*exp(17.502*BQ392/(240.97+BQ392))</f>
        <v>0</v>
      </c>
      <c r="AB392">
        <f>(X392-BJ392*(BO392+BP392)/1000)</f>
        <v>0</v>
      </c>
      <c r="AC392">
        <f>(-J392*44100)</f>
        <v>0</v>
      </c>
      <c r="AD392">
        <f>2*29.3*R392*0.92*(BQ392-W392)</f>
        <v>0</v>
      </c>
      <c r="AE392">
        <f>2*0.95*5.67E-8*(((BQ392+$B$7)+273)^4-(W392+273)^4)</f>
        <v>0</v>
      </c>
      <c r="AF392">
        <f>U392+AE392+AC392+AD392</f>
        <v>0</v>
      </c>
      <c r="AG392">
        <f>BN392*AU392*(BI392-BH392*(1000-AU392*BK392)/(1000-AU392*BJ392))/(100*BB392)</f>
        <v>0</v>
      </c>
      <c r="AH392">
        <f>1000*BN392*AU392*(BJ392-BK392)/(100*BB392*(1000-AU392*BJ392))</f>
        <v>0</v>
      </c>
      <c r="AI392">
        <f>(AJ392 - AK392 - BO392*1E3/(8.314*(BQ392+273.15)) * AM392/BN392 * AL392) * BN392/(100*BB392) * (1000 - BK392)/1000</f>
        <v>0</v>
      </c>
      <c r="AJ392">
        <v>1478.257708567859</v>
      </c>
      <c r="AK392">
        <v>1450.832727272727</v>
      </c>
      <c r="AL392">
        <v>3.456740251858785</v>
      </c>
      <c r="AM392">
        <v>63.74903472312772</v>
      </c>
      <c r="AN392">
        <f>(AP392 - AO392 + BO392*1E3/(8.314*(BQ392+273.15)) * AR392/BN392 * AQ392) * BN392/(100*BB392) * 1000/(1000 - AP392)</f>
        <v>0</v>
      </c>
      <c r="AO392">
        <v>23.65606187072568</v>
      </c>
      <c r="AP392">
        <v>24.12751272727272</v>
      </c>
      <c r="AQ392">
        <v>-4.852501067546298E-06</v>
      </c>
      <c r="AR392">
        <v>101.983239414424</v>
      </c>
      <c r="AS392">
        <v>3</v>
      </c>
      <c r="AT392">
        <v>1</v>
      </c>
      <c r="AU392">
        <f>IF(AS392*$H$13&gt;=AW392,1.0,(AW392/(AW392-AS392*$H$13)))</f>
        <v>0</v>
      </c>
      <c r="AV392">
        <f>(AU392-1)*100</f>
        <v>0</v>
      </c>
      <c r="AW392">
        <f>MAX(0,($B$13+$C$13*BV392)/(1+$D$13*BV392)*BO392/(BQ392+273)*$E$13)</f>
        <v>0</v>
      </c>
      <c r="AX392">
        <f>$B$11*BW392+$C$11*BX392+$F$11*CI392*(1-CL392)</f>
        <v>0</v>
      </c>
      <c r="AY392">
        <f>AX392*AZ392</f>
        <v>0</v>
      </c>
      <c r="AZ392">
        <f>($B$11*$D$9+$C$11*$D$9+$F$11*((CV392+CN392)/MAX(CV392+CN392+CW392, 0.1)*$I$9+CW392/MAX(CV392+CN392+CW392, 0.1)*$J$9))/($B$11+$C$11+$F$11)</f>
        <v>0</v>
      </c>
      <c r="BA392">
        <f>($B$11*$K$9+$C$11*$K$9+$F$11*((CV392+CN392)/MAX(CV392+CN392+CW392, 0.1)*$P$9+CW392/MAX(CV392+CN392+CW392, 0.1)*$Q$9))/($B$11+$C$11+$F$11)</f>
        <v>0</v>
      </c>
      <c r="BB392">
        <v>1.91</v>
      </c>
      <c r="BC392">
        <v>0.5</v>
      </c>
      <c r="BD392" t="s">
        <v>355</v>
      </c>
      <c r="BE392">
        <v>2</v>
      </c>
      <c r="BF392" t="b">
        <v>1</v>
      </c>
      <c r="BG392">
        <v>1679514317.962963</v>
      </c>
      <c r="BH392">
        <v>1392.252962962963</v>
      </c>
      <c r="BI392">
        <v>1427.696296296296</v>
      </c>
      <c r="BJ392">
        <v>24.14414814814815</v>
      </c>
      <c r="BK392">
        <v>23.65855555555555</v>
      </c>
      <c r="BL392">
        <v>1386.385555555556</v>
      </c>
      <c r="BM392">
        <v>23.78293333333334</v>
      </c>
      <c r="BN392">
        <v>500.038</v>
      </c>
      <c r="BO392">
        <v>89.93693333333333</v>
      </c>
      <c r="BP392">
        <v>0.09989491481481479</v>
      </c>
      <c r="BQ392">
        <v>26.53999259259259</v>
      </c>
      <c r="BR392">
        <v>27.50560740740741</v>
      </c>
      <c r="BS392">
        <v>999.9000000000001</v>
      </c>
      <c r="BT392">
        <v>0</v>
      </c>
      <c r="BU392">
        <v>0</v>
      </c>
      <c r="BV392">
        <v>9999.764814814816</v>
      </c>
      <c r="BW392">
        <v>0</v>
      </c>
      <c r="BX392">
        <v>9.364762222222224</v>
      </c>
      <c r="BY392">
        <v>-35.44277777777778</v>
      </c>
      <c r="BZ392">
        <v>1426.698518518519</v>
      </c>
      <c r="CA392">
        <v>1462.290740740741</v>
      </c>
      <c r="CB392">
        <v>0.4856023703703703</v>
      </c>
      <c r="CC392">
        <v>1427.696296296296</v>
      </c>
      <c r="CD392">
        <v>23.65855555555555</v>
      </c>
      <c r="CE392">
        <v>2.171451481481482</v>
      </c>
      <c r="CF392">
        <v>2.127778148148148</v>
      </c>
      <c r="CG392">
        <v>18.75324074074074</v>
      </c>
      <c r="CH392">
        <v>18.42866666666666</v>
      </c>
      <c r="CI392">
        <v>2000.022962962963</v>
      </c>
      <c r="CJ392">
        <v>0.9799971111111112</v>
      </c>
      <c r="CK392">
        <v>0.02000258518518519</v>
      </c>
      <c r="CL392">
        <v>0</v>
      </c>
      <c r="CM392">
        <v>2.089596296296296</v>
      </c>
      <c r="CN392">
        <v>0</v>
      </c>
      <c r="CO392">
        <v>3863.294814814816</v>
      </c>
      <c r="CP392">
        <v>17338.41111111111</v>
      </c>
      <c r="CQ392">
        <v>38.85166666666666</v>
      </c>
      <c r="CR392">
        <v>39.50688888888889</v>
      </c>
      <c r="CS392">
        <v>38.78674074074074</v>
      </c>
      <c r="CT392">
        <v>37.52066666666666</v>
      </c>
      <c r="CU392">
        <v>38.15474074074073</v>
      </c>
      <c r="CV392">
        <v>1960.012962962963</v>
      </c>
      <c r="CW392">
        <v>40.00925925925926</v>
      </c>
      <c r="CX392">
        <v>0</v>
      </c>
      <c r="CY392">
        <v>1679514355.5</v>
      </c>
      <c r="CZ392">
        <v>0</v>
      </c>
      <c r="DA392">
        <v>0</v>
      </c>
      <c r="DB392" t="s">
        <v>356</v>
      </c>
      <c r="DC392">
        <v>1679454360.5</v>
      </c>
      <c r="DD392">
        <v>1679454360.5</v>
      </c>
      <c r="DE392">
        <v>0</v>
      </c>
      <c r="DF392">
        <v>-0.152</v>
      </c>
      <c r="DG392">
        <v>-0.046</v>
      </c>
      <c r="DH392">
        <v>3.296</v>
      </c>
      <c r="DI392">
        <v>0.35</v>
      </c>
      <c r="DJ392">
        <v>420</v>
      </c>
      <c r="DK392">
        <v>24</v>
      </c>
      <c r="DL392">
        <v>0.27</v>
      </c>
      <c r="DM392">
        <v>0.09</v>
      </c>
      <c r="DN392">
        <v>-35.42921219512195</v>
      </c>
      <c r="DO392">
        <v>-0.3102857142856448</v>
      </c>
      <c r="DP392">
        <v>0.08646634815622835</v>
      </c>
      <c r="DQ392">
        <v>0</v>
      </c>
      <c r="DR392">
        <v>0.4925625853658537</v>
      </c>
      <c r="DS392">
        <v>-0.1016148292682927</v>
      </c>
      <c r="DT392">
        <v>0.0100533197913962</v>
      </c>
      <c r="DU392">
        <v>0</v>
      </c>
      <c r="DV392">
        <v>0</v>
      </c>
      <c r="DW392">
        <v>2</v>
      </c>
      <c r="DX392" t="s">
        <v>397</v>
      </c>
      <c r="DY392">
        <v>2.98034</v>
      </c>
      <c r="DZ392">
        <v>2.72829</v>
      </c>
      <c r="EA392">
        <v>0.193732</v>
      </c>
      <c r="EB392">
        <v>0.198394</v>
      </c>
      <c r="EC392">
        <v>0.107126</v>
      </c>
      <c r="ED392">
        <v>0.106598</v>
      </c>
      <c r="EE392">
        <v>24234.8</v>
      </c>
      <c r="EF392">
        <v>23766.3</v>
      </c>
      <c r="EG392">
        <v>30583.9</v>
      </c>
      <c r="EH392">
        <v>29890.9</v>
      </c>
      <c r="EI392">
        <v>37671.5</v>
      </c>
      <c r="EJ392">
        <v>35154</v>
      </c>
      <c r="EK392">
        <v>46772.2</v>
      </c>
      <c r="EL392">
        <v>44446.3</v>
      </c>
      <c r="EM392">
        <v>1.88312</v>
      </c>
      <c r="EN392">
        <v>1.90475</v>
      </c>
      <c r="EO392">
        <v>0.1188</v>
      </c>
      <c r="EP392">
        <v>0</v>
      </c>
      <c r="EQ392">
        <v>25.5584</v>
      </c>
      <c r="ER392">
        <v>999.9</v>
      </c>
      <c r="ES392">
        <v>49.3</v>
      </c>
      <c r="ET392">
        <v>30.2</v>
      </c>
      <c r="EU392">
        <v>23.6231</v>
      </c>
      <c r="EV392">
        <v>63.0609</v>
      </c>
      <c r="EW392">
        <v>22.5561</v>
      </c>
      <c r="EX392">
        <v>1</v>
      </c>
      <c r="EY392">
        <v>-0.101075</v>
      </c>
      <c r="EZ392">
        <v>0.167042</v>
      </c>
      <c r="FA392">
        <v>20.2032</v>
      </c>
      <c r="FB392">
        <v>5.22927</v>
      </c>
      <c r="FC392">
        <v>11.968</v>
      </c>
      <c r="FD392">
        <v>4.97065</v>
      </c>
      <c r="FE392">
        <v>3.28948</v>
      </c>
      <c r="FF392">
        <v>9999</v>
      </c>
      <c r="FG392">
        <v>9999</v>
      </c>
      <c r="FH392">
        <v>9999</v>
      </c>
      <c r="FI392">
        <v>999.9</v>
      </c>
      <c r="FJ392">
        <v>4.97296</v>
      </c>
      <c r="FK392">
        <v>1.87714</v>
      </c>
      <c r="FL392">
        <v>1.8752</v>
      </c>
      <c r="FM392">
        <v>1.87805</v>
      </c>
      <c r="FN392">
        <v>1.87474</v>
      </c>
      <c r="FO392">
        <v>1.87839</v>
      </c>
      <c r="FP392">
        <v>1.87545</v>
      </c>
      <c r="FQ392">
        <v>1.8766</v>
      </c>
      <c r="FR392">
        <v>0</v>
      </c>
      <c r="FS392">
        <v>0</v>
      </c>
      <c r="FT392">
        <v>0</v>
      </c>
      <c r="FU392">
        <v>0</v>
      </c>
      <c r="FV392" t="s">
        <v>358</v>
      </c>
      <c r="FW392" t="s">
        <v>359</v>
      </c>
      <c r="FX392" t="s">
        <v>360</v>
      </c>
      <c r="FY392" t="s">
        <v>360</v>
      </c>
      <c r="FZ392" t="s">
        <v>360</v>
      </c>
      <c r="GA392" t="s">
        <v>360</v>
      </c>
      <c r="GB392">
        <v>0</v>
      </c>
      <c r="GC392">
        <v>100</v>
      </c>
      <c r="GD392">
        <v>100</v>
      </c>
      <c r="GE392">
        <v>5.92</v>
      </c>
      <c r="GF392">
        <v>0.3607</v>
      </c>
      <c r="GG392">
        <v>1.972114183739502</v>
      </c>
      <c r="GH392">
        <v>0.004449671774874308</v>
      </c>
      <c r="GI392">
        <v>-1.829466635312074E-06</v>
      </c>
      <c r="GJ392">
        <v>4.661545964856727E-10</v>
      </c>
      <c r="GK392">
        <v>0.005649818396270764</v>
      </c>
      <c r="GL392">
        <v>0.003047750899037379</v>
      </c>
      <c r="GM392">
        <v>0.0005145890388989142</v>
      </c>
      <c r="GN392">
        <v>-5.930110997495773E-07</v>
      </c>
      <c r="GO392">
        <v>0</v>
      </c>
      <c r="GP392">
        <v>2134</v>
      </c>
      <c r="GQ392">
        <v>1</v>
      </c>
      <c r="GR392">
        <v>23</v>
      </c>
      <c r="GS392">
        <v>999.4</v>
      </c>
      <c r="GT392">
        <v>999.4</v>
      </c>
      <c r="GU392">
        <v>3.04199</v>
      </c>
      <c r="GV392">
        <v>2.53906</v>
      </c>
      <c r="GW392">
        <v>1.39893</v>
      </c>
      <c r="GX392">
        <v>2.35962</v>
      </c>
      <c r="GY392">
        <v>1.44897</v>
      </c>
      <c r="GZ392">
        <v>2.45605</v>
      </c>
      <c r="HA392">
        <v>36.5051</v>
      </c>
      <c r="HB392">
        <v>24.0525</v>
      </c>
      <c r="HC392">
        <v>18</v>
      </c>
      <c r="HD392">
        <v>489.09</v>
      </c>
      <c r="HE392">
        <v>473.985</v>
      </c>
      <c r="HF392">
        <v>24.3019</v>
      </c>
      <c r="HG392">
        <v>25.7968</v>
      </c>
      <c r="HH392">
        <v>30</v>
      </c>
      <c r="HI392">
        <v>25.6375</v>
      </c>
      <c r="HJ392">
        <v>25.7145</v>
      </c>
      <c r="HK392">
        <v>60.9108</v>
      </c>
      <c r="HL392">
        <v>0</v>
      </c>
      <c r="HM392">
        <v>100</v>
      </c>
      <c r="HN392">
        <v>24.3609</v>
      </c>
      <c r="HO392">
        <v>1469.92</v>
      </c>
      <c r="HP392">
        <v>23.8447</v>
      </c>
      <c r="HQ392">
        <v>101.09</v>
      </c>
      <c r="HR392">
        <v>102.206</v>
      </c>
    </row>
    <row r="393" spans="1:226">
      <c r="A393">
        <v>377</v>
      </c>
      <c r="B393">
        <v>1679514330.5</v>
      </c>
      <c r="C393">
        <v>9074.400000095367</v>
      </c>
      <c r="D393" t="s">
        <v>1114</v>
      </c>
      <c r="E393" t="s">
        <v>1115</v>
      </c>
      <c r="F393">
        <v>5</v>
      </c>
      <c r="G393" t="s">
        <v>353</v>
      </c>
      <c r="H393" t="s">
        <v>747</v>
      </c>
      <c r="I393">
        <v>1679514322.981482</v>
      </c>
      <c r="J393">
        <f>(K393)/1000</f>
        <v>0</v>
      </c>
      <c r="K393">
        <f>IF(BF393, AN393, AH393)</f>
        <v>0</v>
      </c>
      <c r="L393">
        <f>IF(BF393, AI393, AG393)</f>
        <v>0</v>
      </c>
      <c r="M393">
        <f>BH393 - IF(AU393&gt;1, L393*BB393*100.0/(AW393*BV393), 0)</f>
        <v>0</v>
      </c>
      <c r="N393">
        <f>((T393-J393/2)*M393-L393)/(T393+J393/2)</f>
        <v>0</v>
      </c>
      <c r="O393">
        <f>N393*(BO393+BP393)/1000.0</f>
        <v>0</v>
      </c>
      <c r="P393">
        <f>(BH393 - IF(AU393&gt;1, L393*BB393*100.0/(AW393*BV393), 0))*(BO393+BP393)/1000.0</f>
        <v>0</v>
      </c>
      <c r="Q393">
        <f>2.0/((1/S393-1/R393)+SIGN(S393)*SQRT((1/S393-1/R393)*(1/S393-1/R393) + 4*BC393/((BC393+1)*(BC393+1))*(2*1/S393*1/R393-1/R393*1/R393)))</f>
        <v>0</v>
      </c>
      <c r="R393">
        <f>IF(LEFT(BD393,1)&lt;&gt;"0",IF(LEFT(BD393,1)="1",3.0,BE393),$D$5+$E$5*(BV393*BO393/($K$5*1000))+$F$5*(BV393*BO393/($K$5*1000))*MAX(MIN(BB393,$J$5),$I$5)*MAX(MIN(BB393,$J$5),$I$5)+$G$5*MAX(MIN(BB393,$J$5),$I$5)*(BV393*BO393/($K$5*1000))+$H$5*(BV393*BO393/($K$5*1000))*(BV393*BO393/($K$5*1000)))</f>
        <v>0</v>
      </c>
      <c r="S393">
        <f>J393*(1000-(1000*0.61365*exp(17.502*W393/(240.97+W393))/(BO393+BP393)+BJ393)/2)/(1000*0.61365*exp(17.502*W393/(240.97+W393))/(BO393+BP393)-BJ393)</f>
        <v>0</v>
      </c>
      <c r="T393">
        <f>1/((BC393+1)/(Q393/1.6)+1/(R393/1.37)) + BC393/((BC393+1)/(Q393/1.6) + BC393/(R393/1.37))</f>
        <v>0</v>
      </c>
      <c r="U393">
        <f>(AX393*BA393)</f>
        <v>0</v>
      </c>
      <c r="V393">
        <f>(BQ393+(U393+2*0.95*5.67E-8*(((BQ393+$B$7)+273)^4-(BQ393+273)^4)-44100*J393)/(1.84*29.3*R393+8*0.95*5.67E-8*(BQ393+273)^3))</f>
        <v>0</v>
      </c>
      <c r="W393">
        <f>($C$7*BR393+$D$7*BS393+$E$7*V393)</f>
        <v>0</v>
      </c>
      <c r="X393">
        <f>0.61365*exp(17.502*W393/(240.97+W393))</f>
        <v>0</v>
      </c>
      <c r="Y393">
        <f>(Z393/AA393*100)</f>
        <v>0</v>
      </c>
      <c r="Z393">
        <f>BJ393*(BO393+BP393)/1000</f>
        <v>0</v>
      </c>
      <c r="AA393">
        <f>0.61365*exp(17.502*BQ393/(240.97+BQ393))</f>
        <v>0</v>
      </c>
      <c r="AB393">
        <f>(X393-BJ393*(BO393+BP393)/1000)</f>
        <v>0</v>
      </c>
      <c r="AC393">
        <f>(-J393*44100)</f>
        <v>0</v>
      </c>
      <c r="AD393">
        <f>2*29.3*R393*0.92*(BQ393-W393)</f>
        <v>0</v>
      </c>
      <c r="AE393">
        <f>2*0.95*5.67E-8*(((BQ393+$B$7)+273)^4-(W393+273)^4)</f>
        <v>0</v>
      </c>
      <c r="AF393">
        <f>U393+AE393+AC393+AD393</f>
        <v>0</v>
      </c>
      <c r="AG393">
        <f>BN393*AU393*(BI393-BH393*(1000-AU393*BK393)/(1000-AU393*BJ393))/(100*BB393)</f>
        <v>0</v>
      </c>
      <c r="AH393">
        <f>1000*BN393*AU393*(BJ393-BK393)/(100*BB393*(1000-AU393*BJ393))</f>
        <v>0</v>
      </c>
      <c r="AI393">
        <f>(AJ393 - AK393 - BO393*1E3/(8.314*(BQ393+273.15)) * AM393/BN393 * AL393) * BN393/(100*BB393) * (1000 - BK393)/1000</f>
        <v>0</v>
      </c>
      <c r="AJ393">
        <v>1495.428017065568</v>
      </c>
      <c r="AK393">
        <v>1467.973212121213</v>
      </c>
      <c r="AL393">
        <v>3.42823454001836</v>
      </c>
      <c r="AM393">
        <v>63.74903472312772</v>
      </c>
      <c r="AN393">
        <f>(AP393 - AO393 + BO393*1E3/(8.314*(BQ393+273.15)) * AR393/BN393 * AQ393) * BN393/(100*BB393) * 1000/(1000 - AP393)</f>
        <v>0</v>
      </c>
      <c r="AO393">
        <v>23.65408454375257</v>
      </c>
      <c r="AP393">
        <v>24.12190484848485</v>
      </c>
      <c r="AQ393">
        <v>-2.09925460878978E-06</v>
      </c>
      <c r="AR393">
        <v>101.983239414424</v>
      </c>
      <c r="AS393">
        <v>3</v>
      </c>
      <c r="AT393">
        <v>1</v>
      </c>
      <c r="AU393">
        <f>IF(AS393*$H$13&gt;=AW393,1.0,(AW393/(AW393-AS393*$H$13)))</f>
        <v>0</v>
      </c>
      <c r="AV393">
        <f>(AU393-1)*100</f>
        <v>0</v>
      </c>
      <c r="AW393">
        <f>MAX(0,($B$13+$C$13*BV393)/(1+$D$13*BV393)*BO393/(BQ393+273)*$E$13)</f>
        <v>0</v>
      </c>
      <c r="AX393">
        <f>$B$11*BW393+$C$11*BX393+$F$11*CI393*(1-CL393)</f>
        <v>0</v>
      </c>
      <c r="AY393">
        <f>AX393*AZ393</f>
        <v>0</v>
      </c>
      <c r="AZ393">
        <f>($B$11*$D$9+$C$11*$D$9+$F$11*((CV393+CN393)/MAX(CV393+CN393+CW393, 0.1)*$I$9+CW393/MAX(CV393+CN393+CW393, 0.1)*$J$9))/($B$11+$C$11+$F$11)</f>
        <v>0</v>
      </c>
      <c r="BA393">
        <f>($B$11*$K$9+$C$11*$K$9+$F$11*((CV393+CN393)/MAX(CV393+CN393+CW393, 0.1)*$P$9+CW393/MAX(CV393+CN393+CW393, 0.1)*$Q$9))/($B$11+$C$11+$F$11)</f>
        <v>0</v>
      </c>
      <c r="BB393">
        <v>1.91</v>
      </c>
      <c r="BC393">
        <v>0.5</v>
      </c>
      <c r="BD393" t="s">
        <v>355</v>
      </c>
      <c r="BE393">
        <v>2</v>
      </c>
      <c r="BF393" t="b">
        <v>1</v>
      </c>
      <c r="BG393">
        <v>1679514322.981482</v>
      </c>
      <c r="BH393">
        <v>1409.037777777778</v>
      </c>
      <c r="BI393">
        <v>1444.522222222222</v>
      </c>
      <c r="BJ393">
        <v>24.13351851851852</v>
      </c>
      <c r="BK393">
        <v>23.65627407407407</v>
      </c>
      <c r="BL393">
        <v>1403.136296296297</v>
      </c>
      <c r="BM393">
        <v>23.77257407407408</v>
      </c>
      <c r="BN393">
        <v>500.0334444444445</v>
      </c>
      <c r="BO393">
        <v>89.93857407407407</v>
      </c>
      <c r="BP393">
        <v>0.09993690370370371</v>
      </c>
      <c r="BQ393">
        <v>26.53067407407407</v>
      </c>
      <c r="BR393">
        <v>27.5011</v>
      </c>
      <c r="BS393">
        <v>999.9000000000001</v>
      </c>
      <c r="BT393">
        <v>0</v>
      </c>
      <c r="BU393">
        <v>0</v>
      </c>
      <c r="BV393">
        <v>9994.254814814814</v>
      </c>
      <c r="BW393">
        <v>0</v>
      </c>
      <c r="BX393">
        <v>9.363281111111112</v>
      </c>
      <c r="BY393">
        <v>-35.48413703703704</v>
      </c>
      <c r="BZ393">
        <v>1443.883333333333</v>
      </c>
      <c r="CA393">
        <v>1479.521481481481</v>
      </c>
      <c r="CB393">
        <v>0.4772515925925926</v>
      </c>
      <c r="CC393">
        <v>1444.522222222222</v>
      </c>
      <c r="CD393">
        <v>23.65627407407407</v>
      </c>
      <c r="CE393">
        <v>2.170534814814815</v>
      </c>
      <c r="CF393">
        <v>2.127611481481481</v>
      </c>
      <c r="CG393">
        <v>18.74648518518519</v>
      </c>
      <c r="CH393">
        <v>18.42741481481482</v>
      </c>
      <c r="CI393">
        <v>1999.998148148148</v>
      </c>
      <c r="CJ393">
        <v>0.9799966666666668</v>
      </c>
      <c r="CK393">
        <v>0.02000304444444445</v>
      </c>
      <c r="CL393">
        <v>0</v>
      </c>
      <c r="CM393">
        <v>2.102792592592592</v>
      </c>
      <c r="CN393">
        <v>0</v>
      </c>
      <c r="CO393">
        <v>3862.227777777778</v>
      </c>
      <c r="CP393">
        <v>17338.1962962963</v>
      </c>
      <c r="CQ393">
        <v>38.82377777777778</v>
      </c>
      <c r="CR393">
        <v>39.486</v>
      </c>
      <c r="CS393">
        <v>38.75440740740741</v>
      </c>
      <c r="CT393">
        <v>37.49066666666667</v>
      </c>
      <c r="CU393">
        <v>38.11307407407407</v>
      </c>
      <c r="CV393">
        <v>1959.988148148148</v>
      </c>
      <c r="CW393">
        <v>40.01</v>
      </c>
      <c r="CX393">
        <v>0</v>
      </c>
      <c r="CY393">
        <v>1679514360.9</v>
      </c>
      <c r="CZ393">
        <v>0</v>
      </c>
      <c r="DA393">
        <v>0</v>
      </c>
      <c r="DB393" t="s">
        <v>356</v>
      </c>
      <c r="DC393">
        <v>1679454360.5</v>
      </c>
      <c r="DD393">
        <v>1679454360.5</v>
      </c>
      <c r="DE393">
        <v>0</v>
      </c>
      <c r="DF393">
        <v>-0.152</v>
      </c>
      <c r="DG393">
        <v>-0.046</v>
      </c>
      <c r="DH393">
        <v>3.296</v>
      </c>
      <c r="DI393">
        <v>0.35</v>
      </c>
      <c r="DJ393">
        <v>420</v>
      </c>
      <c r="DK393">
        <v>24</v>
      </c>
      <c r="DL393">
        <v>0.27</v>
      </c>
      <c r="DM393">
        <v>0.09</v>
      </c>
      <c r="DN393">
        <v>-35.4514875</v>
      </c>
      <c r="DO393">
        <v>-0.4761219512193978</v>
      </c>
      <c r="DP393">
        <v>0.08891403766419581</v>
      </c>
      <c r="DQ393">
        <v>0</v>
      </c>
      <c r="DR393">
        <v>0.482619575</v>
      </c>
      <c r="DS393">
        <v>-0.104257384615386</v>
      </c>
      <c r="DT393">
        <v>0.01011869695634645</v>
      </c>
      <c r="DU393">
        <v>0</v>
      </c>
      <c r="DV393">
        <v>0</v>
      </c>
      <c r="DW393">
        <v>2</v>
      </c>
      <c r="DX393" t="s">
        <v>397</v>
      </c>
      <c r="DY393">
        <v>2.98053</v>
      </c>
      <c r="DZ393">
        <v>2.72846</v>
      </c>
      <c r="EA393">
        <v>0.195107</v>
      </c>
      <c r="EB393">
        <v>0.19976</v>
      </c>
      <c r="EC393">
        <v>0.107113</v>
      </c>
      <c r="ED393">
        <v>0.106589</v>
      </c>
      <c r="EE393">
        <v>24193.6</v>
      </c>
      <c r="EF393">
        <v>23726.2</v>
      </c>
      <c r="EG393">
        <v>30584</v>
      </c>
      <c r="EH393">
        <v>29891.4</v>
      </c>
      <c r="EI393">
        <v>37672.4</v>
      </c>
      <c r="EJ393">
        <v>35154.9</v>
      </c>
      <c r="EK393">
        <v>46772.6</v>
      </c>
      <c r="EL393">
        <v>44446.8</v>
      </c>
      <c r="EM393">
        <v>1.88323</v>
      </c>
      <c r="EN393">
        <v>1.9049</v>
      </c>
      <c r="EO393">
        <v>0.118427</v>
      </c>
      <c r="EP393">
        <v>0</v>
      </c>
      <c r="EQ393">
        <v>25.5561</v>
      </c>
      <c r="ER393">
        <v>999.9</v>
      </c>
      <c r="ES393">
        <v>49.3</v>
      </c>
      <c r="ET393">
        <v>30.2</v>
      </c>
      <c r="EU393">
        <v>23.6221</v>
      </c>
      <c r="EV393">
        <v>63.1909</v>
      </c>
      <c r="EW393">
        <v>22.0713</v>
      </c>
      <c r="EX393">
        <v>1</v>
      </c>
      <c r="EY393">
        <v>-0.101448</v>
      </c>
      <c r="EZ393">
        <v>0.217821</v>
      </c>
      <c r="FA393">
        <v>20.2035</v>
      </c>
      <c r="FB393">
        <v>5.22972</v>
      </c>
      <c r="FC393">
        <v>11.968</v>
      </c>
      <c r="FD393">
        <v>4.97115</v>
      </c>
      <c r="FE393">
        <v>3.28965</v>
      </c>
      <c r="FF393">
        <v>9999</v>
      </c>
      <c r="FG393">
        <v>9999</v>
      </c>
      <c r="FH393">
        <v>9999</v>
      </c>
      <c r="FI393">
        <v>999.9</v>
      </c>
      <c r="FJ393">
        <v>4.973</v>
      </c>
      <c r="FK393">
        <v>1.87714</v>
      </c>
      <c r="FL393">
        <v>1.87522</v>
      </c>
      <c r="FM393">
        <v>1.87805</v>
      </c>
      <c r="FN393">
        <v>1.87477</v>
      </c>
      <c r="FO393">
        <v>1.87839</v>
      </c>
      <c r="FP393">
        <v>1.87546</v>
      </c>
      <c r="FQ393">
        <v>1.87664</v>
      </c>
      <c r="FR393">
        <v>0</v>
      </c>
      <c r="FS393">
        <v>0</v>
      </c>
      <c r="FT393">
        <v>0</v>
      </c>
      <c r="FU393">
        <v>0</v>
      </c>
      <c r="FV393" t="s">
        <v>358</v>
      </c>
      <c r="FW393" t="s">
        <v>359</v>
      </c>
      <c r="FX393" t="s">
        <v>360</v>
      </c>
      <c r="FY393" t="s">
        <v>360</v>
      </c>
      <c r="FZ393" t="s">
        <v>360</v>
      </c>
      <c r="GA393" t="s">
        <v>360</v>
      </c>
      <c r="GB393">
        <v>0</v>
      </c>
      <c r="GC393">
        <v>100</v>
      </c>
      <c r="GD393">
        <v>100</v>
      </c>
      <c r="GE393">
        <v>5.96</v>
      </c>
      <c r="GF393">
        <v>0.3606</v>
      </c>
      <c r="GG393">
        <v>1.972114183739502</v>
      </c>
      <c r="GH393">
        <v>0.004449671774874308</v>
      </c>
      <c r="GI393">
        <v>-1.829466635312074E-06</v>
      </c>
      <c r="GJ393">
        <v>4.661545964856727E-10</v>
      </c>
      <c r="GK393">
        <v>0.005649818396270764</v>
      </c>
      <c r="GL393">
        <v>0.003047750899037379</v>
      </c>
      <c r="GM393">
        <v>0.0005145890388989142</v>
      </c>
      <c r="GN393">
        <v>-5.930110997495773E-07</v>
      </c>
      <c r="GO393">
        <v>0</v>
      </c>
      <c r="GP393">
        <v>2134</v>
      </c>
      <c r="GQ393">
        <v>1</v>
      </c>
      <c r="GR393">
        <v>23</v>
      </c>
      <c r="GS393">
        <v>999.5</v>
      </c>
      <c r="GT393">
        <v>999.5</v>
      </c>
      <c r="GU393">
        <v>3.06519</v>
      </c>
      <c r="GV393">
        <v>2.52441</v>
      </c>
      <c r="GW393">
        <v>1.39893</v>
      </c>
      <c r="GX393">
        <v>2.35962</v>
      </c>
      <c r="GY393">
        <v>1.44897</v>
      </c>
      <c r="GZ393">
        <v>2.46826</v>
      </c>
      <c r="HA393">
        <v>36.5051</v>
      </c>
      <c r="HB393">
        <v>24.0612</v>
      </c>
      <c r="HC393">
        <v>18</v>
      </c>
      <c r="HD393">
        <v>489.136</v>
      </c>
      <c r="HE393">
        <v>474.073</v>
      </c>
      <c r="HF393">
        <v>24.353</v>
      </c>
      <c r="HG393">
        <v>25.7966</v>
      </c>
      <c r="HH393">
        <v>29.9997</v>
      </c>
      <c r="HI393">
        <v>25.6362</v>
      </c>
      <c r="HJ393">
        <v>25.7133</v>
      </c>
      <c r="HK393">
        <v>61.4952</v>
      </c>
      <c r="HL393">
        <v>0</v>
      </c>
      <c r="HM393">
        <v>100</v>
      </c>
      <c r="HN393">
        <v>24.3469</v>
      </c>
      <c r="HO393">
        <v>1489.95</v>
      </c>
      <c r="HP393">
        <v>23.8447</v>
      </c>
      <c r="HQ393">
        <v>101.091</v>
      </c>
      <c r="HR393">
        <v>102.208</v>
      </c>
    </row>
    <row r="394" spans="1:226">
      <c r="A394">
        <v>378</v>
      </c>
      <c r="B394">
        <v>1679514335.5</v>
      </c>
      <c r="C394">
        <v>9079.400000095367</v>
      </c>
      <c r="D394" t="s">
        <v>1116</v>
      </c>
      <c r="E394" t="s">
        <v>1117</v>
      </c>
      <c r="F394">
        <v>5</v>
      </c>
      <c r="G394" t="s">
        <v>353</v>
      </c>
      <c r="H394" t="s">
        <v>747</v>
      </c>
      <c r="I394">
        <v>1679514328</v>
      </c>
      <c r="J394">
        <f>(K394)/1000</f>
        <v>0</v>
      </c>
      <c r="K394">
        <f>IF(BF394, AN394, AH394)</f>
        <v>0</v>
      </c>
      <c r="L394">
        <f>IF(BF394, AI394, AG394)</f>
        <v>0</v>
      </c>
      <c r="M394">
        <f>BH394 - IF(AU394&gt;1, L394*BB394*100.0/(AW394*BV394), 0)</f>
        <v>0</v>
      </c>
      <c r="N394">
        <f>((T394-J394/2)*M394-L394)/(T394+J394/2)</f>
        <v>0</v>
      </c>
      <c r="O394">
        <f>N394*(BO394+BP394)/1000.0</f>
        <v>0</v>
      </c>
      <c r="P394">
        <f>(BH394 - IF(AU394&gt;1, L394*BB394*100.0/(AW394*BV394), 0))*(BO394+BP394)/1000.0</f>
        <v>0</v>
      </c>
      <c r="Q394">
        <f>2.0/((1/S394-1/R394)+SIGN(S394)*SQRT((1/S394-1/R394)*(1/S394-1/R394) + 4*BC394/((BC394+1)*(BC394+1))*(2*1/S394*1/R394-1/R394*1/R394)))</f>
        <v>0</v>
      </c>
      <c r="R394">
        <f>IF(LEFT(BD394,1)&lt;&gt;"0",IF(LEFT(BD394,1)="1",3.0,BE394),$D$5+$E$5*(BV394*BO394/($K$5*1000))+$F$5*(BV394*BO394/($K$5*1000))*MAX(MIN(BB394,$J$5),$I$5)*MAX(MIN(BB394,$J$5),$I$5)+$G$5*MAX(MIN(BB394,$J$5),$I$5)*(BV394*BO394/($K$5*1000))+$H$5*(BV394*BO394/($K$5*1000))*(BV394*BO394/($K$5*1000)))</f>
        <v>0</v>
      </c>
      <c r="S394">
        <f>J394*(1000-(1000*0.61365*exp(17.502*W394/(240.97+W394))/(BO394+BP394)+BJ394)/2)/(1000*0.61365*exp(17.502*W394/(240.97+W394))/(BO394+BP394)-BJ394)</f>
        <v>0</v>
      </c>
      <c r="T394">
        <f>1/((BC394+1)/(Q394/1.6)+1/(R394/1.37)) + BC394/((BC394+1)/(Q394/1.6) + BC394/(R394/1.37))</f>
        <v>0</v>
      </c>
      <c r="U394">
        <f>(AX394*BA394)</f>
        <v>0</v>
      </c>
      <c r="V394">
        <f>(BQ394+(U394+2*0.95*5.67E-8*(((BQ394+$B$7)+273)^4-(BQ394+273)^4)-44100*J394)/(1.84*29.3*R394+8*0.95*5.67E-8*(BQ394+273)^3))</f>
        <v>0</v>
      </c>
      <c r="W394">
        <f>($C$7*BR394+$D$7*BS394+$E$7*V394)</f>
        <v>0</v>
      </c>
      <c r="X394">
        <f>0.61365*exp(17.502*W394/(240.97+W394))</f>
        <v>0</v>
      </c>
      <c r="Y394">
        <f>(Z394/AA394*100)</f>
        <v>0</v>
      </c>
      <c r="Z394">
        <f>BJ394*(BO394+BP394)/1000</f>
        <v>0</v>
      </c>
      <c r="AA394">
        <f>0.61365*exp(17.502*BQ394/(240.97+BQ394))</f>
        <v>0</v>
      </c>
      <c r="AB394">
        <f>(X394-BJ394*(BO394+BP394)/1000)</f>
        <v>0</v>
      </c>
      <c r="AC394">
        <f>(-J394*44100)</f>
        <v>0</v>
      </c>
      <c r="AD394">
        <f>2*29.3*R394*0.92*(BQ394-W394)</f>
        <v>0</v>
      </c>
      <c r="AE394">
        <f>2*0.95*5.67E-8*(((BQ394+$B$7)+273)^4-(W394+273)^4)</f>
        <v>0</v>
      </c>
      <c r="AF394">
        <f>U394+AE394+AC394+AD394</f>
        <v>0</v>
      </c>
      <c r="AG394">
        <f>BN394*AU394*(BI394-BH394*(1000-AU394*BK394)/(1000-AU394*BJ394))/(100*BB394)</f>
        <v>0</v>
      </c>
      <c r="AH394">
        <f>1000*BN394*AU394*(BJ394-BK394)/(100*BB394*(1000-AU394*BJ394))</f>
        <v>0</v>
      </c>
      <c r="AI394">
        <f>(AJ394 - AK394 - BO394*1E3/(8.314*(BQ394+273.15)) * AM394/BN394 * AL394) * BN394/(100*BB394) * (1000 - BK394)/1000</f>
        <v>0</v>
      </c>
      <c r="AJ394">
        <v>1512.405793849244</v>
      </c>
      <c r="AK394">
        <v>1485.103575757576</v>
      </c>
      <c r="AL394">
        <v>3.421589916750823</v>
      </c>
      <c r="AM394">
        <v>63.74903472312772</v>
      </c>
      <c r="AN394">
        <f>(AP394 - AO394 + BO394*1E3/(8.314*(BQ394+273.15)) * AR394/BN394 * AQ394) * BN394/(100*BB394) * 1000/(1000 - AP394)</f>
        <v>0</v>
      </c>
      <c r="AO394">
        <v>23.65174943930356</v>
      </c>
      <c r="AP394">
        <v>24.11628606060607</v>
      </c>
      <c r="AQ394">
        <v>-2.000081504465894E-06</v>
      </c>
      <c r="AR394">
        <v>101.983239414424</v>
      </c>
      <c r="AS394">
        <v>3</v>
      </c>
      <c r="AT394">
        <v>1</v>
      </c>
      <c r="AU394">
        <f>IF(AS394*$H$13&gt;=AW394,1.0,(AW394/(AW394-AS394*$H$13)))</f>
        <v>0</v>
      </c>
      <c r="AV394">
        <f>(AU394-1)*100</f>
        <v>0</v>
      </c>
      <c r="AW394">
        <f>MAX(0,($B$13+$C$13*BV394)/(1+$D$13*BV394)*BO394/(BQ394+273)*$E$13)</f>
        <v>0</v>
      </c>
      <c r="AX394">
        <f>$B$11*BW394+$C$11*BX394+$F$11*CI394*(1-CL394)</f>
        <v>0</v>
      </c>
      <c r="AY394">
        <f>AX394*AZ394</f>
        <v>0</v>
      </c>
      <c r="AZ394">
        <f>($B$11*$D$9+$C$11*$D$9+$F$11*((CV394+CN394)/MAX(CV394+CN394+CW394, 0.1)*$I$9+CW394/MAX(CV394+CN394+CW394, 0.1)*$J$9))/($B$11+$C$11+$F$11)</f>
        <v>0</v>
      </c>
      <c r="BA394">
        <f>($B$11*$K$9+$C$11*$K$9+$F$11*((CV394+CN394)/MAX(CV394+CN394+CW394, 0.1)*$P$9+CW394/MAX(CV394+CN394+CW394, 0.1)*$Q$9))/($B$11+$C$11+$F$11)</f>
        <v>0</v>
      </c>
      <c r="BB394">
        <v>1.91</v>
      </c>
      <c r="BC394">
        <v>0.5</v>
      </c>
      <c r="BD394" t="s">
        <v>355</v>
      </c>
      <c r="BE394">
        <v>2</v>
      </c>
      <c r="BF394" t="b">
        <v>1</v>
      </c>
      <c r="BG394">
        <v>1679514328</v>
      </c>
      <c r="BH394">
        <v>1425.835185185185</v>
      </c>
      <c r="BI394">
        <v>1461.304444444444</v>
      </c>
      <c r="BJ394">
        <v>24.12488518518519</v>
      </c>
      <c r="BK394">
        <v>23.65405925925926</v>
      </c>
      <c r="BL394">
        <v>1419.898518518518</v>
      </c>
      <c r="BM394">
        <v>23.76415925925926</v>
      </c>
      <c r="BN394">
        <v>500.030962962963</v>
      </c>
      <c r="BO394">
        <v>89.94008888888889</v>
      </c>
      <c r="BP394">
        <v>0.09998924074074074</v>
      </c>
      <c r="BQ394">
        <v>26.52177037037037</v>
      </c>
      <c r="BR394">
        <v>27.49776666666667</v>
      </c>
      <c r="BS394">
        <v>999.9000000000001</v>
      </c>
      <c r="BT394">
        <v>0</v>
      </c>
      <c r="BU394">
        <v>0</v>
      </c>
      <c r="BV394">
        <v>9996.733333333334</v>
      </c>
      <c r="BW394">
        <v>0</v>
      </c>
      <c r="BX394">
        <v>9.357050740740743</v>
      </c>
      <c r="BY394">
        <v>-35.46864444444444</v>
      </c>
      <c r="BZ394">
        <v>1461.084074074074</v>
      </c>
      <c r="CA394">
        <v>1496.707037037037</v>
      </c>
      <c r="CB394">
        <v>0.470829962962963</v>
      </c>
      <c r="CC394">
        <v>1461.304444444444</v>
      </c>
      <c r="CD394">
        <v>23.65405925925926</v>
      </c>
      <c r="CE394">
        <v>2.169793703703704</v>
      </c>
      <c r="CF394">
        <v>2.127448148148148</v>
      </c>
      <c r="CG394">
        <v>18.74102962962963</v>
      </c>
      <c r="CH394">
        <v>18.4261962962963</v>
      </c>
      <c r="CI394">
        <v>2000.008888888889</v>
      </c>
      <c r="CJ394">
        <v>0.9799963333333336</v>
      </c>
      <c r="CK394">
        <v>0.02000338888888889</v>
      </c>
      <c r="CL394">
        <v>0</v>
      </c>
      <c r="CM394">
        <v>2.097177777777778</v>
      </c>
      <c r="CN394">
        <v>0</v>
      </c>
      <c r="CO394">
        <v>3861.265555555556</v>
      </c>
      <c r="CP394">
        <v>17338.28888888889</v>
      </c>
      <c r="CQ394">
        <v>38.78677777777778</v>
      </c>
      <c r="CR394">
        <v>39.465</v>
      </c>
      <c r="CS394">
        <v>38.71733333333333</v>
      </c>
      <c r="CT394">
        <v>37.46966666666667</v>
      </c>
      <c r="CU394">
        <v>38.07599999999999</v>
      </c>
      <c r="CV394">
        <v>1959.998888888889</v>
      </c>
      <c r="CW394">
        <v>40.01</v>
      </c>
      <c r="CX394">
        <v>0</v>
      </c>
      <c r="CY394">
        <v>1679514365.7</v>
      </c>
      <c r="CZ394">
        <v>0</v>
      </c>
      <c r="DA394">
        <v>0</v>
      </c>
      <c r="DB394" t="s">
        <v>356</v>
      </c>
      <c r="DC394">
        <v>1679454360.5</v>
      </c>
      <c r="DD394">
        <v>1679454360.5</v>
      </c>
      <c r="DE394">
        <v>0</v>
      </c>
      <c r="DF394">
        <v>-0.152</v>
      </c>
      <c r="DG394">
        <v>-0.046</v>
      </c>
      <c r="DH394">
        <v>3.296</v>
      </c>
      <c r="DI394">
        <v>0.35</v>
      </c>
      <c r="DJ394">
        <v>420</v>
      </c>
      <c r="DK394">
        <v>24</v>
      </c>
      <c r="DL394">
        <v>0.27</v>
      </c>
      <c r="DM394">
        <v>0.09</v>
      </c>
      <c r="DN394">
        <v>-35.45565609756098</v>
      </c>
      <c r="DO394">
        <v>0.2034167247386284</v>
      </c>
      <c r="DP394">
        <v>0.08517348164196922</v>
      </c>
      <c r="DQ394">
        <v>0</v>
      </c>
      <c r="DR394">
        <v>0.4754742439024391</v>
      </c>
      <c r="DS394">
        <v>-0.07927547038327452</v>
      </c>
      <c r="DT394">
        <v>0.008210159889059784</v>
      </c>
      <c r="DU394">
        <v>1</v>
      </c>
      <c r="DV394">
        <v>1</v>
      </c>
      <c r="DW394">
        <v>2</v>
      </c>
      <c r="DX394" t="s">
        <v>357</v>
      </c>
      <c r="DY394">
        <v>2.98055</v>
      </c>
      <c r="DZ394">
        <v>2.7284</v>
      </c>
      <c r="EA394">
        <v>0.196463</v>
      </c>
      <c r="EB394">
        <v>0.201104</v>
      </c>
      <c r="EC394">
        <v>0.107095</v>
      </c>
      <c r="ED394">
        <v>0.106584</v>
      </c>
      <c r="EE394">
        <v>24152.8</v>
      </c>
      <c r="EF394">
        <v>23686.3</v>
      </c>
      <c r="EG394">
        <v>30583.9</v>
      </c>
      <c r="EH394">
        <v>29891.2</v>
      </c>
      <c r="EI394">
        <v>37673.3</v>
      </c>
      <c r="EJ394">
        <v>35155.2</v>
      </c>
      <c r="EK394">
        <v>46772.5</v>
      </c>
      <c r="EL394">
        <v>44446.9</v>
      </c>
      <c r="EM394">
        <v>1.88337</v>
      </c>
      <c r="EN394">
        <v>1.9048</v>
      </c>
      <c r="EO394">
        <v>0.1188</v>
      </c>
      <c r="EP394">
        <v>0</v>
      </c>
      <c r="EQ394">
        <v>25.5529</v>
      </c>
      <c r="ER394">
        <v>999.9</v>
      </c>
      <c r="ES394">
        <v>49.3</v>
      </c>
      <c r="ET394">
        <v>30.2</v>
      </c>
      <c r="EU394">
        <v>23.6224</v>
      </c>
      <c r="EV394">
        <v>62.8109</v>
      </c>
      <c r="EW394">
        <v>22.4639</v>
      </c>
      <c r="EX394">
        <v>1</v>
      </c>
      <c r="EY394">
        <v>-0.101657</v>
      </c>
      <c r="EZ394">
        <v>0.253802</v>
      </c>
      <c r="FA394">
        <v>20.2033</v>
      </c>
      <c r="FB394">
        <v>5.22972</v>
      </c>
      <c r="FC394">
        <v>11.968</v>
      </c>
      <c r="FD394">
        <v>4.9711</v>
      </c>
      <c r="FE394">
        <v>3.2896</v>
      </c>
      <c r="FF394">
        <v>9999</v>
      </c>
      <c r="FG394">
        <v>9999</v>
      </c>
      <c r="FH394">
        <v>9999</v>
      </c>
      <c r="FI394">
        <v>999.9</v>
      </c>
      <c r="FJ394">
        <v>4.973</v>
      </c>
      <c r="FK394">
        <v>1.87714</v>
      </c>
      <c r="FL394">
        <v>1.87524</v>
      </c>
      <c r="FM394">
        <v>1.87805</v>
      </c>
      <c r="FN394">
        <v>1.87479</v>
      </c>
      <c r="FO394">
        <v>1.8784</v>
      </c>
      <c r="FP394">
        <v>1.87546</v>
      </c>
      <c r="FQ394">
        <v>1.87665</v>
      </c>
      <c r="FR394">
        <v>0</v>
      </c>
      <c r="FS394">
        <v>0</v>
      </c>
      <c r="FT394">
        <v>0</v>
      </c>
      <c r="FU394">
        <v>0</v>
      </c>
      <c r="FV394" t="s">
        <v>358</v>
      </c>
      <c r="FW394" t="s">
        <v>359</v>
      </c>
      <c r="FX394" t="s">
        <v>360</v>
      </c>
      <c r="FY394" t="s">
        <v>360</v>
      </c>
      <c r="FZ394" t="s">
        <v>360</v>
      </c>
      <c r="GA394" t="s">
        <v>360</v>
      </c>
      <c r="GB394">
        <v>0</v>
      </c>
      <c r="GC394">
        <v>100</v>
      </c>
      <c r="GD394">
        <v>100</v>
      </c>
      <c r="GE394">
        <v>5.99</v>
      </c>
      <c r="GF394">
        <v>0.3605</v>
      </c>
      <c r="GG394">
        <v>1.972114183739502</v>
      </c>
      <c r="GH394">
        <v>0.004449671774874308</v>
      </c>
      <c r="GI394">
        <v>-1.829466635312074E-06</v>
      </c>
      <c r="GJ394">
        <v>4.661545964856727E-10</v>
      </c>
      <c r="GK394">
        <v>0.005649818396270764</v>
      </c>
      <c r="GL394">
        <v>0.003047750899037379</v>
      </c>
      <c r="GM394">
        <v>0.0005145890388989142</v>
      </c>
      <c r="GN394">
        <v>-5.930110997495773E-07</v>
      </c>
      <c r="GO394">
        <v>0</v>
      </c>
      <c r="GP394">
        <v>2134</v>
      </c>
      <c r="GQ394">
        <v>1</v>
      </c>
      <c r="GR394">
        <v>23</v>
      </c>
      <c r="GS394">
        <v>999.6</v>
      </c>
      <c r="GT394">
        <v>999.6</v>
      </c>
      <c r="GU394">
        <v>3.09448</v>
      </c>
      <c r="GV394">
        <v>2.52808</v>
      </c>
      <c r="GW394">
        <v>1.39893</v>
      </c>
      <c r="GX394">
        <v>2.35962</v>
      </c>
      <c r="GY394">
        <v>1.44897</v>
      </c>
      <c r="GZ394">
        <v>2.48291</v>
      </c>
      <c r="HA394">
        <v>36.5051</v>
      </c>
      <c r="HB394">
        <v>24.0525</v>
      </c>
      <c r="HC394">
        <v>18</v>
      </c>
      <c r="HD394">
        <v>489.211</v>
      </c>
      <c r="HE394">
        <v>473.999</v>
      </c>
      <c r="HF394">
        <v>24.3518</v>
      </c>
      <c r="HG394">
        <v>25.7947</v>
      </c>
      <c r="HH394">
        <v>30</v>
      </c>
      <c r="HI394">
        <v>25.6354</v>
      </c>
      <c r="HJ394">
        <v>25.7124</v>
      </c>
      <c r="HK394">
        <v>61.9693</v>
      </c>
      <c r="HL394">
        <v>0</v>
      </c>
      <c r="HM394">
        <v>100</v>
      </c>
      <c r="HN394">
        <v>24.3501</v>
      </c>
      <c r="HO394">
        <v>1503.31</v>
      </c>
      <c r="HP394">
        <v>23.8447</v>
      </c>
      <c r="HQ394">
        <v>101.091</v>
      </c>
      <c r="HR394">
        <v>102.207</v>
      </c>
    </row>
    <row r="395" spans="1:226">
      <c r="A395">
        <v>379</v>
      </c>
      <c r="B395">
        <v>1679514340.5</v>
      </c>
      <c r="C395">
        <v>9084.400000095367</v>
      </c>
      <c r="D395" t="s">
        <v>1118</v>
      </c>
      <c r="E395" t="s">
        <v>1119</v>
      </c>
      <c r="F395">
        <v>5</v>
      </c>
      <c r="G395" t="s">
        <v>353</v>
      </c>
      <c r="H395" t="s">
        <v>747</v>
      </c>
      <c r="I395">
        <v>1679514332.714286</v>
      </c>
      <c r="J395">
        <f>(K395)/1000</f>
        <v>0</v>
      </c>
      <c r="K395">
        <f>IF(BF395, AN395, AH395)</f>
        <v>0</v>
      </c>
      <c r="L395">
        <f>IF(BF395, AI395, AG395)</f>
        <v>0</v>
      </c>
      <c r="M395">
        <f>BH395 - IF(AU395&gt;1, L395*BB395*100.0/(AW395*BV395), 0)</f>
        <v>0</v>
      </c>
      <c r="N395">
        <f>((T395-J395/2)*M395-L395)/(T395+J395/2)</f>
        <v>0</v>
      </c>
      <c r="O395">
        <f>N395*(BO395+BP395)/1000.0</f>
        <v>0</v>
      </c>
      <c r="P395">
        <f>(BH395 - IF(AU395&gt;1, L395*BB395*100.0/(AW395*BV395), 0))*(BO395+BP395)/1000.0</f>
        <v>0</v>
      </c>
      <c r="Q395">
        <f>2.0/((1/S395-1/R395)+SIGN(S395)*SQRT((1/S395-1/R395)*(1/S395-1/R395) + 4*BC395/((BC395+1)*(BC395+1))*(2*1/S395*1/R395-1/R395*1/R395)))</f>
        <v>0</v>
      </c>
      <c r="R395">
        <f>IF(LEFT(BD395,1)&lt;&gt;"0",IF(LEFT(BD395,1)="1",3.0,BE395),$D$5+$E$5*(BV395*BO395/($K$5*1000))+$F$5*(BV395*BO395/($K$5*1000))*MAX(MIN(BB395,$J$5),$I$5)*MAX(MIN(BB395,$J$5),$I$5)+$G$5*MAX(MIN(BB395,$J$5),$I$5)*(BV395*BO395/($K$5*1000))+$H$5*(BV395*BO395/($K$5*1000))*(BV395*BO395/($K$5*1000)))</f>
        <v>0</v>
      </c>
      <c r="S395">
        <f>J395*(1000-(1000*0.61365*exp(17.502*W395/(240.97+W395))/(BO395+BP395)+BJ395)/2)/(1000*0.61365*exp(17.502*W395/(240.97+W395))/(BO395+BP395)-BJ395)</f>
        <v>0</v>
      </c>
      <c r="T395">
        <f>1/((BC395+1)/(Q395/1.6)+1/(R395/1.37)) + BC395/((BC395+1)/(Q395/1.6) + BC395/(R395/1.37))</f>
        <v>0</v>
      </c>
      <c r="U395">
        <f>(AX395*BA395)</f>
        <v>0</v>
      </c>
      <c r="V395">
        <f>(BQ395+(U395+2*0.95*5.67E-8*(((BQ395+$B$7)+273)^4-(BQ395+273)^4)-44100*J395)/(1.84*29.3*R395+8*0.95*5.67E-8*(BQ395+273)^3))</f>
        <v>0</v>
      </c>
      <c r="W395">
        <f>($C$7*BR395+$D$7*BS395+$E$7*V395)</f>
        <v>0</v>
      </c>
      <c r="X395">
        <f>0.61365*exp(17.502*W395/(240.97+W395))</f>
        <v>0</v>
      </c>
      <c r="Y395">
        <f>(Z395/AA395*100)</f>
        <v>0</v>
      </c>
      <c r="Z395">
        <f>BJ395*(BO395+BP395)/1000</f>
        <v>0</v>
      </c>
      <c r="AA395">
        <f>0.61365*exp(17.502*BQ395/(240.97+BQ395))</f>
        <v>0</v>
      </c>
      <c r="AB395">
        <f>(X395-BJ395*(BO395+BP395)/1000)</f>
        <v>0</v>
      </c>
      <c r="AC395">
        <f>(-J395*44100)</f>
        <v>0</v>
      </c>
      <c r="AD395">
        <f>2*29.3*R395*0.92*(BQ395-W395)</f>
        <v>0</v>
      </c>
      <c r="AE395">
        <f>2*0.95*5.67E-8*(((BQ395+$B$7)+273)^4-(W395+273)^4)</f>
        <v>0</v>
      </c>
      <c r="AF395">
        <f>U395+AE395+AC395+AD395</f>
        <v>0</v>
      </c>
      <c r="AG395">
        <f>BN395*AU395*(BI395-BH395*(1000-AU395*BK395)/(1000-AU395*BJ395))/(100*BB395)</f>
        <v>0</v>
      </c>
      <c r="AH395">
        <f>1000*BN395*AU395*(BJ395-BK395)/(100*BB395*(1000-AU395*BJ395))</f>
        <v>0</v>
      </c>
      <c r="AI395">
        <f>(AJ395 - AK395 - BO395*1E3/(8.314*(BQ395+273.15)) * AM395/BN395 * AL395) * BN395/(100*BB395) * (1000 - BK395)/1000</f>
        <v>0</v>
      </c>
      <c r="AJ395">
        <v>1529.289167296621</v>
      </c>
      <c r="AK395">
        <v>1501.994606060606</v>
      </c>
      <c r="AL395">
        <v>3.36621225543044</v>
      </c>
      <c r="AM395">
        <v>63.74903472312772</v>
      </c>
      <c r="AN395">
        <f>(AP395 - AO395 + BO395*1E3/(8.314*(BQ395+273.15)) * AR395/BN395 * AQ395) * BN395/(100*BB395) * 1000/(1000 - AP395)</f>
        <v>0</v>
      </c>
      <c r="AO395">
        <v>23.64995244168653</v>
      </c>
      <c r="AP395">
        <v>24.10814666666665</v>
      </c>
      <c r="AQ395">
        <v>-3.473898136690066E-06</v>
      </c>
      <c r="AR395">
        <v>101.983239414424</v>
      </c>
      <c r="AS395">
        <v>3</v>
      </c>
      <c r="AT395">
        <v>1</v>
      </c>
      <c r="AU395">
        <f>IF(AS395*$H$13&gt;=AW395,1.0,(AW395/(AW395-AS395*$H$13)))</f>
        <v>0</v>
      </c>
      <c r="AV395">
        <f>(AU395-1)*100</f>
        <v>0</v>
      </c>
      <c r="AW395">
        <f>MAX(0,($B$13+$C$13*BV395)/(1+$D$13*BV395)*BO395/(BQ395+273)*$E$13)</f>
        <v>0</v>
      </c>
      <c r="AX395">
        <f>$B$11*BW395+$C$11*BX395+$F$11*CI395*(1-CL395)</f>
        <v>0</v>
      </c>
      <c r="AY395">
        <f>AX395*AZ395</f>
        <v>0</v>
      </c>
      <c r="AZ395">
        <f>($B$11*$D$9+$C$11*$D$9+$F$11*((CV395+CN395)/MAX(CV395+CN395+CW395, 0.1)*$I$9+CW395/MAX(CV395+CN395+CW395, 0.1)*$J$9))/($B$11+$C$11+$F$11)</f>
        <v>0</v>
      </c>
      <c r="BA395">
        <f>($B$11*$K$9+$C$11*$K$9+$F$11*((CV395+CN395)/MAX(CV395+CN395+CW395, 0.1)*$P$9+CW395/MAX(CV395+CN395+CW395, 0.1)*$Q$9))/($B$11+$C$11+$F$11)</f>
        <v>0</v>
      </c>
      <c r="BB395">
        <v>1.91</v>
      </c>
      <c r="BC395">
        <v>0.5</v>
      </c>
      <c r="BD395" t="s">
        <v>355</v>
      </c>
      <c r="BE395">
        <v>2</v>
      </c>
      <c r="BF395" t="b">
        <v>1</v>
      </c>
      <c r="BG395">
        <v>1679514332.714286</v>
      </c>
      <c r="BH395">
        <v>1441.604642857143</v>
      </c>
      <c r="BI395">
        <v>1476.928571428572</v>
      </c>
      <c r="BJ395">
        <v>24.11825</v>
      </c>
      <c r="BK395">
        <v>23.6521</v>
      </c>
      <c r="BL395">
        <v>1435.635714285714</v>
      </c>
      <c r="BM395">
        <v>23.75769285714286</v>
      </c>
      <c r="BN395">
        <v>500.0399642857142</v>
      </c>
      <c r="BO395">
        <v>89.93992142857142</v>
      </c>
      <c r="BP395">
        <v>0.1000617107142857</v>
      </c>
      <c r="BQ395">
        <v>26.51522142857143</v>
      </c>
      <c r="BR395">
        <v>27.4974</v>
      </c>
      <c r="BS395">
        <v>999.9000000000002</v>
      </c>
      <c r="BT395">
        <v>0</v>
      </c>
      <c r="BU395">
        <v>0</v>
      </c>
      <c r="BV395">
        <v>9997.282142857144</v>
      </c>
      <c r="BW395">
        <v>0</v>
      </c>
      <c r="BX395">
        <v>9.353953571428573</v>
      </c>
      <c r="BY395">
        <v>-35.32376071428571</v>
      </c>
      <c r="BZ395">
        <v>1477.232857142857</v>
      </c>
      <c r="CA395">
        <v>1512.706785714285</v>
      </c>
      <c r="CB395">
        <v>0.4661543928571428</v>
      </c>
      <c r="CC395">
        <v>1476.928571428572</v>
      </c>
      <c r="CD395">
        <v>23.6521</v>
      </c>
      <c r="CE395">
        <v>2.169193214285715</v>
      </c>
      <c r="CF395">
        <v>2.127267857142857</v>
      </c>
      <c r="CG395">
        <v>18.7366</v>
      </c>
      <c r="CH395">
        <v>18.42484285714286</v>
      </c>
      <c r="CI395">
        <v>2000.019285714285</v>
      </c>
      <c r="CJ395">
        <v>0.9799962500000002</v>
      </c>
      <c r="CK395">
        <v>0.020003475</v>
      </c>
      <c r="CL395">
        <v>0</v>
      </c>
      <c r="CM395">
        <v>2.059271428571429</v>
      </c>
      <c r="CN395">
        <v>0</v>
      </c>
      <c r="CO395">
        <v>3860.295000000001</v>
      </c>
      <c r="CP395">
        <v>17338.37142857143</v>
      </c>
      <c r="CQ395">
        <v>38.7655</v>
      </c>
      <c r="CR395">
        <v>39.44157142857143</v>
      </c>
      <c r="CS395">
        <v>38.69382142857143</v>
      </c>
      <c r="CT395">
        <v>37.4505</v>
      </c>
      <c r="CU395">
        <v>38.05314285714285</v>
      </c>
      <c r="CV395">
        <v>1960.009285714285</v>
      </c>
      <c r="CW395">
        <v>40.01</v>
      </c>
      <c r="CX395">
        <v>0</v>
      </c>
      <c r="CY395">
        <v>1679514370.5</v>
      </c>
      <c r="CZ395">
        <v>0</v>
      </c>
      <c r="DA395">
        <v>0</v>
      </c>
      <c r="DB395" t="s">
        <v>356</v>
      </c>
      <c r="DC395">
        <v>1679454360.5</v>
      </c>
      <c r="DD395">
        <v>1679454360.5</v>
      </c>
      <c r="DE395">
        <v>0</v>
      </c>
      <c r="DF395">
        <v>-0.152</v>
      </c>
      <c r="DG395">
        <v>-0.046</v>
      </c>
      <c r="DH395">
        <v>3.296</v>
      </c>
      <c r="DI395">
        <v>0.35</v>
      </c>
      <c r="DJ395">
        <v>420</v>
      </c>
      <c r="DK395">
        <v>24</v>
      </c>
      <c r="DL395">
        <v>0.27</v>
      </c>
      <c r="DM395">
        <v>0.09</v>
      </c>
      <c r="DN395">
        <v>-35.40038292682927</v>
      </c>
      <c r="DO395">
        <v>0.7922926829268472</v>
      </c>
      <c r="DP395">
        <v>0.1449564575538312</v>
      </c>
      <c r="DQ395">
        <v>0</v>
      </c>
      <c r="DR395">
        <v>0.4703753658536586</v>
      </c>
      <c r="DS395">
        <v>-0.06350055052264653</v>
      </c>
      <c r="DT395">
        <v>0.006629761893808113</v>
      </c>
      <c r="DU395">
        <v>1</v>
      </c>
      <c r="DV395">
        <v>1</v>
      </c>
      <c r="DW395">
        <v>2</v>
      </c>
      <c r="DX395" t="s">
        <v>357</v>
      </c>
      <c r="DY395">
        <v>2.98044</v>
      </c>
      <c r="DZ395">
        <v>2.72827</v>
      </c>
      <c r="EA395">
        <v>0.197791</v>
      </c>
      <c r="EB395">
        <v>0.202358</v>
      </c>
      <c r="EC395">
        <v>0.107068</v>
      </c>
      <c r="ED395">
        <v>0.106573</v>
      </c>
      <c r="EE395">
        <v>24113.3</v>
      </c>
      <c r="EF395">
        <v>23649.2</v>
      </c>
      <c r="EG395">
        <v>30584.4</v>
      </c>
      <c r="EH395">
        <v>29891.3</v>
      </c>
      <c r="EI395">
        <v>37675</v>
      </c>
      <c r="EJ395">
        <v>35155.8</v>
      </c>
      <c r="EK395">
        <v>46773</v>
      </c>
      <c r="EL395">
        <v>44446.9</v>
      </c>
      <c r="EM395">
        <v>1.88315</v>
      </c>
      <c r="EN395">
        <v>1.90497</v>
      </c>
      <c r="EO395">
        <v>0.118893</v>
      </c>
      <c r="EP395">
        <v>0</v>
      </c>
      <c r="EQ395">
        <v>25.5491</v>
      </c>
      <c r="ER395">
        <v>999.9</v>
      </c>
      <c r="ES395">
        <v>49.3</v>
      </c>
      <c r="ET395">
        <v>30.2</v>
      </c>
      <c r="EU395">
        <v>23.624</v>
      </c>
      <c r="EV395">
        <v>63.0609</v>
      </c>
      <c r="EW395">
        <v>22.1635</v>
      </c>
      <c r="EX395">
        <v>1</v>
      </c>
      <c r="EY395">
        <v>-0.101448</v>
      </c>
      <c r="EZ395">
        <v>0.262184</v>
      </c>
      <c r="FA395">
        <v>20.2033</v>
      </c>
      <c r="FB395">
        <v>5.22837</v>
      </c>
      <c r="FC395">
        <v>11.968</v>
      </c>
      <c r="FD395">
        <v>4.97085</v>
      </c>
      <c r="FE395">
        <v>3.28953</v>
      </c>
      <c r="FF395">
        <v>9999</v>
      </c>
      <c r="FG395">
        <v>9999</v>
      </c>
      <c r="FH395">
        <v>9999</v>
      </c>
      <c r="FI395">
        <v>999.9</v>
      </c>
      <c r="FJ395">
        <v>4.97299</v>
      </c>
      <c r="FK395">
        <v>1.87715</v>
      </c>
      <c r="FL395">
        <v>1.87529</v>
      </c>
      <c r="FM395">
        <v>1.87807</v>
      </c>
      <c r="FN395">
        <v>1.87482</v>
      </c>
      <c r="FO395">
        <v>1.87843</v>
      </c>
      <c r="FP395">
        <v>1.87546</v>
      </c>
      <c r="FQ395">
        <v>1.87665</v>
      </c>
      <c r="FR395">
        <v>0</v>
      </c>
      <c r="FS395">
        <v>0</v>
      </c>
      <c r="FT395">
        <v>0</v>
      </c>
      <c r="FU395">
        <v>0</v>
      </c>
      <c r="FV395" t="s">
        <v>358</v>
      </c>
      <c r="FW395" t="s">
        <v>359</v>
      </c>
      <c r="FX395" t="s">
        <v>360</v>
      </c>
      <c r="FY395" t="s">
        <v>360</v>
      </c>
      <c r="FZ395" t="s">
        <v>360</v>
      </c>
      <c r="GA395" t="s">
        <v>360</v>
      </c>
      <c r="GB395">
        <v>0</v>
      </c>
      <c r="GC395">
        <v>100</v>
      </c>
      <c r="GD395">
        <v>100</v>
      </c>
      <c r="GE395">
        <v>6.02</v>
      </c>
      <c r="GF395">
        <v>0.3603</v>
      </c>
      <c r="GG395">
        <v>1.972114183739502</v>
      </c>
      <c r="GH395">
        <v>0.004449671774874308</v>
      </c>
      <c r="GI395">
        <v>-1.829466635312074E-06</v>
      </c>
      <c r="GJ395">
        <v>4.661545964856727E-10</v>
      </c>
      <c r="GK395">
        <v>0.005649818396270764</v>
      </c>
      <c r="GL395">
        <v>0.003047750899037379</v>
      </c>
      <c r="GM395">
        <v>0.0005145890388989142</v>
      </c>
      <c r="GN395">
        <v>-5.930110997495773E-07</v>
      </c>
      <c r="GO395">
        <v>0</v>
      </c>
      <c r="GP395">
        <v>2134</v>
      </c>
      <c r="GQ395">
        <v>1</v>
      </c>
      <c r="GR395">
        <v>23</v>
      </c>
      <c r="GS395">
        <v>999.7</v>
      </c>
      <c r="GT395">
        <v>999.7</v>
      </c>
      <c r="GU395">
        <v>3.11646</v>
      </c>
      <c r="GV395">
        <v>2.53784</v>
      </c>
      <c r="GW395">
        <v>1.39893</v>
      </c>
      <c r="GX395">
        <v>2.35962</v>
      </c>
      <c r="GY395">
        <v>1.44897</v>
      </c>
      <c r="GZ395">
        <v>2.39868</v>
      </c>
      <c r="HA395">
        <v>36.5287</v>
      </c>
      <c r="HB395">
        <v>24.0612</v>
      </c>
      <c r="HC395">
        <v>18</v>
      </c>
      <c r="HD395">
        <v>489.089</v>
      </c>
      <c r="HE395">
        <v>474.113</v>
      </c>
      <c r="HF395">
        <v>24.354</v>
      </c>
      <c r="HG395">
        <v>25.7947</v>
      </c>
      <c r="HH395">
        <v>30.0002</v>
      </c>
      <c r="HI395">
        <v>25.6354</v>
      </c>
      <c r="HJ395">
        <v>25.7124</v>
      </c>
      <c r="HK395">
        <v>62.5218</v>
      </c>
      <c r="HL395">
        <v>0</v>
      </c>
      <c r="HM395">
        <v>100</v>
      </c>
      <c r="HN395">
        <v>24.3534</v>
      </c>
      <c r="HO395">
        <v>1523.35</v>
      </c>
      <c r="HP395">
        <v>23.8447</v>
      </c>
      <c r="HQ395">
        <v>101.092</v>
      </c>
      <c r="HR395">
        <v>102.208</v>
      </c>
    </row>
    <row r="396" spans="1:226">
      <c r="A396">
        <v>380</v>
      </c>
      <c r="B396">
        <v>1679514345.5</v>
      </c>
      <c r="C396">
        <v>9089.400000095367</v>
      </c>
      <c r="D396" t="s">
        <v>1120</v>
      </c>
      <c r="E396" t="s">
        <v>1121</v>
      </c>
      <c r="F396">
        <v>5</v>
      </c>
      <c r="G396" t="s">
        <v>353</v>
      </c>
      <c r="H396" t="s">
        <v>747</v>
      </c>
      <c r="I396">
        <v>1679514338</v>
      </c>
      <c r="J396">
        <f>(K396)/1000</f>
        <v>0</v>
      </c>
      <c r="K396">
        <f>IF(BF396, AN396, AH396)</f>
        <v>0</v>
      </c>
      <c r="L396">
        <f>IF(BF396, AI396, AG396)</f>
        <v>0</v>
      </c>
      <c r="M396">
        <f>BH396 - IF(AU396&gt;1, L396*BB396*100.0/(AW396*BV396), 0)</f>
        <v>0</v>
      </c>
      <c r="N396">
        <f>((T396-J396/2)*M396-L396)/(T396+J396/2)</f>
        <v>0</v>
      </c>
      <c r="O396">
        <f>N396*(BO396+BP396)/1000.0</f>
        <v>0</v>
      </c>
      <c r="P396">
        <f>(BH396 - IF(AU396&gt;1, L396*BB396*100.0/(AW396*BV396), 0))*(BO396+BP396)/1000.0</f>
        <v>0</v>
      </c>
      <c r="Q396">
        <f>2.0/((1/S396-1/R396)+SIGN(S396)*SQRT((1/S396-1/R396)*(1/S396-1/R396) + 4*BC396/((BC396+1)*(BC396+1))*(2*1/S396*1/R396-1/R396*1/R396)))</f>
        <v>0</v>
      </c>
      <c r="R396">
        <f>IF(LEFT(BD396,1)&lt;&gt;"0",IF(LEFT(BD396,1)="1",3.0,BE396),$D$5+$E$5*(BV396*BO396/($K$5*1000))+$F$5*(BV396*BO396/($K$5*1000))*MAX(MIN(BB396,$J$5),$I$5)*MAX(MIN(BB396,$J$5),$I$5)+$G$5*MAX(MIN(BB396,$J$5),$I$5)*(BV396*BO396/($K$5*1000))+$H$5*(BV396*BO396/($K$5*1000))*(BV396*BO396/($K$5*1000)))</f>
        <v>0</v>
      </c>
      <c r="S396">
        <f>J396*(1000-(1000*0.61365*exp(17.502*W396/(240.97+W396))/(BO396+BP396)+BJ396)/2)/(1000*0.61365*exp(17.502*W396/(240.97+W396))/(BO396+BP396)-BJ396)</f>
        <v>0</v>
      </c>
      <c r="T396">
        <f>1/((BC396+1)/(Q396/1.6)+1/(R396/1.37)) + BC396/((BC396+1)/(Q396/1.6) + BC396/(R396/1.37))</f>
        <v>0</v>
      </c>
      <c r="U396">
        <f>(AX396*BA396)</f>
        <v>0</v>
      </c>
      <c r="V396">
        <f>(BQ396+(U396+2*0.95*5.67E-8*(((BQ396+$B$7)+273)^4-(BQ396+273)^4)-44100*J396)/(1.84*29.3*R396+8*0.95*5.67E-8*(BQ396+273)^3))</f>
        <v>0</v>
      </c>
      <c r="W396">
        <f>($C$7*BR396+$D$7*BS396+$E$7*V396)</f>
        <v>0</v>
      </c>
      <c r="X396">
        <f>0.61365*exp(17.502*W396/(240.97+W396))</f>
        <v>0</v>
      </c>
      <c r="Y396">
        <f>(Z396/AA396*100)</f>
        <v>0</v>
      </c>
      <c r="Z396">
        <f>BJ396*(BO396+BP396)/1000</f>
        <v>0</v>
      </c>
      <c r="AA396">
        <f>0.61365*exp(17.502*BQ396/(240.97+BQ396))</f>
        <v>0</v>
      </c>
      <c r="AB396">
        <f>(X396-BJ396*(BO396+BP396)/1000)</f>
        <v>0</v>
      </c>
      <c r="AC396">
        <f>(-J396*44100)</f>
        <v>0</v>
      </c>
      <c r="AD396">
        <f>2*29.3*R396*0.92*(BQ396-W396)</f>
        <v>0</v>
      </c>
      <c r="AE396">
        <f>2*0.95*5.67E-8*(((BQ396+$B$7)+273)^4-(W396+273)^4)</f>
        <v>0</v>
      </c>
      <c r="AF396">
        <f>U396+AE396+AC396+AD396</f>
        <v>0</v>
      </c>
      <c r="AG396">
        <f>BN396*AU396*(BI396-BH396*(1000-AU396*BK396)/(1000-AU396*BJ396))/(100*BB396)</f>
        <v>0</v>
      </c>
      <c r="AH396">
        <f>1000*BN396*AU396*(BJ396-BK396)/(100*BB396*(1000-AU396*BJ396))</f>
        <v>0</v>
      </c>
      <c r="AI396">
        <f>(AJ396 - AK396 - BO396*1E3/(8.314*(BQ396+273.15)) * AM396/BN396 * AL396) * BN396/(100*BB396) * (1000 - BK396)/1000</f>
        <v>0</v>
      </c>
      <c r="AJ396">
        <v>1545.289918384319</v>
      </c>
      <c r="AK396">
        <v>1518.531878787878</v>
      </c>
      <c r="AL396">
        <v>3.269618611182192</v>
      </c>
      <c r="AM396">
        <v>63.74903472312772</v>
      </c>
      <c r="AN396">
        <f>(AP396 - AO396 + BO396*1E3/(8.314*(BQ396+273.15)) * AR396/BN396 * AQ396) * BN396/(100*BB396) * 1000/(1000 - AP396)</f>
        <v>0</v>
      </c>
      <c r="AO396">
        <v>23.64920366773449</v>
      </c>
      <c r="AP396">
        <v>24.09996727272727</v>
      </c>
      <c r="AQ396">
        <v>-3.191541393877681E-06</v>
      </c>
      <c r="AR396">
        <v>101.983239414424</v>
      </c>
      <c r="AS396">
        <v>3</v>
      </c>
      <c r="AT396">
        <v>1</v>
      </c>
      <c r="AU396">
        <f>IF(AS396*$H$13&gt;=AW396,1.0,(AW396/(AW396-AS396*$H$13)))</f>
        <v>0</v>
      </c>
      <c r="AV396">
        <f>(AU396-1)*100</f>
        <v>0</v>
      </c>
      <c r="AW396">
        <f>MAX(0,($B$13+$C$13*BV396)/(1+$D$13*BV396)*BO396/(BQ396+273)*$E$13)</f>
        <v>0</v>
      </c>
      <c r="AX396">
        <f>$B$11*BW396+$C$11*BX396+$F$11*CI396*(1-CL396)</f>
        <v>0</v>
      </c>
      <c r="AY396">
        <f>AX396*AZ396</f>
        <v>0</v>
      </c>
      <c r="AZ396">
        <f>($B$11*$D$9+$C$11*$D$9+$F$11*((CV396+CN396)/MAX(CV396+CN396+CW396, 0.1)*$I$9+CW396/MAX(CV396+CN396+CW396, 0.1)*$J$9))/($B$11+$C$11+$F$11)</f>
        <v>0</v>
      </c>
      <c r="BA396">
        <f>($B$11*$K$9+$C$11*$K$9+$F$11*((CV396+CN396)/MAX(CV396+CN396+CW396, 0.1)*$P$9+CW396/MAX(CV396+CN396+CW396, 0.1)*$Q$9))/($B$11+$C$11+$F$11)</f>
        <v>0</v>
      </c>
      <c r="BB396">
        <v>1.91</v>
      </c>
      <c r="BC396">
        <v>0.5</v>
      </c>
      <c r="BD396" t="s">
        <v>355</v>
      </c>
      <c r="BE396">
        <v>2</v>
      </c>
      <c r="BF396" t="b">
        <v>1</v>
      </c>
      <c r="BG396">
        <v>1679514338</v>
      </c>
      <c r="BH396">
        <v>1459.132592592592</v>
      </c>
      <c r="BI396">
        <v>1494.107037037037</v>
      </c>
      <c r="BJ396">
        <v>24.11121481481482</v>
      </c>
      <c r="BK396">
        <v>23.65012962962963</v>
      </c>
      <c r="BL396">
        <v>1453.127037037037</v>
      </c>
      <c r="BM396">
        <v>23.75083703703704</v>
      </c>
      <c r="BN396">
        <v>500.0363703703703</v>
      </c>
      <c r="BO396">
        <v>89.94014074074074</v>
      </c>
      <c r="BP396">
        <v>0.09996742962962964</v>
      </c>
      <c r="BQ396">
        <v>26.51132962962964</v>
      </c>
      <c r="BR396">
        <v>27.49171111111112</v>
      </c>
      <c r="BS396">
        <v>999.9000000000001</v>
      </c>
      <c r="BT396">
        <v>0</v>
      </c>
      <c r="BU396">
        <v>0</v>
      </c>
      <c r="BV396">
        <v>10004.91666666667</v>
      </c>
      <c r="BW396">
        <v>0</v>
      </c>
      <c r="BX396">
        <v>9.358735925925927</v>
      </c>
      <c r="BY396">
        <v>-34.97498888888889</v>
      </c>
      <c r="BZ396">
        <v>1495.182962962963</v>
      </c>
      <c r="CA396">
        <v>1530.299259259259</v>
      </c>
      <c r="CB396">
        <v>0.4610937777777778</v>
      </c>
      <c r="CC396">
        <v>1494.107037037037</v>
      </c>
      <c r="CD396">
        <v>23.65012962962963</v>
      </c>
      <c r="CE396">
        <v>2.168566296296296</v>
      </c>
      <c r="CF396">
        <v>2.127096296296296</v>
      </c>
      <c r="CG396">
        <v>18.73197777777778</v>
      </c>
      <c r="CH396">
        <v>18.42355555555556</v>
      </c>
      <c r="CI396">
        <v>2000.044444444444</v>
      </c>
      <c r="CJ396">
        <v>0.9799963333333336</v>
      </c>
      <c r="CK396">
        <v>0.02000338888888889</v>
      </c>
      <c r="CL396">
        <v>0</v>
      </c>
      <c r="CM396">
        <v>2.058622222222223</v>
      </c>
      <c r="CN396">
        <v>0</v>
      </c>
      <c r="CO396">
        <v>3859.343703703704</v>
      </c>
      <c r="CP396">
        <v>17338.58518518518</v>
      </c>
      <c r="CQ396">
        <v>38.729</v>
      </c>
      <c r="CR396">
        <v>39.41174074074074</v>
      </c>
      <c r="CS396">
        <v>38.66174074074074</v>
      </c>
      <c r="CT396">
        <v>37.4324074074074</v>
      </c>
      <c r="CU396">
        <v>38.03214814814815</v>
      </c>
      <c r="CV396">
        <v>1960.034444444444</v>
      </c>
      <c r="CW396">
        <v>40.01</v>
      </c>
      <c r="CX396">
        <v>0</v>
      </c>
      <c r="CY396">
        <v>1679514375.9</v>
      </c>
      <c r="CZ396">
        <v>0</v>
      </c>
      <c r="DA396">
        <v>0</v>
      </c>
      <c r="DB396" t="s">
        <v>356</v>
      </c>
      <c r="DC396">
        <v>1679454360.5</v>
      </c>
      <c r="DD396">
        <v>1679454360.5</v>
      </c>
      <c r="DE396">
        <v>0</v>
      </c>
      <c r="DF396">
        <v>-0.152</v>
      </c>
      <c r="DG396">
        <v>-0.046</v>
      </c>
      <c r="DH396">
        <v>3.296</v>
      </c>
      <c r="DI396">
        <v>0.35</v>
      </c>
      <c r="DJ396">
        <v>420</v>
      </c>
      <c r="DK396">
        <v>24</v>
      </c>
      <c r="DL396">
        <v>0.27</v>
      </c>
      <c r="DM396">
        <v>0.09</v>
      </c>
      <c r="DN396">
        <v>-35.12479756097561</v>
      </c>
      <c r="DO396">
        <v>3.6952996515679</v>
      </c>
      <c r="DP396">
        <v>0.4121096393826527</v>
      </c>
      <c r="DQ396">
        <v>0</v>
      </c>
      <c r="DR396">
        <v>0.4635940731707317</v>
      </c>
      <c r="DS396">
        <v>-0.05730085714285728</v>
      </c>
      <c r="DT396">
        <v>0.005880424716659893</v>
      </c>
      <c r="DU396">
        <v>1</v>
      </c>
      <c r="DV396">
        <v>1</v>
      </c>
      <c r="DW396">
        <v>2</v>
      </c>
      <c r="DX396" t="s">
        <v>357</v>
      </c>
      <c r="DY396">
        <v>2.98062</v>
      </c>
      <c r="DZ396">
        <v>2.7283</v>
      </c>
      <c r="EA396">
        <v>0.199084</v>
      </c>
      <c r="EB396">
        <v>0.20365</v>
      </c>
      <c r="EC396">
        <v>0.107047</v>
      </c>
      <c r="ED396">
        <v>0.106576</v>
      </c>
      <c r="EE396">
        <v>24073.8</v>
      </c>
      <c r="EF396">
        <v>23610.7</v>
      </c>
      <c r="EG396">
        <v>30583.6</v>
      </c>
      <c r="EH396">
        <v>29891.1</v>
      </c>
      <c r="EI396">
        <v>37675.1</v>
      </c>
      <c r="EJ396">
        <v>35155.7</v>
      </c>
      <c r="EK396">
        <v>46772</v>
      </c>
      <c r="EL396">
        <v>44446.8</v>
      </c>
      <c r="EM396">
        <v>1.8833</v>
      </c>
      <c r="EN396">
        <v>1.90492</v>
      </c>
      <c r="EO396">
        <v>0.11798</v>
      </c>
      <c r="EP396">
        <v>0</v>
      </c>
      <c r="EQ396">
        <v>25.5464</v>
      </c>
      <c r="ER396">
        <v>999.9</v>
      </c>
      <c r="ES396">
        <v>49.3</v>
      </c>
      <c r="ET396">
        <v>30.3</v>
      </c>
      <c r="EU396">
        <v>23.7566</v>
      </c>
      <c r="EV396">
        <v>63.2209</v>
      </c>
      <c r="EW396">
        <v>22.2676</v>
      </c>
      <c r="EX396">
        <v>1</v>
      </c>
      <c r="EY396">
        <v>-0.101446</v>
      </c>
      <c r="EZ396">
        <v>0.255436</v>
      </c>
      <c r="FA396">
        <v>20.2034</v>
      </c>
      <c r="FB396">
        <v>5.22837</v>
      </c>
      <c r="FC396">
        <v>11.968</v>
      </c>
      <c r="FD396">
        <v>4.97085</v>
      </c>
      <c r="FE396">
        <v>3.2895</v>
      </c>
      <c r="FF396">
        <v>9999</v>
      </c>
      <c r="FG396">
        <v>9999</v>
      </c>
      <c r="FH396">
        <v>9999</v>
      </c>
      <c r="FI396">
        <v>999.9</v>
      </c>
      <c r="FJ396">
        <v>4.973</v>
      </c>
      <c r="FK396">
        <v>1.87714</v>
      </c>
      <c r="FL396">
        <v>1.87527</v>
      </c>
      <c r="FM396">
        <v>1.87807</v>
      </c>
      <c r="FN396">
        <v>1.87482</v>
      </c>
      <c r="FO396">
        <v>1.87845</v>
      </c>
      <c r="FP396">
        <v>1.87546</v>
      </c>
      <c r="FQ396">
        <v>1.87666</v>
      </c>
      <c r="FR396">
        <v>0</v>
      </c>
      <c r="FS396">
        <v>0</v>
      </c>
      <c r="FT396">
        <v>0</v>
      </c>
      <c r="FU396">
        <v>0</v>
      </c>
      <c r="FV396" t="s">
        <v>358</v>
      </c>
      <c r="FW396" t="s">
        <v>359</v>
      </c>
      <c r="FX396" t="s">
        <v>360</v>
      </c>
      <c r="FY396" t="s">
        <v>360</v>
      </c>
      <c r="FZ396" t="s">
        <v>360</v>
      </c>
      <c r="GA396" t="s">
        <v>360</v>
      </c>
      <c r="GB396">
        <v>0</v>
      </c>
      <c r="GC396">
        <v>100</v>
      </c>
      <c r="GD396">
        <v>100</v>
      </c>
      <c r="GE396">
        <v>6.06</v>
      </c>
      <c r="GF396">
        <v>0.3601</v>
      </c>
      <c r="GG396">
        <v>1.972114183739502</v>
      </c>
      <c r="GH396">
        <v>0.004449671774874308</v>
      </c>
      <c r="GI396">
        <v>-1.829466635312074E-06</v>
      </c>
      <c r="GJ396">
        <v>4.661545964856727E-10</v>
      </c>
      <c r="GK396">
        <v>0.005649818396270764</v>
      </c>
      <c r="GL396">
        <v>0.003047750899037379</v>
      </c>
      <c r="GM396">
        <v>0.0005145890388989142</v>
      </c>
      <c r="GN396">
        <v>-5.930110997495773E-07</v>
      </c>
      <c r="GO396">
        <v>0</v>
      </c>
      <c r="GP396">
        <v>2134</v>
      </c>
      <c r="GQ396">
        <v>1</v>
      </c>
      <c r="GR396">
        <v>23</v>
      </c>
      <c r="GS396">
        <v>999.8</v>
      </c>
      <c r="GT396">
        <v>999.8</v>
      </c>
      <c r="GU396">
        <v>3.14697</v>
      </c>
      <c r="GV396">
        <v>2.52441</v>
      </c>
      <c r="GW396">
        <v>1.39893</v>
      </c>
      <c r="GX396">
        <v>2.35962</v>
      </c>
      <c r="GY396">
        <v>1.44897</v>
      </c>
      <c r="GZ396">
        <v>2.50122</v>
      </c>
      <c r="HA396">
        <v>36.5287</v>
      </c>
      <c r="HB396">
        <v>24.0612</v>
      </c>
      <c r="HC396">
        <v>18</v>
      </c>
      <c r="HD396">
        <v>489.158</v>
      </c>
      <c r="HE396">
        <v>474.062</v>
      </c>
      <c r="HF396">
        <v>24.3563</v>
      </c>
      <c r="HG396">
        <v>25.7939</v>
      </c>
      <c r="HH396">
        <v>30</v>
      </c>
      <c r="HI396">
        <v>25.6335</v>
      </c>
      <c r="HJ396">
        <v>25.7102</v>
      </c>
      <c r="HK396">
        <v>63.032</v>
      </c>
      <c r="HL396">
        <v>0</v>
      </c>
      <c r="HM396">
        <v>100</v>
      </c>
      <c r="HN396">
        <v>24.359</v>
      </c>
      <c r="HO396">
        <v>1536.7</v>
      </c>
      <c r="HP396">
        <v>23.8447</v>
      </c>
      <c r="HQ396">
        <v>101.09</v>
      </c>
      <c r="HR396">
        <v>102.207</v>
      </c>
    </row>
    <row r="397" spans="1:226">
      <c r="A397">
        <v>381</v>
      </c>
      <c r="B397">
        <v>1679514350.5</v>
      </c>
      <c r="C397">
        <v>9094.400000095367</v>
      </c>
      <c r="D397" t="s">
        <v>1122</v>
      </c>
      <c r="E397" t="s">
        <v>1123</v>
      </c>
      <c r="F397">
        <v>5</v>
      </c>
      <c r="G397" t="s">
        <v>353</v>
      </c>
      <c r="H397" t="s">
        <v>747</v>
      </c>
      <c r="I397">
        <v>1679514342.714286</v>
      </c>
      <c r="J397">
        <f>(K397)/1000</f>
        <v>0</v>
      </c>
      <c r="K397">
        <f>IF(BF397, AN397, AH397)</f>
        <v>0</v>
      </c>
      <c r="L397">
        <f>IF(BF397, AI397, AG397)</f>
        <v>0</v>
      </c>
      <c r="M397">
        <f>BH397 - IF(AU397&gt;1, L397*BB397*100.0/(AW397*BV397), 0)</f>
        <v>0</v>
      </c>
      <c r="N397">
        <f>((T397-J397/2)*M397-L397)/(T397+J397/2)</f>
        <v>0</v>
      </c>
      <c r="O397">
        <f>N397*(BO397+BP397)/1000.0</f>
        <v>0</v>
      </c>
      <c r="P397">
        <f>(BH397 - IF(AU397&gt;1, L397*BB397*100.0/(AW397*BV397), 0))*(BO397+BP397)/1000.0</f>
        <v>0</v>
      </c>
      <c r="Q397">
        <f>2.0/((1/S397-1/R397)+SIGN(S397)*SQRT((1/S397-1/R397)*(1/S397-1/R397) + 4*BC397/((BC397+1)*(BC397+1))*(2*1/S397*1/R397-1/R397*1/R397)))</f>
        <v>0</v>
      </c>
      <c r="R397">
        <f>IF(LEFT(BD397,1)&lt;&gt;"0",IF(LEFT(BD397,1)="1",3.0,BE397),$D$5+$E$5*(BV397*BO397/($K$5*1000))+$F$5*(BV397*BO397/($K$5*1000))*MAX(MIN(BB397,$J$5),$I$5)*MAX(MIN(BB397,$J$5),$I$5)+$G$5*MAX(MIN(BB397,$J$5),$I$5)*(BV397*BO397/($K$5*1000))+$H$5*(BV397*BO397/($K$5*1000))*(BV397*BO397/($K$5*1000)))</f>
        <v>0</v>
      </c>
      <c r="S397">
        <f>J397*(1000-(1000*0.61365*exp(17.502*W397/(240.97+W397))/(BO397+BP397)+BJ397)/2)/(1000*0.61365*exp(17.502*W397/(240.97+W397))/(BO397+BP397)-BJ397)</f>
        <v>0</v>
      </c>
      <c r="T397">
        <f>1/((BC397+1)/(Q397/1.6)+1/(R397/1.37)) + BC397/((BC397+1)/(Q397/1.6) + BC397/(R397/1.37))</f>
        <v>0</v>
      </c>
      <c r="U397">
        <f>(AX397*BA397)</f>
        <v>0</v>
      </c>
      <c r="V397">
        <f>(BQ397+(U397+2*0.95*5.67E-8*(((BQ397+$B$7)+273)^4-(BQ397+273)^4)-44100*J397)/(1.84*29.3*R397+8*0.95*5.67E-8*(BQ397+273)^3))</f>
        <v>0</v>
      </c>
      <c r="W397">
        <f>($C$7*BR397+$D$7*BS397+$E$7*V397)</f>
        <v>0</v>
      </c>
      <c r="X397">
        <f>0.61365*exp(17.502*W397/(240.97+W397))</f>
        <v>0</v>
      </c>
      <c r="Y397">
        <f>(Z397/AA397*100)</f>
        <v>0</v>
      </c>
      <c r="Z397">
        <f>BJ397*(BO397+BP397)/1000</f>
        <v>0</v>
      </c>
      <c r="AA397">
        <f>0.61365*exp(17.502*BQ397/(240.97+BQ397))</f>
        <v>0</v>
      </c>
      <c r="AB397">
        <f>(X397-BJ397*(BO397+BP397)/1000)</f>
        <v>0</v>
      </c>
      <c r="AC397">
        <f>(-J397*44100)</f>
        <v>0</v>
      </c>
      <c r="AD397">
        <f>2*29.3*R397*0.92*(BQ397-W397)</f>
        <v>0</v>
      </c>
      <c r="AE397">
        <f>2*0.95*5.67E-8*(((BQ397+$B$7)+273)^4-(W397+273)^4)</f>
        <v>0</v>
      </c>
      <c r="AF397">
        <f>U397+AE397+AC397+AD397</f>
        <v>0</v>
      </c>
      <c r="AG397">
        <f>BN397*AU397*(BI397-BH397*(1000-AU397*BK397)/(1000-AU397*BJ397))/(100*BB397)</f>
        <v>0</v>
      </c>
      <c r="AH397">
        <f>1000*BN397*AU397*(BJ397-BK397)/(100*BB397*(1000-AU397*BJ397))</f>
        <v>0</v>
      </c>
      <c r="AI397">
        <f>(AJ397 - AK397 - BO397*1E3/(8.314*(BQ397+273.15)) * AM397/BN397 * AL397) * BN397/(100*BB397) * (1000 - BK397)/1000</f>
        <v>0</v>
      </c>
      <c r="AJ397">
        <v>1562.254072811705</v>
      </c>
      <c r="AK397">
        <v>1535.225090909091</v>
      </c>
      <c r="AL397">
        <v>3.372212737807865</v>
      </c>
      <c r="AM397">
        <v>63.74903472312772</v>
      </c>
      <c r="AN397">
        <f>(AP397 - AO397 + BO397*1E3/(8.314*(BQ397+273.15)) * AR397/BN397 * AQ397) * BN397/(100*BB397) * 1000/(1000 - AP397)</f>
        <v>0</v>
      </c>
      <c r="AO397">
        <v>23.64745893207629</v>
      </c>
      <c r="AP397">
        <v>24.09311939393939</v>
      </c>
      <c r="AQ397">
        <v>-2.749402567886917E-06</v>
      </c>
      <c r="AR397">
        <v>101.983239414424</v>
      </c>
      <c r="AS397">
        <v>3</v>
      </c>
      <c r="AT397">
        <v>1</v>
      </c>
      <c r="AU397">
        <f>IF(AS397*$H$13&gt;=AW397,1.0,(AW397/(AW397-AS397*$H$13)))</f>
        <v>0</v>
      </c>
      <c r="AV397">
        <f>(AU397-1)*100</f>
        <v>0</v>
      </c>
      <c r="AW397">
        <f>MAX(0,($B$13+$C$13*BV397)/(1+$D$13*BV397)*BO397/(BQ397+273)*$E$13)</f>
        <v>0</v>
      </c>
      <c r="AX397">
        <f>$B$11*BW397+$C$11*BX397+$F$11*CI397*(1-CL397)</f>
        <v>0</v>
      </c>
      <c r="AY397">
        <f>AX397*AZ397</f>
        <v>0</v>
      </c>
      <c r="AZ397">
        <f>($B$11*$D$9+$C$11*$D$9+$F$11*((CV397+CN397)/MAX(CV397+CN397+CW397, 0.1)*$I$9+CW397/MAX(CV397+CN397+CW397, 0.1)*$J$9))/($B$11+$C$11+$F$11)</f>
        <v>0</v>
      </c>
      <c r="BA397">
        <f>($B$11*$K$9+$C$11*$K$9+$F$11*((CV397+CN397)/MAX(CV397+CN397+CW397, 0.1)*$P$9+CW397/MAX(CV397+CN397+CW397, 0.1)*$Q$9))/($B$11+$C$11+$F$11)</f>
        <v>0</v>
      </c>
      <c r="BB397">
        <v>1.91</v>
      </c>
      <c r="BC397">
        <v>0.5</v>
      </c>
      <c r="BD397" t="s">
        <v>355</v>
      </c>
      <c r="BE397">
        <v>2</v>
      </c>
      <c r="BF397" t="b">
        <v>1</v>
      </c>
      <c r="BG397">
        <v>1679514342.714286</v>
      </c>
      <c r="BH397">
        <v>1474.543928571429</v>
      </c>
      <c r="BI397">
        <v>1509.413571428571</v>
      </c>
      <c r="BJ397">
        <v>24.10416428571428</v>
      </c>
      <c r="BK397">
        <v>23.64886785714286</v>
      </c>
      <c r="BL397">
        <v>1468.505714285714</v>
      </c>
      <c r="BM397">
        <v>23.74396428571428</v>
      </c>
      <c r="BN397">
        <v>500.0336428571428</v>
      </c>
      <c r="BO397">
        <v>89.93994285714284</v>
      </c>
      <c r="BP397">
        <v>0.09990636071428573</v>
      </c>
      <c r="BQ397">
        <v>26.50925357142857</v>
      </c>
      <c r="BR397">
        <v>27.48677142857143</v>
      </c>
      <c r="BS397">
        <v>999.9000000000002</v>
      </c>
      <c r="BT397">
        <v>0</v>
      </c>
      <c r="BU397">
        <v>0</v>
      </c>
      <c r="BV397">
        <v>9999.717142857142</v>
      </c>
      <c r="BW397">
        <v>0</v>
      </c>
      <c r="BX397">
        <v>9.363507142857143</v>
      </c>
      <c r="BY397">
        <v>-34.87036428571428</v>
      </c>
      <c r="BZ397">
        <v>1510.962857142857</v>
      </c>
      <c r="CA397">
        <v>1545.973928571428</v>
      </c>
      <c r="CB397">
        <v>0.4552976785714285</v>
      </c>
      <c r="CC397">
        <v>1509.413571428571</v>
      </c>
      <c r="CD397">
        <v>23.64886785714286</v>
      </c>
      <c r="CE397">
        <v>2.167927857142858</v>
      </c>
      <c r="CF397">
        <v>2.126978571428571</v>
      </c>
      <c r="CG397">
        <v>18.72726071428572</v>
      </c>
      <c r="CH397">
        <v>18.42266428571428</v>
      </c>
      <c r="CI397">
        <v>2000.036785714286</v>
      </c>
      <c r="CJ397">
        <v>0.9799963571428574</v>
      </c>
      <c r="CK397">
        <v>0.02000336428571429</v>
      </c>
      <c r="CL397">
        <v>0</v>
      </c>
      <c r="CM397">
        <v>2.05905</v>
      </c>
      <c r="CN397">
        <v>0</v>
      </c>
      <c r="CO397">
        <v>3858.248571428572</v>
      </c>
      <c r="CP397">
        <v>17338.52142857143</v>
      </c>
      <c r="CQ397">
        <v>38.70949999999999</v>
      </c>
      <c r="CR397">
        <v>39.38821428571428</v>
      </c>
      <c r="CS397">
        <v>38.63821428571428</v>
      </c>
      <c r="CT397">
        <v>37.41264285714286</v>
      </c>
      <c r="CU397">
        <v>38.01328571428571</v>
      </c>
      <c r="CV397">
        <v>1960.026785714286</v>
      </c>
      <c r="CW397">
        <v>40.01</v>
      </c>
      <c r="CX397">
        <v>0</v>
      </c>
      <c r="CY397">
        <v>1679514380.7</v>
      </c>
      <c r="CZ397">
        <v>0</v>
      </c>
      <c r="DA397">
        <v>0</v>
      </c>
      <c r="DB397" t="s">
        <v>356</v>
      </c>
      <c r="DC397">
        <v>1679454360.5</v>
      </c>
      <c r="DD397">
        <v>1679454360.5</v>
      </c>
      <c r="DE397">
        <v>0</v>
      </c>
      <c r="DF397">
        <v>-0.152</v>
      </c>
      <c r="DG397">
        <v>-0.046</v>
      </c>
      <c r="DH397">
        <v>3.296</v>
      </c>
      <c r="DI397">
        <v>0.35</v>
      </c>
      <c r="DJ397">
        <v>420</v>
      </c>
      <c r="DK397">
        <v>24</v>
      </c>
      <c r="DL397">
        <v>0.27</v>
      </c>
      <c r="DM397">
        <v>0.09</v>
      </c>
      <c r="DN397">
        <v>-34.996965</v>
      </c>
      <c r="DO397">
        <v>2.431533208255236</v>
      </c>
      <c r="DP397">
        <v>0.3670636951197981</v>
      </c>
      <c r="DQ397">
        <v>0</v>
      </c>
      <c r="DR397">
        <v>0.45897885</v>
      </c>
      <c r="DS397">
        <v>-0.07271119699812416</v>
      </c>
      <c r="DT397">
        <v>0.007039115326338955</v>
      </c>
      <c r="DU397">
        <v>1</v>
      </c>
      <c r="DV397">
        <v>1</v>
      </c>
      <c r="DW397">
        <v>2</v>
      </c>
      <c r="DX397" t="s">
        <v>357</v>
      </c>
      <c r="DY397">
        <v>2.98049</v>
      </c>
      <c r="DZ397">
        <v>2.728</v>
      </c>
      <c r="EA397">
        <v>0.200382</v>
      </c>
      <c r="EB397">
        <v>0.204975</v>
      </c>
      <c r="EC397">
        <v>0.107024</v>
      </c>
      <c r="ED397">
        <v>0.106577</v>
      </c>
      <c r="EE397">
        <v>24034.5</v>
      </c>
      <c r="EF397">
        <v>23571.6</v>
      </c>
      <c r="EG397">
        <v>30583.2</v>
      </c>
      <c r="EH397">
        <v>29891.3</v>
      </c>
      <c r="EI397">
        <v>37675.6</v>
      </c>
      <c r="EJ397">
        <v>35156.1</v>
      </c>
      <c r="EK397">
        <v>46771.3</v>
      </c>
      <c r="EL397">
        <v>44447.3</v>
      </c>
      <c r="EM397">
        <v>1.88335</v>
      </c>
      <c r="EN397">
        <v>1.90517</v>
      </c>
      <c r="EO397">
        <v>0.119153</v>
      </c>
      <c r="EP397">
        <v>0</v>
      </c>
      <c r="EQ397">
        <v>25.5437</v>
      </c>
      <c r="ER397">
        <v>999.9</v>
      </c>
      <c r="ES397">
        <v>49.3</v>
      </c>
      <c r="ET397">
        <v>30.2</v>
      </c>
      <c r="EU397">
        <v>23.6229</v>
      </c>
      <c r="EV397">
        <v>63.1709</v>
      </c>
      <c r="EW397">
        <v>22.3077</v>
      </c>
      <c r="EX397">
        <v>1</v>
      </c>
      <c r="EY397">
        <v>-0.101555</v>
      </c>
      <c r="EZ397">
        <v>0.21847</v>
      </c>
      <c r="FA397">
        <v>20.2036</v>
      </c>
      <c r="FB397">
        <v>5.22912</v>
      </c>
      <c r="FC397">
        <v>11.968</v>
      </c>
      <c r="FD397">
        <v>4.97095</v>
      </c>
      <c r="FE397">
        <v>3.2896</v>
      </c>
      <c r="FF397">
        <v>9999</v>
      </c>
      <c r="FG397">
        <v>9999</v>
      </c>
      <c r="FH397">
        <v>9999</v>
      </c>
      <c r="FI397">
        <v>999.9</v>
      </c>
      <c r="FJ397">
        <v>4.97297</v>
      </c>
      <c r="FK397">
        <v>1.87714</v>
      </c>
      <c r="FL397">
        <v>1.87526</v>
      </c>
      <c r="FM397">
        <v>1.87806</v>
      </c>
      <c r="FN397">
        <v>1.87477</v>
      </c>
      <c r="FO397">
        <v>1.87842</v>
      </c>
      <c r="FP397">
        <v>1.87546</v>
      </c>
      <c r="FQ397">
        <v>1.87665</v>
      </c>
      <c r="FR397">
        <v>0</v>
      </c>
      <c r="FS397">
        <v>0</v>
      </c>
      <c r="FT397">
        <v>0</v>
      </c>
      <c r="FU397">
        <v>0</v>
      </c>
      <c r="FV397" t="s">
        <v>358</v>
      </c>
      <c r="FW397" t="s">
        <v>359</v>
      </c>
      <c r="FX397" t="s">
        <v>360</v>
      </c>
      <c r="FY397" t="s">
        <v>360</v>
      </c>
      <c r="FZ397" t="s">
        <v>360</v>
      </c>
      <c r="GA397" t="s">
        <v>360</v>
      </c>
      <c r="GB397">
        <v>0</v>
      </c>
      <c r="GC397">
        <v>100</v>
      </c>
      <c r="GD397">
        <v>100</v>
      </c>
      <c r="GE397">
        <v>6.09</v>
      </c>
      <c r="GF397">
        <v>0.3599</v>
      </c>
      <c r="GG397">
        <v>1.972114183739502</v>
      </c>
      <c r="GH397">
        <v>0.004449671774874308</v>
      </c>
      <c r="GI397">
        <v>-1.829466635312074E-06</v>
      </c>
      <c r="GJ397">
        <v>4.661545964856727E-10</v>
      </c>
      <c r="GK397">
        <v>0.005649818396270764</v>
      </c>
      <c r="GL397">
        <v>0.003047750899037379</v>
      </c>
      <c r="GM397">
        <v>0.0005145890388989142</v>
      </c>
      <c r="GN397">
        <v>-5.930110997495773E-07</v>
      </c>
      <c r="GO397">
        <v>0</v>
      </c>
      <c r="GP397">
        <v>2134</v>
      </c>
      <c r="GQ397">
        <v>1</v>
      </c>
      <c r="GR397">
        <v>23</v>
      </c>
      <c r="GS397">
        <v>999.8</v>
      </c>
      <c r="GT397">
        <v>999.8</v>
      </c>
      <c r="GU397">
        <v>3.17139</v>
      </c>
      <c r="GV397">
        <v>2.54028</v>
      </c>
      <c r="GW397">
        <v>1.39893</v>
      </c>
      <c r="GX397">
        <v>2.35962</v>
      </c>
      <c r="GY397">
        <v>1.44897</v>
      </c>
      <c r="GZ397">
        <v>2.39502</v>
      </c>
      <c r="HA397">
        <v>36.5051</v>
      </c>
      <c r="HB397">
        <v>24.0437</v>
      </c>
      <c r="HC397">
        <v>18</v>
      </c>
      <c r="HD397">
        <v>489.182</v>
      </c>
      <c r="HE397">
        <v>474.224</v>
      </c>
      <c r="HF397">
        <v>24.3627</v>
      </c>
      <c r="HG397">
        <v>25.7925</v>
      </c>
      <c r="HH397">
        <v>30.0001</v>
      </c>
      <c r="HI397">
        <v>25.6332</v>
      </c>
      <c r="HJ397">
        <v>25.7102</v>
      </c>
      <c r="HK397">
        <v>63.5997</v>
      </c>
      <c r="HL397">
        <v>0</v>
      </c>
      <c r="HM397">
        <v>100</v>
      </c>
      <c r="HN397">
        <v>24.3751</v>
      </c>
      <c r="HO397">
        <v>1556.76</v>
      </c>
      <c r="HP397">
        <v>23.8447</v>
      </c>
      <c r="HQ397">
        <v>101.088</v>
      </c>
      <c r="HR397">
        <v>102.208</v>
      </c>
    </row>
    <row r="398" spans="1:226">
      <c r="A398">
        <v>382</v>
      </c>
      <c r="B398">
        <v>1679514355.5</v>
      </c>
      <c r="C398">
        <v>9099.400000095367</v>
      </c>
      <c r="D398" t="s">
        <v>1124</v>
      </c>
      <c r="E398" t="s">
        <v>1125</v>
      </c>
      <c r="F398">
        <v>5</v>
      </c>
      <c r="G398" t="s">
        <v>353</v>
      </c>
      <c r="H398" t="s">
        <v>747</v>
      </c>
      <c r="I398">
        <v>1679514348</v>
      </c>
      <c r="J398">
        <f>(K398)/1000</f>
        <v>0</v>
      </c>
      <c r="K398">
        <f>IF(BF398, AN398, AH398)</f>
        <v>0</v>
      </c>
      <c r="L398">
        <f>IF(BF398, AI398, AG398)</f>
        <v>0</v>
      </c>
      <c r="M398">
        <f>BH398 - IF(AU398&gt;1, L398*BB398*100.0/(AW398*BV398), 0)</f>
        <v>0</v>
      </c>
      <c r="N398">
        <f>((T398-J398/2)*M398-L398)/(T398+J398/2)</f>
        <v>0</v>
      </c>
      <c r="O398">
        <f>N398*(BO398+BP398)/1000.0</f>
        <v>0</v>
      </c>
      <c r="P398">
        <f>(BH398 - IF(AU398&gt;1, L398*BB398*100.0/(AW398*BV398), 0))*(BO398+BP398)/1000.0</f>
        <v>0</v>
      </c>
      <c r="Q398">
        <f>2.0/((1/S398-1/R398)+SIGN(S398)*SQRT((1/S398-1/R398)*(1/S398-1/R398) + 4*BC398/((BC398+1)*(BC398+1))*(2*1/S398*1/R398-1/R398*1/R398)))</f>
        <v>0</v>
      </c>
      <c r="R398">
        <f>IF(LEFT(BD398,1)&lt;&gt;"0",IF(LEFT(BD398,1)="1",3.0,BE398),$D$5+$E$5*(BV398*BO398/($K$5*1000))+$F$5*(BV398*BO398/($K$5*1000))*MAX(MIN(BB398,$J$5),$I$5)*MAX(MIN(BB398,$J$5),$I$5)+$G$5*MAX(MIN(BB398,$J$5),$I$5)*(BV398*BO398/($K$5*1000))+$H$5*(BV398*BO398/($K$5*1000))*(BV398*BO398/($K$5*1000)))</f>
        <v>0</v>
      </c>
      <c r="S398">
        <f>J398*(1000-(1000*0.61365*exp(17.502*W398/(240.97+W398))/(BO398+BP398)+BJ398)/2)/(1000*0.61365*exp(17.502*W398/(240.97+W398))/(BO398+BP398)-BJ398)</f>
        <v>0</v>
      </c>
      <c r="T398">
        <f>1/((BC398+1)/(Q398/1.6)+1/(R398/1.37)) + BC398/((BC398+1)/(Q398/1.6) + BC398/(R398/1.37))</f>
        <v>0</v>
      </c>
      <c r="U398">
        <f>(AX398*BA398)</f>
        <v>0</v>
      </c>
      <c r="V398">
        <f>(BQ398+(U398+2*0.95*5.67E-8*(((BQ398+$B$7)+273)^4-(BQ398+273)^4)-44100*J398)/(1.84*29.3*R398+8*0.95*5.67E-8*(BQ398+273)^3))</f>
        <v>0</v>
      </c>
      <c r="W398">
        <f>($C$7*BR398+$D$7*BS398+$E$7*V398)</f>
        <v>0</v>
      </c>
      <c r="X398">
        <f>0.61365*exp(17.502*W398/(240.97+W398))</f>
        <v>0</v>
      </c>
      <c r="Y398">
        <f>(Z398/AA398*100)</f>
        <v>0</v>
      </c>
      <c r="Z398">
        <f>BJ398*(BO398+BP398)/1000</f>
        <v>0</v>
      </c>
      <c r="AA398">
        <f>0.61365*exp(17.502*BQ398/(240.97+BQ398))</f>
        <v>0</v>
      </c>
      <c r="AB398">
        <f>(X398-BJ398*(BO398+BP398)/1000)</f>
        <v>0</v>
      </c>
      <c r="AC398">
        <f>(-J398*44100)</f>
        <v>0</v>
      </c>
      <c r="AD398">
        <f>2*29.3*R398*0.92*(BQ398-W398)</f>
        <v>0</v>
      </c>
      <c r="AE398">
        <f>2*0.95*5.67E-8*(((BQ398+$B$7)+273)^4-(W398+273)^4)</f>
        <v>0</v>
      </c>
      <c r="AF398">
        <f>U398+AE398+AC398+AD398</f>
        <v>0</v>
      </c>
      <c r="AG398">
        <f>BN398*AU398*(BI398-BH398*(1000-AU398*BK398)/(1000-AU398*BJ398))/(100*BB398)</f>
        <v>0</v>
      </c>
      <c r="AH398">
        <f>1000*BN398*AU398*(BJ398-BK398)/(100*BB398*(1000-AU398*BJ398))</f>
        <v>0</v>
      </c>
      <c r="AI398">
        <f>(AJ398 - AK398 - BO398*1E3/(8.314*(BQ398+273.15)) * AM398/BN398 * AL398) * BN398/(100*BB398) * (1000 - BK398)/1000</f>
        <v>0</v>
      </c>
      <c r="AJ398">
        <v>1579.406929692904</v>
      </c>
      <c r="AK398">
        <v>1552.138969696969</v>
      </c>
      <c r="AL398">
        <v>3.394681496259631</v>
      </c>
      <c r="AM398">
        <v>63.74903472312772</v>
      </c>
      <c r="AN398">
        <f>(AP398 - AO398 + BO398*1E3/(8.314*(BQ398+273.15)) * AR398/BN398 * AQ398) * BN398/(100*BB398) * 1000/(1000 - AP398)</f>
        <v>0</v>
      </c>
      <c r="AO398">
        <v>23.6470737085288</v>
      </c>
      <c r="AP398">
        <v>24.08846303030302</v>
      </c>
      <c r="AQ398">
        <v>-1.808721034889879E-06</v>
      </c>
      <c r="AR398">
        <v>101.983239414424</v>
      </c>
      <c r="AS398">
        <v>2</v>
      </c>
      <c r="AT398">
        <v>0</v>
      </c>
      <c r="AU398">
        <f>IF(AS398*$H$13&gt;=AW398,1.0,(AW398/(AW398-AS398*$H$13)))</f>
        <v>0</v>
      </c>
      <c r="AV398">
        <f>(AU398-1)*100</f>
        <v>0</v>
      </c>
      <c r="AW398">
        <f>MAX(0,($B$13+$C$13*BV398)/(1+$D$13*BV398)*BO398/(BQ398+273)*$E$13)</f>
        <v>0</v>
      </c>
      <c r="AX398">
        <f>$B$11*BW398+$C$11*BX398+$F$11*CI398*(1-CL398)</f>
        <v>0</v>
      </c>
      <c r="AY398">
        <f>AX398*AZ398</f>
        <v>0</v>
      </c>
      <c r="AZ398">
        <f>($B$11*$D$9+$C$11*$D$9+$F$11*((CV398+CN398)/MAX(CV398+CN398+CW398, 0.1)*$I$9+CW398/MAX(CV398+CN398+CW398, 0.1)*$J$9))/($B$11+$C$11+$F$11)</f>
        <v>0</v>
      </c>
      <c r="BA398">
        <f>($B$11*$K$9+$C$11*$K$9+$F$11*((CV398+CN398)/MAX(CV398+CN398+CW398, 0.1)*$P$9+CW398/MAX(CV398+CN398+CW398, 0.1)*$Q$9))/($B$11+$C$11+$F$11)</f>
        <v>0</v>
      </c>
      <c r="BB398">
        <v>1.91</v>
      </c>
      <c r="BC398">
        <v>0.5</v>
      </c>
      <c r="BD398" t="s">
        <v>355</v>
      </c>
      <c r="BE398">
        <v>2</v>
      </c>
      <c r="BF398" t="b">
        <v>1</v>
      </c>
      <c r="BG398">
        <v>1679514348</v>
      </c>
      <c r="BH398">
        <v>1491.772962962963</v>
      </c>
      <c r="BI398">
        <v>1526.701481481482</v>
      </c>
      <c r="BJ398">
        <v>24.09672962962963</v>
      </c>
      <c r="BK398">
        <v>23.64793703703704</v>
      </c>
      <c r="BL398">
        <v>1485.698888888889</v>
      </c>
      <c r="BM398">
        <v>23.73671851851852</v>
      </c>
      <c r="BN398">
        <v>500.0245185185186</v>
      </c>
      <c r="BO398">
        <v>89.93956666666666</v>
      </c>
      <c r="BP398">
        <v>0.09998033333333335</v>
      </c>
      <c r="BQ398">
        <v>26.50693703703703</v>
      </c>
      <c r="BR398">
        <v>27.48792592592593</v>
      </c>
      <c r="BS398">
        <v>999.9000000000001</v>
      </c>
      <c r="BT398">
        <v>0</v>
      </c>
      <c r="BU398">
        <v>0</v>
      </c>
      <c r="BV398">
        <v>9988.890000000001</v>
      </c>
      <c r="BW398">
        <v>0</v>
      </c>
      <c r="BX398">
        <v>9.367418148148149</v>
      </c>
      <c r="BY398">
        <v>-34.92864444444444</v>
      </c>
      <c r="BZ398">
        <v>1528.607037037037</v>
      </c>
      <c r="CA398">
        <v>1563.678888888889</v>
      </c>
      <c r="CB398">
        <v>0.4487852592592592</v>
      </c>
      <c r="CC398">
        <v>1526.701481481482</v>
      </c>
      <c r="CD398">
        <v>23.64793703703704</v>
      </c>
      <c r="CE398">
        <v>2.167249259259259</v>
      </c>
      <c r="CF398">
        <v>2.126885925925926</v>
      </c>
      <c r="CG398">
        <v>18.72224814814815</v>
      </c>
      <c r="CH398">
        <v>18.42196666666667</v>
      </c>
      <c r="CI398">
        <v>1999.995185185185</v>
      </c>
      <c r="CJ398">
        <v>0.9799958888888892</v>
      </c>
      <c r="CK398">
        <v>0.02000384814814815</v>
      </c>
      <c r="CL398">
        <v>0</v>
      </c>
      <c r="CM398">
        <v>2.0844</v>
      </c>
      <c r="CN398">
        <v>0</v>
      </c>
      <c r="CO398">
        <v>3856.874444444445</v>
      </c>
      <c r="CP398">
        <v>17338.16666666666</v>
      </c>
      <c r="CQ398">
        <v>38.66633333333333</v>
      </c>
      <c r="CR398">
        <v>39.34933333333333</v>
      </c>
      <c r="CS398">
        <v>38.59933333333333</v>
      </c>
      <c r="CT398">
        <v>37.3864074074074</v>
      </c>
      <c r="CU398">
        <v>37.979</v>
      </c>
      <c r="CV398">
        <v>1959.985185185185</v>
      </c>
      <c r="CW398">
        <v>40.01</v>
      </c>
      <c r="CX398">
        <v>0</v>
      </c>
      <c r="CY398">
        <v>1679514385.5</v>
      </c>
      <c r="CZ398">
        <v>0</v>
      </c>
      <c r="DA398">
        <v>0</v>
      </c>
      <c r="DB398" t="s">
        <v>356</v>
      </c>
      <c r="DC398">
        <v>1679454360.5</v>
      </c>
      <c r="DD398">
        <v>1679454360.5</v>
      </c>
      <c r="DE398">
        <v>0</v>
      </c>
      <c r="DF398">
        <v>-0.152</v>
      </c>
      <c r="DG398">
        <v>-0.046</v>
      </c>
      <c r="DH398">
        <v>3.296</v>
      </c>
      <c r="DI398">
        <v>0.35</v>
      </c>
      <c r="DJ398">
        <v>420</v>
      </c>
      <c r="DK398">
        <v>24</v>
      </c>
      <c r="DL398">
        <v>0.27</v>
      </c>
      <c r="DM398">
        <v>0.09</v>
      </c>
      <c r="DN398">
        <v>-34.9772243902439</v>
      </c>
      <c r="DO398">
        <v>-0.9332299651568193</v>
      </c>
      <c r="DP398">
        <v>0.3448117271932528</v>
      </c>
      <c r="DQ398">
        <v>0</v>
      </c>
      <c r="DR398">
        <v>0.452587756097561</v>
      </c>
      <c r="DS398">
        <v>-0.07436728222996622</v>
      </c>
      <c r="DT398">
        <v>0.007388340500758326</v>
      </c>
      <c r="DU398">
        <v>1</v>
      </c>
      <c r="DV398">
        <v>1</v>
      </c>
      <c r="DW398">
        <v>2</v>
      </c>
      <c r="DX398" t="s">
        <v>357</v>
      </c>
      <c r="DY398">
        <v>2.98053</v>
      </c>
      <c r="DZ398">
        <v>2.72838</v>
      </c>
      <c r="EA398">
        <v>0.201687</v>
      </c>
      <c r="EB398">
        <v>0.206299</v>
      </c>
      <c r="EC398">
        <v>0.107003</v>
      </c>
      <c r="ED398">
        <v>0.106568</v>
      </c>
      <c r="EE398">
        <v>23995.3</v>
      </c>
      <c r="EF398">
        <v>23532.2</v>
      </c>
      <c r="EG398">
        <v>30583.2</v>
      </c>
      <c r="EH398">
        <v>29891.1</v>
      </c>
      <c r="EI398">
        <v>37676.4</v>
      </c>
      <c r="EJ398">
        <v>35156.3</v>
      </c>
      <c r="EK398">
        <v>46771.1</v>
      </c>
      <c r="EL398">
        <v>44447</v>
      </c>
      <c r="EM398">
        <v>1.88347</v>
      </c>
      <c r="EN398">
        <v>1.90523</v>
      </c>
      <c r="EO398">
        <v>0.119675</v>
      </c>
      <c r="EP398">
        <v>0</v>
      </c>
      <c r="EQ398">
        <v>25.5415</v>
      </c>
      <c r="ER398">
        <v>999.9</v>
      </c>
      <c r="ES398">
        <v>49.3</v>
      </c>
      <c r="ET398">
        <v>30.3</v>
      </c>
      <c r="EU398">
        <v>23.7581</v>
      </c>
      <c r="EV398">
        <v>63.2109</v>
      </c>
      <c r="EW398">
        <v>22.1194</v>
      </c>
      <c r="EX398">
        <v>1</v>
      </c>
      <c r="EY398">
        <v>-0.101733</v>
      </c>
      <c r="EZ398">
        <v>0.215253</v>
      </c>
      <c r="FA398">
        <v>20.2037</v>
      </c>
      <c r="FB398">
        <v>5.22942</v>
      </c>
      <c r="FC398">
        <v>11.968</v>
      </c>
      <c r="FD398">
        <v>4.971</v>
      </c>
      <c r="FE398">
        <v>3.28958</v>
      </c>
      <c r="FF398">
        <v>9999</v>
      </c>
      <c r="FG398">
        <v>9999</v>
      </c>
      <c r="FH398">
        <v>9999</v>
      </c>
      <c r="FI398">
        <v>999.9</v>
      </c>
      <c r="FJ398">
        <v>4.97297</v>
      </c>
      <c r="FK398">
        <v>1.87714</v>
      </c>
      <c r="FL398">
        <v>1.87521</v>
      </c>
      <c r="FM398">
        <v>1.87805</v>
      </c>
      <c r="FN398">
        <v>1.87474</v>
      </c>
      <c r="FO398">
        <v>1.87838</v>
      </c>
      <c r="FP398">
        <v>1.87546</v>
      </c>
      <c r="FQ398">
        <v>1.87662</v>
      </c>
      <c r="FR398">
        <v>0</v>
      </c>
      <c r="FS398">
        <v>0</v>
      </c>
      <c r="FT398">
        <v>0</v>
      </c>
      <c r="FU398">
        <v>0</v>
      </c>
      <c r="FV398" t="s">
        <v>358</v>
      </c>
      <c r="FW398" t="s">
        <v>359</v>
      </c>
      <c r="FX398" t="s">
        <v>360</v>
      </c>
      <c r="FY398" t="s">
        <v>360</v>
      </c>
      <c r="FZ398" t="s">
        <v>360</v>
      </c>
      <c r="GA398" t="s">
        <v>360</v>
      </c>
      <c r="GB398">
        <v>0</v>
      </c>
      <c r="GC398">
        <v>100</v>
      </c>
      <c r="GD398">
        <v>100</v>
      </c>
      <c r="GE398">
        <v>6.13</v>
      </c>
      <c r="GF398">
        <v>0.3598</v>
      </c>
      <c r="GG398">
        <v>1.972114183739502</v>
      </c>
      <c r="GH398">
        <v>0.004449671774874308</v>
      </c>
      <c r="GI398">
        <v>-1.829466635312074E-06</v>
      </c>
      <c r="GJ398">
        <v>4.661545964856727E-10</v>
      </c>
      <c r="GK398">
        <v>0.005649818396270764</v>
      </c>
      <c r="GL398">
        <v>0.003047750899037379</v>
      </c>
      <c r="GM398">
        <v>0.0005145890388989142</v>
      </c>
      <c r="GN398">
        <v>-5.930110997495773E-07</v>
      </c>
      <c r="GO398">
        <v>0</v>
      </c>
      <c r="GP398">
        <v>2134</v>
      </c>
      <c r="GQ398">
        <v>1</v>
      </c>
      <c r="GR398">
        <v>23</v>
      </c>
      <c r="GS398">
        <v>999.9</v>
      </c>
      <c r="GT398">
        <v>999.9</v>
      </c>
      <c r="GU398">
        <v>3.20068</v>
      </c>
      <c r="GV398">
        <v>2.52319</v>
      </c>
      <c r="GW398">
        <v>1.39893</v>
      </c>
      <c r="GX398">
        <v>2.35962</v>
      </c>
      <c r="GY398">
        <v>1.44897</v>
      </c>
      <c r="GZ398">
        <v>2.49268</v>
      </c>
      <c r="HA398">
        <v>36.5287</v>
      </c>
      <c r="HB398">
        <v>24.0612</v>
      </c>
      <c r="HC398">
        <v>18</v>
      </c>
      <c r="HD398">
        <v>489.245</v>
      </c>
      <c r="HE398">
        <v>474.251</v>
      </c>
      <c r="HF398">
        <v>24.3762</v>
      </c>
      <c r="HG398">
        <v>25.7925</v>
      </c>
      <c r="HH398">
        <v>30</v>
      </c>
      <c r="HI398">
        <v>25.6324</v>
      </c>
      <c r="HJ398">
        <v>25.7095</v>
      </c>
      <c r="HK398">
        <v>64.0997</v>
      </c>
      <c r="HL398">
        <v>0</v>
      </c>
      <c r="HM398">
        <v>100</v>
      </c>
      <c r="HN398">
        <v>24.3803</v>
      </c>
      <c r="HO398">
        <v>1570.22</v>
      </c>
      <c r="HP398">
        <v>23.8447</v>
      </c>
      <c r="HQ398">
        <v>101.088</v>
      </c>
      <c r="HR398">
        <v>102.207</v>
      </c>
    </row>
    <row r="399" spans="1:226">
      <c r="A399">
        <v>383</v>
      </c>
      <c r="B399">
        <v>1679514360.5</v>
      </c>
      <c r="C399">
        <v>9104.400000095367</v>
      </c>
      <c r="D399" t="s">
        <v>1126</v>
      </c>
      <c r="E399" t="s">
        <v>1127</v>
      </c>
      <c r="F399">
        <v>5</v>
      </c>
      <c r="G399" t="s">
        <v>353</v>
      </c>
      <c r="H399" t="s">
        <v>747</v>
      </c>
      <c r="I399">
        <v>1679514352.714286</v>
      </c>
      <c r="J399">
        <f>(K399)/1000</f>
        <v>0</v>
      </c>
      <c r="K399">
        <f>IF(BF399, AN399, AH399)</f>
        <v>0</v>
      </c>
      <c r="L399">
        <f>IF(BF399, AI399, AG399)</f>
        <v>0</v>
      </c>
      <c r="M399">
        <f>BH399 - IF(AU399&gt;1, L399*BB399*100.0/(AW399*BV399), 0)</f>
        <v>0</v>
      </c>
      <c r="N399">
        <f>((T399-J399/2)*M399-L399)/(T399+J399/2)</f>
        <v>0</v>
      </c>
      <c r="O399">
        <f>N399*(BO399+BP399)/1000.0</f>
        <v>0</v>
      </c>
      <c r="P399">
        <f>(BH399 - IF(AU399&gt;1, L399*BB399*100.0/(AW399*BV399), 0))*(BO399+BP399)/1000.0</f>
        <v>0</v>
      </c>
      <c r="Q399">
        <f>2.0/((1/S399-1/R399)+SIGN(S399)*SQRT((1/S399-1/R399)*(1/S399-1/R399) + 4*BC399/((BC399+1)*(BC399+1))*(2*1/S399*1/R399-1/R399*1/R399)))</f>
        <v>0</v>
      </c>
      <c r="R399">
        <f>IF(LEFT(BD399,1)&lt;&gt;"0",IF(LEFT(BD399,1)="1",3.0,BE399),$D$5+$E$5*(BV399*BO399/($K$5*1000))+$F$5*(BV399*BO399/($K$5*1000))*MAX(MIN(BB399,$J$5),$I$5)*MAX(MIN(BB399,$J$5),$I$5)+$G$5*MAX(MIN(BB399,$J$5),$I$5)*(BV399*BO399/($K$5*1000))+$H$5*(BV399*BO399/($K$5*1000))*(BV399*BO399/($K$5*1000)))</f>
        <v>0</v>
      </c>
      <c r="S399">
        <f>J399*(1000-(1000*0.61365*exp(17.502*W399/(240.97+W399))/(BO399+BP399)+BJ399)/2)/(1000*0.61365*exp(17.502*W399/(240.97+W399))/(BO399+BP399)-BJ399)</f>
        <v>0</v>
      </c>
      <c r="T399">
        <f>1/((BC399+1)/(Q399/1.6)+1/(R399/1.37)) + BC399/((BC399+1)/(Q399/1.6) + BC399/(R399/1.37))</f>
        <v>0</v>
      </c>
      <c r="U399">
        <f>(AX399*BA399)</f>
        <v>0</v>
      </c>
      <c r="V399">
        <f>(BQ399+(U399+2*0.95*5.67E-8*(((BQ399+$B$7)+273)^4-(BQ399+273)^4)-44100*J399)/(1.84*29.3*R399+8*0.95*5.67E-8*(BQ399+273)^3))</f>
        <v>0</v>
      </c>
      <c r="W399">
        <f>($C$7*BR399+$D$7*BS399+$E$7*V399)</f>
        <v>0</v>
      </c>
      <c r="X399">
        <f>0.61365*exp(17.502*W399/(240.97+W399))</f>
        <v>0</v>
      </c>
      <c r="Y399">
        <f>(Z399/AA399*100)</f>
        <v>0</v>
      </c>
      <c r="Z399">
        <f>BJ399*(BO399+BP399)/1000</f>
        <v>0</v>
      </c>
      <c r="AA399">
        <f>0.61365*exp(17.502*BQ399/(240.97+BQ399))</f>
        <v>0</v>
      </c>
      <c r="AB399">
        <f>(X399-BJ399*(BO399+BP399)/1000)</f>
        <v>0</v>
      </c>
      <c r="AC399">
        <f>(-J399*44100)</f>
        <v>0</v>
      </c>
      <c r="AD399">
        <f>2*29.3*R399*0.92*(BQ399-W399)</f>
        <v>0</v>
      </c>
      <c r="AE399">
        <f>2*0.95*5.67E-8*(((BQ399+$B$7)+273)^4-(W399+273)^4)</f>
        <v>0</v>
      </c>
      <c r="AF399">
        <f>U399+AE399+AC399+AD399</f>
        <v>0</v>
      </c>
      <c r="AG399">
        <f>BN399*AU399*(BI399-BH399*(1000-AU399*BK399)/(1000-AU399*BJ399))/(100*BB399)</f>
        <v>0</v>
      </c>
      <c r="AH399">
        <f>1000*BN399*AU399*(BJ399-BK399)/(100*BB399*(1000-AU399*BJ399))</f>
        <v>0</v>
      </c>
      <c r="AI399">
        <f>(AJ399 - AK399 - BO399*1E3/(8.314*(BQ399+273.15)) * AM399/BN399 * AL399) * BN399/(100*BB399) * (1000 - BK399)/1000</f>
        <v>0</v>
      </c>
      <c r="AJ399">
        <v>1596.670936315294</v>
      </c>
      <c r="AK399">
        <v>1569.21709090909</v>
      </c>
      <c r="AL399">
        <v>3.425904773389832</v>
      </c>
      <c r="AM399">
        <v>63.74903472312772</v>
      </c>
      <c r="AN399">
        <f>(AP399 - AO399 + BO399*1E3/(8.314*(BQ399+273.15)) * AR399/BN399 * AQ399) * BN399/(100*BB399) * 1000/(1000 - AP399)</f>
        <v>0</v>
      </c>
      <c r="AO399">
        <v>23.64678372782105</v>
      </c>
      <c r="AP399">
        <v>24.08130060606061</v>
      </c>
      <c r="AQ399">
        <v>-2.558653992498648E-06</v>
      </c>
      <c r="AR399">
        <v>101.983239414424</v>
      </c>
      <c r="AS399">
        <v>3</v>
      </c>
      <c r="AT399">
        <v>1</v>
      </c>
      <c r="AU399">
        <f>IF(AS399*$H$13&gt;=AW399,1.0,(AW399/(AW399-AS399*$H$13)))</f>
        <v>0</v>
      </c>
      <c r="AV399">
        <f>(AU399-1)*100</f>
        <v>0</v>
      </c>
      <c r="AW399">
        <f>MAX(0,($B$13+$C$13*BV399)/(1+$D$13*BV399)*BO399/(BQ399+273)*$E$13)</f>
        <v>0</v>
      </c>
      <c r="AX399">
        <f>$B$11*BW399+$C$11*BX399+$F$11*CI399*(1-CL399)</f>
        <v>0</v>
      </c>
      <c r="AY399">
        <f>AX399*AZ399</f>
        <v>0</v>
      </c>
      <c r="AZ399">
        <f>($B$11*$D$9+$C$11*$D$9+$F$11*((CV399+CN399)/MAX(CV399+CN399+CW399, 0.1)*$I$9+CW399/MAX(CV399+CN399+CW399, 0.1)*$J$9))/($B$11+$C$11+$F$11)</f>
        <v>0</v>
      </c>
      <c r="BA399">
        <f>($B$11*$K$9+$C$11*$K$9+$F$11*((CV399+CN399)/MAX(CV399+CN399+CW399, 0.1)*$P$9+CW399/MAX(CV399+CN399+CW399, 0.1)*$Q$9))/($B$11+$C$11+$F$11)</f>
        <v>0</v>
      </c>
      <c r="BB399">
        <v>1.91</v>
      </c>
      <c r="BC399">
        <v>0.5</v>
      </c>
      <c r="BD399" t="s">
        <v>355</v>
      </c>
      <c r="BE399">
        <v>2</v>
      </c>
      <c r="BF399" t="b">
        <v>1</v>
      </c>
      <c r="BG399">
        <v>1679514352.714286</v>
      </c>
      <c r="BH399">
        <v>1507.221071428571</v>
      </c>
      <c r="BI399">
        <v>1542.483571428571</v>
      </c>
      <c r="BJ399">
        <v>24.09055357142858</v>
      </c>
      <c r="BK399">
        <v>23.64716785714286</v>
      </c>
      <c r="BL399">
        <v>1501.115714285714</v>
      </c>
      <c r="BM399">
        <v>23.73071428571428</v>
      </c>
      <c r="BN399">
        <v>500.0314285714286</v>
      </c>
      <c r="BO399">
        <v>89.93902499999999</v>
      </c>
      <c r="BP399">
        <v>0.1000077285714286</v>
      </c>
      <c r="BQ399">
        <v>26.50531785714286</v>
      </c>
      <c r="BR399">
        <v>27.49321785714286</v>
      </c>
      <c r="BS399">
        <v>999.9000000000002</v>
      </c>
      <c r="BT399">
        <v>0</v>
      </c>
      <c r="BU399">
        <v>0</v>
      </c>
      <c r="BV399">
        <v>9989.866071428569</v>
      </c>
      <c r="BW399">
        <v>0</v>
      </c>
      <c r="BX399">
        <v>9.365230357142858</v>
      </c>
      <c r="BY399">
        <v>-35.26085714285714</v>
      </c>
      <c r="BZ399">
        <v>1544.4275</v>
      </c>
      <c r="CA399">
        <v>1579.840357142857</v>
      </c>
      <c r="CB399">
        <v>0.4433821071428573</v>
      </c>
      <c r="CC399">
        <v>1542.483571428571</v>
      </c>
      <c r="CD399">
        <v>23.64716785714286</v>
      </c>
      <c r="CE399">
        <v>2.166680714285715</v>
      </c>
      <c r="CF399">
        <v>2.126802857142857</v>
      </c>
      <c r="CG399">
        <v>18.71805714285714</v>
      </c>
      <c r="CH399">
        <v>18.42135</v>
      </c>
      <c r="CI399">
        <v>1999.9975</v>
      </c>
      <c r="CJ399">
        <v>0.9799957142857144</v>
      </c>
      <c r="CK399">
        <v>0.02000402857142857</v>
      </c>
      <c r="CL399">
        <v>0</v>
      </c>
      <c r="CM399">
        <v>2.047142857142857</v>
      </c>
      <c r="CN399">
        <v>0</v>
      </c>
      <c r="CO399">
        <v>3855.606785714287</v>
      </c>
      <c r="CP399">
        <v>17338.18928571428</v>
      </c>
      <c r="CQ399">
        <v>38.64714285714285</v>
      </c>
      <c r="CR399">
        <v>39.32999999999999</v>
      </c>
      <c r="CS399">
        <v>38.57557142857142</v>
      </c>
      <c r="CT399">
        <v>37.366</v>
      </c>
      <c r="CU399">
        <v>37.95949999999999</v>
      </c>
      <c r="CV399">
        <v>1959.9875</v>
      </c>
      <c r="CW399">
        <v>40.01</v>
      </c>
      <c r="CX399">
        <v>0</v>
      </c>
      <c r="CY399">
        <v>1679514390.9</v>
      </c>
      <c r="CZ399">
        <v>0</v>
      </c>
      <c r="DA399">
        <v>0</v>
      </c>
      <c r="DB399" t="s">
        <v>356</v>
      </c>
      <c r="DC399">
        <v>1679454360.5</v>
      </c>
      <c r="DD399">
        <v>1679454360.5</v>
      </c>
      <c r="DE399">
        <v>0</v>
      </c>
      <c r="DF399">
        <v>-0.152</v>
      </c>
      <c r="DG399">
        <v>-0.046</v>
      </c>
      <c r="DH399">
        <v>3.296</v>
      </c>
      <c r="DI399">
        <v>0.35</v>
      </c>
      <c r="DJ399">
        <v>420</v>
      </c>
      <c r="DK399">
        <v>24</v>
      </c>
      <c r="DL399">
        <v>0.27</v>
      </c>
      <c r="DM399">
        <v>0.09</v>
      </c>
      <c r="DN399">
        <v>-35.048</v>
      </c>
      <c r="DO399">
        <v>-4.025277298311357</v>
      </c>
      <c r="DP399">
        <v>0.4039371652868802</v>
      </c>
      <c r="DQ399">
        <v>0</v>
      </c>
      <c r="DR399">
        <v>0.4468728</v>
      </c>
      <c r="DS399">
        <v>-0.07098425515947479</v>
      </c>
      <c r="DT399">
        <v>0.006895841530226755</v>
      </c>
      <c r="DU399">
        <v>1</v>
      </c>
      <c r="DV399">
        <v>1</v>
      </c>
      <c r="DW399">
        <v>2</v>
      </c>
      <c r="DX399" t="s">
        <v>357</v>
      </c>
      <c r="DY399">
        <v>2.98063</v>
      </c>
      <c r="DZ399">
        <v>2.72831</v>
      </c>
      <c r="EA399">
        <v>0.203003</v>
      </c>
      <c r="EB399">
        <v>0.207612</v>
      </c>
      <c r="EC399">
        <v>0.106985</v>
      </c>
      <c r="ED399">
        <v>0.106569</v>
      </c>
      <c r="EE399">
        <v>23955.9</v>
      </c>
      <c r="EF399">
        <v>23493.5</v>
      </c>
      <c r="EG399">
        <v>30583.4</v>
      </c>
      <c r="EH399">
        <v>29891.3</v>
      </c>
      <c r="EI399">
        <v>37677.9</v>
      </c>
      <c r="EJ399">
        <v>35156.7</v>
      </c>
      <c r="EK399">
        <v>46771.7</v>
      </c>
      <c r="EL399">
        <v>44447.4</v>
      </c>
      <c r="EM399">
        <v>1.8835</v>
      </c>
      <c r="EN399">
        <v>1.90515</v>
      </c>
      <c r="EO399">
        <v>0.119824</v>
      </c>
      <c r="EP399">
        <v>0</v>
      </c>
      <c r="EQ399">
        <v>25.5394</v>
      </c>
      <c r="ER399">
        <v>999.9</v>
      </c>
      <c r="ES399">
        <v>49.3</v>
      </c>
      <c r="ET399">
        <v>30.3</v>
      </c>
      <c r="EU399">
        <v>23.7586</v>
      </c>
      <c r="EV399">
        <v>62.7709</v>
      </c>
      <c r="EW399">
        <v>22.4359</v>
      </c>
      <c r="EX399">
        <v>1</v>
      </c>
      <c r="EY399">
        <v>-0.1017</v>
      </c>
      <c r="EZ399">
        <v>0.283126</v>
      </c>
      <c r="FA399">
        <v>20.2035</v>
      </c>
      <c r="FB399">
        <v>5.22912</v>
      </c>
      <c r="FC399">
        <v>11.968</v>
      </c>
      <c r="FD399">
        <v>4.97085</v>
      </c>
      <c r="FE399">
        <v>3.2895</v>
      </c>
      <c r="FF399">
        <v>9999</v>
      </c>
      <c r="FG399">
        <v>9999</v>
      </c>
      <c r="FH399">
        <v>9999</v>
      </c>
      <c r="FI399">
        <v>999.9</v>
      </c>
      <c r="FJ399">
        <v>4.97298</v>
      </c>
      <c r="FK399">
        <v>1.87713</v>
      </c>
      <c r="FL399">
        <v>1.87523</v>
      </c>
      <c r="FM399">
        <v>1.87805</v>
      </c>
      <c r="FN399">
        <v>1.87472</v>
      </c>
      <c r="FO399">
        <v>1.87836</v>
      </c>
      <c r="FP399">
        <v>1.87546</v>
      </c>
      <c r="FQ399">
        <v>1.87662</v>
      </c>
      <c r="FR399">
        <v>0</v>
      </c>
      <c r="FS399">
        <v>0</v>
      </c>
      <c r="FT399">
        <v>0</v>
      </c>
      <c r="FU399">
        <v>0</v>
      </c>
      <c r="FV399" t="s">
        <v>358</v>
      </c>
      <c r="FW399" t="s">
        <v>359</v>
      </c>
      <c r="FX399" t="s">
        <v>360</v>
      </c>
      <c r="FY399" t="s">
        <v>360</v>
      </c>
      <c r="FZ399" t="s">
        <v>360</v>
      </c>
      <c r="GA399" t="s">
        <v>360</v>
      </c>
      <c r="GB399">
        <v>0</v>
      </c>
      <c r="GC399">
        <v>100</v>
      </c>
      <c r="GD399">
        <v>100</v>
      </c>
      <c r="GE399">
        <v>6.16</v>
      </c>
      <c r="GF399">
        <v>0.3595</v>
      </c>
      <c r="GG399">
        <v>1.972114183739502</v>
      </c>
      <c r="GH399">
        <v>0.004449671774874308</v>
      </c>
      <c r="GI399">
        <v>-1.829466635312074E-06</v>
      </c>
      <c r="GJ399">
        <v>4.661545964856727E-10</v>
      </c>
      <c r="GK399">
        <v>0.005649818396270764</v>
      </c>
      <c r="GL399">
        <v>0.003047750899037379</v>
      </c>
      <c r="GM399">
        <v>0.0005145890388989142</v>
      </c>
      <c r="GN399">
        <v>-5.930110997495773E-07</v>
      </c>
      <c r="GO399">
        <v>0</v>
      </c>
      <c r="GP399">
        <v>2134</v>
      </c>
      <c r="GQ399">
        <v>1</v>
      </c>
      <c r="GR399">
        <v>23</v>
      </c>
      <c r="GS399">
        <v>1000</v>
      </c>
      <c r="GT399">
        <v>1000</v>
      </c>
      <c r="GU399">
        <v>3.2251</v>
      </c>
      <c r="GV399">
        <v>2.53418</v>
      </c>
      <c r="GW399">
        <v>1.39893</v>
      </c>
      <c r="GX399">
        <v>2.35962</v>
      </c>
      <c r="GY399">
        <v>1.44897</v>
      </c>
      <c r="GZ399">
        <v>2.45605</v>
      </c>
      <c r="HA399">
        <v>36.5287</v>
      </c>
      <c r="HB399">
        <v>24.0525</v>
      </c>
      <c r="HC399">
        <v>18</v>
      </c>
      <c r="HD399">
        <v>489.249</v>
      </c>
      <c r="HE399">
        <v>474.189</v>
      </c>
      <c r="HF399">
        <v>24.3808</v>
      </c>
      <c r="HG399">
        <v>25.7922</v>
      </c>
      <c r="HH399">
        <v>30</v>
      </c>
      <c r="HI399">
        <v>25.631</v>
      </c>
      <c r="HJ399">
        <v>25.708</v>
      </c>
      <c r="HK399">
        <v>64.6673</v>
      </c>
      <c r="HL399">
        <v>0</v>
      </c>
      <c r="HM399">
        <v>100</v>
      </c>
      <c r="HN399">
        <v>24.3654</v>
      </c>
      <c r="HO399">
        <v>1590.49</v>
      </c>
      <c r="HP399">
        <v>23.8447</v>
      </c>
      <c r="HQ399">
        <v>101.089</v>
      </c>
      <c r="HR399">
        <v>102.208</v>
      </c>
    </row>
    <row r="400" spans="1:226">
      <c r="A400">
        <v>384</v>
      </c>
      <c r="B400">
        <v>1679514365.5</v>
      </c>
      <c r="C400">
        <v>9109.400000095367</v>
      </c>
      <c r="D400" t="s">
        <v>1128</v>
      </c>
      <c r="E400" t="s">
        <v>1129</v>
      </c>
      <c r="F400">
        <v>5</v>
      </c>
      <c r="G400" t="s">
        <v>353</v>
      </c>
      <c r="H400" t="s">
        <v>747</v>
      </c>
      <c r="I400">
        <v>1679514358</v>
      </c>
      <c r="J400">
        <f>(K400)/1000</f>
        <v>0</v>
      </c>
      <c r="K400">
        <f>IF(BF400, AN400, AH400)</f>
        <v>0</v>
      </c>
      <c r="L400">
        <f>IF(BF400, AI400, AG400)</f>
        <v>0</v>
      </c>
      <c r="M400">
        <f>BH400 - IF(AU400&gt;1, L400*BB400*100.0/(AW400*BV400), 0)</f>
        <v>0</v>
      </c>
      <c r="N400">
        <f>((T400-J400/2)*M400-L400)/(T400+J400/2)</f>
        <v>0</v>
      </c>
      <c r="O400">
        <f>N400*(BO400+BP400)/1000.0</f>
        <v>0</v>
      </c>
      <c r="P400">
        <f>(BH400 - IF(AU400&gt;1, L400*BB400*100.0/(AW400*BV400), 0))*(BO400+BP400)/1000.0</f>
        <v>0</v>
      </c>
      <c r="Q400">
        <f>2.0/((1/S400-1/R400)+SIGN(S400)*SQRT((1/S400-1/R400)*(1/S400-1/R400) + 4*BC400/((BC400+1)*(BC400+1))*(2*1/S400*1/R400-1/R400*1/R400)))</f>
        <v>0</v>
      </c>
      <c r="R400">
        <f>IF(LEFT(BD400,1)&lt;&gt;"0",IF(LEFT(BD400,1)="1",3.0,BE400),$D$5+$E$5*(BV400*BO400/($K$5*1000))+$F$5*(BV400*BO400/($K$5*1000))*MAX(MIN(BB400,$J$5),$I$5)*MAX(MIN(BB400,$J$5),$I$5)+$G$5*MAX(MIN(BB400,$J$5),$I$5)*(BV400*BO400/($K$5*1000))+$H$5*(BV400*BO400/($K$5*1000))*(BV400*BO400/($K$5*1000)))</f>
        <v>0</v>
      </c>
      <c r="S400">
        <f>J400*(1000-(1000*0.61365*exp(17.502*W400/(240.97+W400))/(BO400+BP400)+BJ400)/2)/(1000*0.61365*exp(17.502*W400/(240.97+W400))/(BO400+BP400)-BJ400)</f>
        <v>0</v>
      </c>
      <c r="T400">
        <f>1/((BC400+1)/(Q400/1.6)+1/(R400/1.37)) + BC400/((BC400+1)/(Q400/1.6) + BC400/(R400/1.37))</f>
        <v>0</v>
      </c>
      <c r="U400">
        <f>(AX400*BA400)</f>
        <v>0</v>
      </c>
      <c r="V400">
        <f>(BQ400+(U400+2*0.95*5.67E-8*(((BQ400+$B$7)+273)^4-(BQ400+273)^4)-44100*J400)/(1.84*29.3*R400+8*0.95*5.67E-8*(BQ400+273)^3))</f>
        <v>0</v>
      </c>
      <c r="W400">
        <f>($C$7*BR400+$D$7*BS400+$E$7*V400)</f>
        <v>0</v>
      </c>
      <c r="X400">
        <f>0.61365*exp(17.502*W400/(240.97+W400))</f>
        <v>0</v>
      </c>
      <c r="Y400">
        <f>(Z400/AA400*100)</f>
        <v>0</v>
      </c>
      <c r="Z400">
        <f>BJ400*(BO400+BP400)/1000</f>
        <v>0</v>
      </c>
      <c r="AA400">
        <f>0.61365*exp(17.502*BQ400/(240.97+BQ400))</f>
        <v>0</v>
      </c>
      <c r="AB400">
        <f>(X400-BJ400*(BO400+BP400)/1000)</f>
        <v>0</v>
      </c>
      <c r="AC400">
        <f>(-J400*44100)</f>
        <v>0</v>
      </c>
      <c r="AD400">
        <f>2*29.3*R400*0.92*(BQ400-W400)</f>
        <v>0</v>
      </c>
      <c r="AE400">
        <f>2*0.95*5.67E-8*(((BQ400+$B$7)+273)^4-(W400+273)^4)</f>
        <v>0</v>
      </c>
      <c r="AF400">
        <f>U400+AE400+AC400+AD400</f>
        <v>0</v>
      </c>
      <c r="AG400">
        <f>BN400*AU400*(BI400-BH400*(1000-AU400*BK400)/(1000-AU400*BJ400))/(100*BB400)</f>
        <v>0</v>
      </c>
      <c r="AH400">
        <f>1000*BN400*AU400*(BJ400-BK400)/(100*BB400*(1000-AU400*BJ400))</f>
        <v>0</v>
      </c>
      <c r="AI400">
        <f>(AJ400 - AK400 - BO400*1E3/(8.314*(BQ400+273.15)) * AM400/BN400 * AL400) * BN400/(100*BB400) * (1000 - BK400)/1000</f>
        <v>0</v>
      </c>
      <c r="AJ400">
        <v>1613.926433224166</v>
      </c>
      <c r="AK400">
        <v>1586.360484848485</v>
      </c>
      <c r="AL400">
        <v>3.443839125570122</v>
      </c>
      <c r="AM400">
        <v>63.74903472312772</v>
      </c>
      <c r="AN400">
        <f>(AP400 - AO400 + BO400*1E3/(8.314*(BQ400+273.15)) * AR400/BN400 * AQ400) * BN400/(100*BB400) * 1000/(1000 - AP400)</f>
        <v>0</v>
      </c>
      <c r="AO400">
        <v>23.64460605243263</v>
      </c>
      <c r="AP400">
        <v>24.07504060606061</v>
      </c>
      <c r="AQ400">
        <v>-2.262108163800613E-06</v>
      </c>
      <c r="AR400">
        <v>101.983239414424</v>
      </c>
      <c r="AS400">
        <v>3</v>
      </c>
      <c r="AT400">
        <v>1</v>
      </c>
      <c r="AU400">
        <f>IF(AS400*$H$13&gt;=AW400,1.0,(AW400/(AW400-AS400*$H$13)))</f>
        <v>0</v>
      </c>
      <c r="AV400">
        <f>(AU400-1)*100</f>
        <v>0</v>
      </c>
      <c r="AW400">
        <f>MAX(0,($B$13+$C$13*BV400)/(1+$D$13*BV400)*BO400/(BQ400+273)*$E$13)</f>
        <v>0</v>
      </c>
      <c r="AX400">
        <f>$B$11*BW400+$C$11*BX400+$F$11*CI400*(1-CL400)</f>
        <v>0</v>
      </c>
      <c r="AY400">
        <f>AX400*AZ400</f>
        <v>0</v>
      </c>
      <c r="AZ400">
        <f>($B$11*$D$9+$C$11*$D$9+$F$11*((CV400+CN400)/MAX(CV400+CN400+CW400, 0.1)*$I$9+CW400/MAX(CV400+CN400+CW400, 0.1)*$J$9))/($B$11+$C$11+$F$11)</f>
        <v>0</v>
      </c>
      <c r="BA400">
        <f>($B$11*$K$9+$C$11*$K$9+$F$11*((CV400+CN400)/MAX(CV400+CN400+CW400, 0.1)*$P$9+CW400/MAX(CV400+CN400+CW400, 0.1)*$Q$9))/($B$11+$C$11+$F$11)</f>
        <v>0</v>
      </c>
      <c r="BB400">
        <v>1.91</v>
      </c>
      <c r="BC400">
        <v>0.5</v>
      </c>
      <c r="BD400" t="s">
        <v>355</v>
      </c>
      <c r="BE400">
        <v>2</v>
      </c>
      <c r="BF400" t="b">
        <v>1</v>
      </c>
      <c r="BG400">
        <v>1679514358</v>
      </c>
      <c r="BH400">
        <v>1524.754814814815</v>
      </c>
      <c r="BI400">
        <v>1560.262962962963</v>
      </c>
      <c r="BJ400">
        <v>24.08393703703704</v>
      </c>
      <c r="BK400">
        <v>23.64632962962963</v>
      </c>
      <c r="BL400">
        <v>1518.612962962963</v>
      </c>
      <c r="BM400">
        <v>23.72427777777778</v>
      </c>
      <c r="BN400">
        <v>500.0275555555555</v>
      </c>
      <c r="BO400">
        <v>89.93877407407406</v>
      </c>
      <c r="BP400">
        <v>0.0999898148148148</v>
      </c>
      <c r="BQ400">
        <v>26.5021037037037</v>
      </c>
      <c r="BR400">
        <v>27.50117777777778</v>
      </c>
      <c r="BS400">
        <v>999.9000000000001</v>
      </c>
      <c r="BT400">
        <v>0</v>
      </c>
      <c r="BU400">
        <v>0</v>
      </c>
      <c r="BV400">
        <v>9996.92037037037</v>
      </c>
      <c r="BW400">
        <v>0</v>
      </c>
      <c r="BX400">
        <v>9.360267037037039</v>
      </c>
      <c r="BY400">
        <v>-35.50571111111111</v>
      </c>
      <c r="BZ400">
        <v>1562.384074074074</v>
      </c>
      <c r="CA400">
        <v>1598.049259259259</v>
      </c>
      <c r="CB400">
        <v>0.4376077777777778</v>
      </c>
      <c r="CC400">
        <v>1560.262962962963</v>
      </c>
      <c r="CD400">
        <v>23.64632962962963</v>
      </c>
      <c r="CE400">
        <v>2.166079259259259</v>
      </c>
      <c r="CF400">
        <v>2.126721481481482</v>
      </c>
      <c r="CG400">
        <v>18.71362592592593</v>
      </c>
      <c r="CH400">
        <v>18.42074444444444</v>
      </c>
      <c r="CI400">
        <v>1999.968888888889</v>
      </c>
      <c r="CJ400">
        <v>0.9799952222222224</v>
      </c>
      <c r="CK400">
        <v>0.02000453703703704</v>
      </c>
      <c r="CL400">
        <v>0</v>
      </c>
      <c r="CM400">
        <v>2.013866666666667</v>
      </c>
      <c r="CN400">
        <v>0</v>
      </c>
      <c r="CO400">
        <v>3854.124444444445</v>
      </c>
      <c r="CP400">
        <v>17337.92962962963</v>
      </c>
      <c r="CQ400">
        <v>38.60633333333333</v>
      </c>
      <c r="CR400">
        <v>39.312</v>
      </c>
      <c r="CS400">
        <v>38.53674074074074</v>
      </c>
      <c r="CT400">
        <v>37.34466666666666</v>
      </c>
      <c r="CU400">
        <v>37.9324074074074</v>
      </c>
      <c r="CV400">
        <v>1959.958888888889</v>
      </c>
      <c r="CW400">
        <v>40.01</v>
      </c>
      <c r="CX400">
        <v>0</v>
      </c>
      <c r="CY400">
        <v>1679514395.7</v>
      </c>
      <c r="CZ400">
        <v>0</v>
      </c>
      <c r="DA400">
        <v>0</v>
      </c>
      <c r="DB400" t="s">
        <v>356</v>
      </c>
      <c r="DC400">
        <v>1679454360.5</v>
      </c>
      <c r="DD400">
        <v>1679454360.5</v>
      </c>
      <c r="DE400">
        <v>0</v>
      </c>
      <c r="DF400">
        <v>-0.152</v>
      </c>
      <c r="DG400">
        <v>-0.046</v>
      </c>
      <c r="DH400">
        <v>3.296</v>
      </c>
      <c r="DI400">
        <v>0.35</v>
      </c>
      <c r="DJ400">
        <v>420</v>
      </c>
      <c r="DK400">
        <v>24</v>
      </c>
      <c r="DL400">
        <v>0.27</v>
      </c>
      <c r="DM400">
        <v>0.09</v>
      </c>
      <c r="DN400">
        <v>-35.34076</v>
      </c>
      <c r="DO400">
        <v>-2.951921200750363</v>
      </c>
      <c r="DP400">
        <v>0.2975583495719789</v>
      </c>
      <c r="DQ400">
        <v>0</v>
      </c>
      <c r="DR400">
        <v>0.441191725</v>
      </c>
      <c r="DS400">
        <v>-0.06629390994371577</v>
      </c>
      <c r="DT400">
        <v>0.006442902699822109</v>
      </c>
      <c r="DU400">
        <v>1</v>
      </c>
      <c r="DV400">
        <v>1</v>
      </c>
      <c r="DW400">
        <v>2</v>
      </c>
      <c r="DX400" t="s">
        <v>357</v>
      </c>
      <c r="DY400">
        <v>2.98057</v>
      </c>
      <c r="DZ400">
        <v>2.72833</v>
      </c>
      <c r="EA400">
        <v>0.204313</v>
      </c>
      <c r="EB400">
        <v>0.208923</v>
      </c>
      <c r="EC400">
        <v>0.106968</v>
      </c>
      <c r="ED400">
        <v>0.106566</v>
      </c>
      <c r="EE400">
        <v>23916.9</v>
      </c>
      <c r="EF400">
        <v>23454.6</v>
      </c>
      <c r="EG400">
        <v>30583.9</v>
      </c>
      <c r="EH400">
        <v>29891.3</v>
      </c>
      <c r="EI400">
        <v>37679.1</v>
      </c>
      <c r="EJ400">
        <v>35156.8</v>
      </c>
      <c r="EK400">
        <v>46772.3</v>
      </c>
      <c r="EL400">
        <v>44447.3</v>
      </c>
      <c r="EM400">
        <v>1.88337</v>
      </c>
      <c r="EN400">
        <v>1.9054</v>
      </c>
      <c r="EO400">
        <v>0.120066</v>
      </c>
      <c r="EP400">
        <v>0</v>
      </c>
      <c r="EQ400">
        <v>25.5389</v>
      </c>
      <c r="ER400">
        <v>999.9</v>
      </c>
      <c r="ES400">
        <v>49.3</v>
      </c>
      <c r="ET400">
        <v>30.2</v>
      </c>
      <c r="EU400">
        <v>23.6216</v>
      </c>
      <c r="EV400">
        <v>62.9609</v>
      </c>
      <c r="EW400">
        <v>22.0673</v>
      </c>
      <c r="EX400">
        <v>1</v>
      </c>
      <c r="EY400">
        <v>-0.101471</v>
      </c>
      <c r="EZ400">
        <v>0.296092</v>
      </c>
      <c r="FA400">
        <v>20.2035</v>
      </c>
      <c r="FB400">
        <v>5.22837</v>
      </c>
      <c r="FC400">
        <v>11.968</v>
      </c>
      <c r="FD400">
        <v>4.97095</v>
      </c>
      <c r="FE400">
        <v>3.2895</v>
      </c>
      <c r="FF400">
        <v>9999</v>
      </c>
      <c r="FG400">
        <v>9999</v>
      </c>
      <c r="FH400">
        <v>9999</v>
      </c>
      <c r="FI400">
        <v>999.9</v>
      </c>
      <c r="FJ400">
        <v>4.97298</v>
      </c>
      <c r="FK400">
        <v>1.87714</v>
      </c>
      <c r="FL400">
        <v>1.87528</v>
      </c>
      <c r="FM400">
        <v>1.87806</v>
      </c>
      <c r="FN400">
        <v>1.87478</v>
      </c>
      <c r="FO400">
        <v>1.87838</v>
      </c>
      <c r="FP400">
        <v>1.87546</v>
      </c>
      <c r="FQ400">
        <v>1.87665</v>
      </c>
      <c r="FR400">
        <v>0</v>
      </c>
      <c r="FS400">
        <v>0</v>
      </c>
      <c r="FT400">
        <v>0</v>
      </c>
      <c r="FU400">
        <v>0</v>
      </c>
      <c r="FV400" t="s">
        <v>358</v>
      </c>
      <c r="FW400" t="s">
        <v>359</v>
      </c>
      <c r="FX400" t="s">
        <v>360</v>
      </c>
      <c r="FY400" t="s">
        <v>360</v>
      </c>
      <c r="FZ400" t="s">
        <v>360</v>
      </c>
      <c r="GA400" t="s">
        <v>360</v>
      </c>
      <c r="GB400">
        <v>0</v>
      </c>
      <c r="GC400">
        <v>100</v>
      </c>
      <c r="GD400">
        <v>100</v>
      </c>
      <c r="GE400">
        <v>6.19</v>
      </c>
      <c r="GF400">
        <v>0.3594</v>
      </c>
      <c r="GG400">
        <v>1.972114183739502</v>
      </c>
      <c r="GH400">
        <v>0.004449671774874308</v>
      </c>
      <c r="GI400">
        <v>-1.829466635312074E-06</v>
      </c>
      <c r="GJ400">
        <v>4.661545964856727E-10</v>
      </c>
      <c r="GK400">
        <v>0.005649818396270764</v>
      </c>
      <c r="GL400">
        <v>0.003047750899037379</v>
      </c>
      <c r="GM400">
        <v>0.0005145890388989142</v>
      </c>
      <c r="GN400">
        <v>-5.930110997495773E-07</v>
      </c>
      <c r="GO400">
        <v>0</v>
      </c>
      <c r="GP400">
        <v>2134</v>
      </c>
      <c r="GQ400">
        <v>1</v>
      </c>
      <c r="GR400">
        <v>23</v>
      </c>
      <c r="GS400">
        <v>1000.1</v>
      </c>
      <c r="GT400">
        <v>1000.1</v>
      </c>
      <c r="GU400">
        <v>3.25317</v>
      </c>
      <c r="GV400">
        <v>2.52319</v>
      </c>
      <c r="GW400">
        <v>1.39893</v>
      </c>
      <c r="GX400">
        <v>2.35962</v>
      </c>
      <c r="GY400">
        <v>1.44897</v>
      </c>
      <c r="GZ400">
        <v>2.47314</v>
      </c>
      <c r="HA400">
        <v>36.5051</v>
      </c>
      <c r="HB400">
        <v>24.0612</v>
      </c>
      <c r="HC400">
        <v>18</v>
      </c>
      <c r="HD400">
        <v>489.181</v>
      </c>
      <c r="HE400">
        <v>474.351</v>
      </c>
      <c r="HF400">
        <v>24.3688</v>
      </c>
      <c r="HG400">
        <v>25.7903</v>
      </c>
      <c r="HH400">
        <v>30.0002</v>
      </c>
      <c r="HI400">
        <v>25.631</v>
      </c>
      <c r="HJ400">
        <v>25.708</v>
      </c>
      <c r="HK400">
        <v>65.17010000000001</v>
      </c>
      <c r="HL400">
        <v>0</v>
      </c>
      <c r="HM400">
        <v>100</v>
      </c>
      <c r="HN400">
        <v>24.3642</v>
      </c>
      <c r="HO400">
        <v>1603.85</v>
      </c>
      <c r="HP400">
        <v>23.8447</v>
      </c>
      <c r="HQ400">
        <v>101.09</v>
      </c>
      <c r="HR400">
        <v>102.208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2023-03-22T19:48:02Z</dcterms:created>
  <dcterms:modified xsi:type="dcterms:W3CDTF">2023-03-22T19:48:02Z</dcterms:modified>
</cp:coreProperties>
</file>